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220" windowHeight="7485" tabRatio="648" firstSheet="18" activeTab="19"/>
  </bookViews>
  <sheets>
    <sheet name="Cloudera Configuration" sheetId="1" r:id="rId1"/>
    <sheet name="Benchmark Results - Tuning" sheetId="2" r:id="rId2"/>
    <sheet name="Benchmarking Procedure" sheetId="6" r:id="rId3"/>
    <sheet name="Benchmark Results -test1" sheetId="4" r:id="rId4"/>
    <sheet name="Benchmark Results -test2a" sheetId="7" r:id="rId5"/>
    <sheet name="Benchmark Results -test2b" sheetId="8" r:id="rId6"/>
    <sheet name="Benchmark Results -test3a" sheetId="9" r:id="rId7"/>
    <sheet name="Benchmark Results -test3b" sheetId="10" r:id="rId8"/>
    <sheet name="Benchmark Results -test4a" sheetId="12" r:id="rId9"/>
    <sheet name="Benchmark Results -test4b" sheetId="13" r:id="rId10"/>
    <sheet name="Benchmark Results -test5a" sheetId="15" r:id="rId11"/>
    <sheet name="Benchmark Results -test5b" sheetId="16" r:id="rId12"/>
    <sheet name="Benchmark Results -test6a" sheetId="17" r:id="rId13"/>
    <sheet name="Benchmark Results -test6b" sheetId="18" r:id="rId14"/>
    <sheet name="Benchmark Results -test7a" sheetId="19" r:id="rId15"/>
    <sheet name="Benchmark Results -test8" sheetId="20" r:id="rId16"/>
    <sheet name="Benchmark Results -test9" sheetId="22" r:id="rId17"/>
    <sheet name="Benchmark Results -test10" sheetId="23" r:id="rId18"/>
    <sheet name="Analysis; test1 - test6b" sheetId="3" r:id="rId19"/>
    <sheet name="CPU Specifications" sheetId="11" r:id="rId20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23" l="1"/>
  <c r="E19" i="23"/>
  <c r="F18" i="23"/>
  <c r="E18" i="23"/>
  <c r="F17" i="23"/>
  <c r="E17" i="23"/>
  <c r="F16" i="23"/>
  <c r="E16" i="23"/>
  <c r="F15" i="23"/>
  <c r="E15" i="23"/>
  <c r="F14" i="23"/>
  <c r="E14" i="23"/>
  <c r="F13" i="23"/>
  <c r="E13" i="23"/>
  <c r="F12" i="23"/>
  <c r="E12" i="23"/>
  <c r="F11" i="23"/>
  <c r="E11" i="23"/>
  <c r="F10" i="23"/>
  <c r="E10" i="23"/>
  <c r="F9" i="23"/>
  <c r="E9" i="23"/>
  <c r="F8" i="23"/>
  <c r="E8" i="23"/>
  <c r="F7" i="23"/>
  <c r="E7" i="23"/>
  <c r="F6" i="23"/>
  <c r="E6" i="23"/>
  <c r="F5" i="23"/>
  <c r="E5" i="23"/>
  <c r="F4" i="23"/>
  <c r="E4" i="23"/>
  <c r="F19" i="22" l="1"/>
  <c r="E19" i="22"/>
  <c r="F18" i="22"/>
  <c r="E18" i="22"/>
  <c r="F17" i="22"/>
  <c r="E17" i="22"/>
  <c r="F16" i="22"/>
  <c r="E16" i="22"/>
  <c r="F15" i="22"/>
  <c r="E15" i="22"/>
  <c r="F14" i="22"/>
  <c r="E14" i="22"/>
  <c r="F13" i="22"/>
  <c r="E13" i="22"/>
  <c r="F12" i="22"/>
  <c r="E12" i="22"/>
  <c r="F11" i="22"/>
  <c r="E11" i="22"/>
  <c r="F10" i="22"/>
  <c r="E10" i="22"/>
  <c r="F9" i="22"/>
  <c r="E9" i="22"/>
  <c r="F8" i="22"/>
  <c r="E8" i="22"/>
  <c r="F7" i="22"/>
  <c r="E7" i="22"/>
  <c r="F6" i="22"/>
  <c r="E6" i="22"/>
  <c r="F5" i="22"/>
  <c r="E5" i="22"/>
  <c r="F4" i="22"/>
  <c r="E4" i="22"/>
  <c r="K10" i="3" l="1"/>
  <c r="J10" i="3"/>
  <c r="I10" i="3"/>
  <c r="H10" i="3"/>
  <c r="G10" i="3"/>
  <c r="F10" i="3"/>
  <c r="E10" i="3"/>
  <c r="D10" i="3"/>
  <c r="C10" i="3"/>
  <c r="B10" i="3"/>
  <c r="B11" i="3"/>
  <c r="C11" i="3"/>
  <c r="D11" i="3"/>
  <c r="E11" i="3"/>
  <c r="F11" i="3"/>
  <c r="G11" i="3"/>
  <c r="H11" i="3"/>
  <c r="I11" i="3"/>
  <c r="J11" i="3"/>
  <c r="K11" i="3"/>
  <c r="B12" i="3"/>
  <c r="C12" i="3"/>
  <c r="D12" i="3"/>
  <c r="E12" i="3"/>
  <c r="F12" i="3"/>
  <c r="G12" i="3"/>
  <c r="H12" i="3"/>
  <c r="I12" i="3"/>
  <c r="J12" i="3"/>
  <c r="K12" i="3"/>
  <c r="B13" i="3"/>
  <c r="C13" i="3"/>
  <c r="D13" i="3"/>
  <c r="E13" i="3"/>
  <c r="F13" i="3"/>
  <c r="G13" i="3"/>
  <c r="H13" i="3"/>
  <c r="I13" i="3"/>
  <c r="J13" i="3"/>
  <c r="K13" i="3"/>
  <c r="B14" i="3"/>
  <c r="C14" i="3"/>
  <c r="D14" i="3"/>
  <c r="E14" i="3"/>
  <c r="F14" i="3"/>
  <c r="G14" i="3"/>
  <c r="H14" i="3"/>
  <c r="I14" i="3"/>
  <c r="J14" i="3"/>
  <c r="K14" i="3"/>
  <c r="B15" i="3"/>
  <c r="C15" i="3"/>
  <c r="D15" i="3"/>
  <c r="E15" i="3"/>
  <c r="F15" i="3"/>
  <c r="G15" i="3"/>
  <c r="H15" i="3"/>
  <c r="I15" i="3"/>
  <c r="J15" i="3"/>
  <c r="K15" i="3"/>
  <c r="F19" i="20" l="1"/>
  <c r="E19" i="20"/>
  <c r="F18" i="20"/>
  <c r="E18" i="20"/>
  <c r="F17" i="20"/>
  <c r="E17" i="20"/>
  <c r="F16" i="20"/>
  <c r="E16" i="20"/>
  <c r="F15" i="20"/>
  <c r="E15" i="20"/>
  <c r="F14" i="20"/>
  <c r="E14" i="20"/>
  <c r="F13" i="20"/>
  <c r="E13" i="20"/>
  <c r="F12" i="20"/>
  <c r="E12" i="20"/>
  <c r="F11" i="20"/>
  <c r="E11" i="20"/>
  <c r="F10" i="20"/>
  <c r="E10" i="20"/>
  <c r="F9" i="20"/>
  <c r="E9" i="20"/>
  <c r="F8" i="20"/>
  <c r="E8" i="20"/>
  <c r="F7" i="20"/>
  <c r="E7" i="20"/>
  <c r="F6" i="20"/>
  <c r="E6" i="20"/>
  <c r="F5" i="20"/>
  <c r="E5" i="20"/>
  <c r="F4" i="20"/>
  <c r="E4" i="20"/>
  <c r="F19" i="19" l="1"/>
  <c r="E19" i="19"/>
  <c r="F18" i="19"/>
  <c r="E18" i="19"/>
  <c r="F17" i="19"/>
  <c r="E17" i="19"/>
  <c r="F16" i="19"/>
  <c r="E16" i="19"/>
  <c r="F15" i="19"/>
  <c r="E15" i="19"/>
  <c r="F14" i="19"/>
  <c r="E14" i="19"/>
  <c r="F13" i="19"/>
  <c r="E13" i="19"/>
  <c r="F12" i="19"/>
  <c r="E12" i="19"/>
  <c r="F11" i="19"/>
  <c r="E11" i="19"/>
  <c r="F10" i="19"/>
  <c r="E10" i="19"/>
  <c r="F9" i="19"/>
  <c r="E9" i="19"/>
  <c r="F8" i="19"/>
  <c r="E8" i="19"/>
  <c r="F7" i="19"/>
  <c r="E7" i="19"/>
  <c r="F6" i="19"/>
  <c r="E6" i="19"/>
  <c r="F5" i="19"/>
  <c r="E5" i="19"/>
  <c r="F4" i="19"/>
  <c r="E4" i="19"/>
  <c r="D5" i="10" l="1"/>
  <c r="C5" i="10"/>
  <c r="B5" i="10"/>
  <c r="B5" i="3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B7" i="3" l="1"/>
  <c r="B9" i="3"/>
  <c r="B8" i="3"/>
  <c r="B6" i="3"/>
  <c r="B4" i="3"/>
  <c r="F19" i="18" l="1"/>
  <c r="E19" i="18"/>
  <c r="F18" i="18"/>
  <c r="E18" i="18"/>
  <c r="F17" i="18"/>
  <c r="E17" i="18"/>
  <c r="F16" i="18"/>
  <c r="E16" i="18"/>
  <c r="F15" i="18"/>
  <c r="E15" i="18"/>
  <c r="F14" i="18"/>
  <c r="E14" i="18"/>
  <c r="F13" i="18"/>
  <c r="E13" i="18"/>
  <c r="F12" i="18"/>
  <c r="E12" i="18"/>
  <c r="F11" i="18"/>
  <c r="E11" i="18"/>
  <c r="F10" i="18"/>
  <c r="E10" i="18"/>
  <c r="F9" i="18"/>
  <c r="E9" i="18"/>
  <c r="F8" i="18"/>
  <c r="E8" i="18"/>
  <c r="F7" i="18"/>
  <c r="E7" i="18"/>
  <c r="F6" i="18"/>
  <c r="E6" i="18"/>
  <c r="F5" i="18"/>
  <c r="E5" i="18"/>
  <c r="F4" i="18"/>
  <c r="E4" i="18"/>
  <c r="L5" i="3" l="1"/>
  <c r="L11" i="3"/>
  <c r="L15" i="3"/>
  <c r="L9" i="3"/>
  <c r="L13" i="3"/>
  <c r="L19" i="3"/>
  <c r="L6" i="3"/>
  <c r="L8" i="3"/>
  <c r="L10" i="3"/>
  <c r="L12" i="3"/>
  <c r="L14" i="3"/>
  <c r="L16" i="3"/>
  <c r="L18" i="3"/>
  <c r="L7" i="3"/>
  <c r="L17" i="3"/>
  <c r="L4" i="3"/>
  <c r="K18" i="3"/>
  <c r="F19" i="17"/>
  <c r="E19" i="17"/>
  <c r="K19" i="3" s="1"/>
  <c r="F18" i="17"/>
  <c r="E18" i="17"/>
  <c r="F17" i="17"/>
  <c r="E17" i="17"/>
  <c r="K17" i="3" s="1"/>
  <c r="F16" i="17"/>
  <c r="E16" i="17"/>
  <c r="K16" i="3" s="1"/>
  <c r="F15" i="17"/>
  <c r="E15" i="17"/>
  <c r="F14" i="17"/>
  <c r="E14" i="17"/>
  <c r="F13" i="17"/>
  <c r="E13" i="17"/>
  <c r="F12" i="17"/>
  <c r="E12" i="17"/>
  <c r="F11" i="17"/>
  <c r="E11" i="17"/>
  <c r="F10" i="17"/>
  <c r="E10" i="17"/>
  <c r="F9" i="17"/>
  <c r="E9" i="17"/>
  <c r="K9" i="3" s="1"/>
  <c r="F8" i="17"/>
  <c r="E8" i="17"/>
  <c r="K8" i="3" s="1"/>
  <c r="F7" i="17"/>
  <c r="E7" i="17"/>
  <c r="K7" i="3" s="1"/>
  <c r="F6" i="17"/>
  <c r="E6" i="17"/>
  <c r="K6" i="3" s="1"/>
  <c r="F5" i="17"/>
  <c r="E5" i="17"/>
  <c r="K5" i="3" s="1"/>
  <c r="F4" i="17"/>
  <c r="E4" i="17"/>
  <c r="K4" i="3" s="1"/>
  <c r="J16" i="3" l="1"/>
  <c r="F19" i="16"/>
  <c r="E19" i="16"/>
  <c r="J19" i="3" s="1"/>
  <c r="F18" i="16"/>
  <c r="E18" i="16"/>
  <c r="J18" i="3" s="1"/>
  <c r="F17" i="16"/>
  <c r="E17" i="16"/>
  <c r="J17" i="3" s="1"/>
  <c r="F16" i="16"/>
  <c r="E16" i="16"/>
  <c r="F15" i="16"/>
  <c r="E15" i="16"/>
  <c r="F14" i="16"/>
  <c r="E14" i="16"/>
  <c r="F13" i="16"/>
  <c r="E13" i="16"/>
  <c r="F12" i="16"/>
  <c r="E12" i="16"/>
  <c r="F11" i="16"/>
  <c r="E11" i="16"/>
  <c r="F10" i="16"/>
  <c r="E10" i="16"/>
  <c r="F9" i="16"/>
  <c r="E9" i="16"/>
  <c r="J9" i="3" s="1"/>
  <c r="F8" i="16"/>
  <c r="E8" i="16"/>
  <c r="J8" i="3" s="1"/>
  <c r="F7" i="16"/>
  <c r="E7" i="16"/>
  <c r="J7" i="3" s="1"/>
  <c r="F6" i="16"/>
  <c r="E6" i="16"/>
  <c r="J6" i="3" s="1"/>
  <c r="F5" i="16"/>
  <c r="E5" i="16"/>
  <c r="J5" i="3" s="1"/>
  <c r="F4" i="16"/>
  <c r="E4" i="16"/>
  <c r="J4" i="3" s="1"/>
  <c r="F5" i="15" l="1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4" i="15"/>
  <c r="E10" i="15"/>
  <c r="E11" i="15"/>
  <c r="E12" i="15"/>
  <c r="E13" i="15"/>
  <c r="E14" i="15"/>
  <c r="E15" i="15"/>
  <c r="E9" i="15"/>
  <c r="I9" i="3" s="1"/>
  <c r="E8" i="15"/>
  <c r="I8" i="3" s="1"/>
  <c r="E7" i="15"/>
  <c r="I7" i="3" s="1"/>
  <c r="E6" i="15"/>
  <c r="I6" i="3" s="1"/>
  <c r="E5" i="15"/>
  <c r="I5" i="3" s="1"/>
  <c r="E4" i="15"/>
  <c r="I4" i="3" s="1"/>
  <c r="E19" i="15" l="1"/>
  <c r="I19" i="3" s="1"/>
  <c r="E18" i="15"/>
  <c r="I18" i="3" s="1"/>
  <c r="E17" i="15"/>
  <c r="I17" i="3" s="1"/>
  <c r="E16" i="15"/>
  <c r="I16" i="3" s="1"/>
  <c r="E19" i="13" l="1"/>
  <c r="H19" i="3" s="1"/>
  <c r="E18" i="13"/>
  <c r="H18" i="3"/>
  <c r="E17" i="13"/>
  <c r="H17" i="3" s="1"/>
  <c r="E16" i="13"/>
  <c r="H16" i="3" s="1"/>
  <c r="E15" i="13"/>
  <c r="E14" i="13"/>
  <c r="E13" i="13"/>
  <c r="E12" i="13"/>
  <c r="E11" i="13"/>
  <c r="E10" i="13"/>
  <c r="E9" i="13"/>
  <c r="H9" i="3" s="1"/>
  <c r="E8" i="13"/>
  <c r="H8" i="3" s="1"/>
  <c r="E7" i="13"/>
  <c r="H7" i="3" s="1"/>
  <c r="E6" i="13"/>
  <c r="H6" i="3" s="1"/>
  <c r="E5" i="13"/>
  <c r="H5" i="3" s="1"/>
  <c r="E4" i="13"/>
  <c r="H4" i="3" s="1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19" i="12"/>
  <c r="E19" i="12"/>
  <c r="G19" i="3" s="1"/>
  <c r="F18" i="12"/>
  <c r="E18" i="12"/>
  <c r="G18" i="3"/>
  <c r="F17" i="12"/>
  <c r="E17" i="12"/>
  <c r="G17" i="3" s="1"/>
  <c r="F16" i="12"/>
  <c r="E16" i="12"/>
  <c r="G16" i="3"/>
  <c r="F15" i="12"/>
  <c r="E15" i="12"/>
  <c r="F14" i="12"/>
  <c r="E14" i="12"/>
  <c r="F13" i="12"/>
  <c r="E13" i="12"/>
  <c r="F12" i="12"/>
  <c r="E12" i="12"/>
  <c r="F11" i="12"/>
  <c r="E11" i="12"/>
  <c r="F10" i="12"/>
  <c r="E10" i="12"/>
  <c r="F9" i="12"/>
  <c r="E9" i="12"/>
  <c r="G9" i="3" s="1"/>
  <c r="F8" i="12"/>
  <c r="E8" i="12"/>
  <c r="G8" i="3" s="1"/>
  <c r="F7" i="12"/>
  <c r="E7" i="12"/>
  <c r="G7" i="3" s="1"/>
  <c r="F6" i="12"/>
  <c r="E6" i="12"/>
  <c r="G6" i="3" s="1"/>
  <c r="F5" i="12"/>
  <c r="E5" i="12"/>
  <c r="G5" i="3" s="1"/>
  <c r="F4" i="12"/>
  <c r="E4" i="12"/>
  <c r="G4" i="3" s="1"/>
  <c r="E5" i="9"/>
  <c r="E5" i="3" s="1"/>
  <c r="E6" i="9"/>
  <c r="E6" i="3" s="1"/>
  <c r="E7" i="9"/>
  <c r="E7" i="3" s="1"/>
  <c r="E8" i="9"/>
  <c r="E8" i="3" s="1"/>
  <c r="E9" i="9"/>
  <c r="E9" i="3" s="1"/>
  <c r="E10" i="9"/>
  <c r="E11" i="9"/>
  <c r="E12" i="9"/>
  <c r="E13" i="9"/>
  <c r="E14" i="9"/>
  <c r="E15" i="9"/>
  <c r="E16" i="9"/>
  <c r="E16" i="3" s="1"/>
  <c r="E17" i="9"/>
  <c r="E17" i="3" s="1"/>
  <c r="E18" i="9"/>
  <c r="E18" i="3" s="1"/>
  <c r="E19" i="9"/>
  <c r="E19" i="3" s="1"/>
  <c r="E4" i="9"/>
  <c r="E4" i="3" s="1"/>
  <c r="E5" i="8"/>
  <c r="D5" i="3" s="1"/>
  <c r="E6" i="8"/>
  <c r="D6" i="3" s="1"/>
  <c r="E7" i="8"/>
  <c r="D7" i="3" s="1"/>
  <c r="E8" i="8"/>
  <c r="D8" i="3" s="1"/>
  <c r="E9" i="8"/>
  <c r="D9" i="3" s="1"/>
  <c r="E10" i="8"/>
  <c r="E11" i="8"/>
  <c r="E12" i="8"/>
  <c r="E13" i="8"/>
  <c r="E14" i="8"/>
  <c r="E15" i="8"/>
  <c r="E16" i="8"/>
  <c r="D16" i="3" s="1"/>
  <c r="E17" i="8"/>
  <c r="D17" i="3" s="1"/>
  <c r="E18" i="8"/>
  <c r="D18" i="3" s="1"/>
  <c r="E19" i="8"/>
  <c r="D19" i="3" s="1"/>
  <c r="E4" i="8"/>
  <c r="D4" i="3" s="1"/>
  <c r="E5" i="7"/>
  <c r="C5" i="3" s="1"/>
  <c r="E6" i="7"/>
  <c r="C6" i="3" s="1"/>
  <c r="E7" i="7"/>
  <c r="C7" i="3" s="1"/>
  <c r="E8" i="7"/>
  <c r="C8" i="3" s="1"/>
  <c r="E9" i="7"/>
  <c r="C9" i="3" s="1"/>
  <c r="E10" i="7"/>
  <c r="E11" i="7"/>
  <c r="E12" i="7"/>
  <c r="E14" i="7"/>
  <c r="E15" i="7"/>
  <c r="E16" i="7"/>
  <c r="C16" i="3"/>
  <c r="E17" i="7"/>
  <c r="C17" i="3"/>
  <c r="E18" i="7"/>
  <c r="C18" i="3"/>
  <c r="E19" i="7"/>
  <c r="C19" i="3"/>
  <c r="E4" i="7"/>
  <c r="C4" i="3" s="1"/>
  <c r="B16" i="3"/>
  <c r="B17" i="3"/>
  <c r="B18" i="3"/>
  <c r="B19" i="3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F13" i="9"/>
  <c r="F19" i="10"/>
  <c r="E19" i="10"/>
  <c r="F19" i="3" s="1"/>
  <c r="F18" i="10"/>
  <c r="E18" i="10"/>
  <c r="F18" i="3"/>
  <c r="F17" i="10"/>
  <c r="E17" i="10"/>
  <c r="F17" i="3" s="1"/>
  <c r="F16" i="10"/>
  <c r="E16" i="10"/>
  <c r="F16" i="3" s="1"/>
  <c r="F15" i="10"/>
  <c r="E15" i="10"/>
  <c r="F14" i="10"/>
  <c r="E14" i="10"/>
  <c r="F13" i="10"/>
  <c r="E13" i="10"/>
  <c r="F12" i="10"/>
  <c r="E12" i="10"/>
  <c r="F11" i="10"/>
  <c r="E11" i="10"/>
  <c r="F10" i="10"/>
  <c r="E10" i="10"/>
  <c r="F9" i="10"/>
  <c r="E9" i="10"/>
  <c r="F9" i="3" s="1"/>
  <c r="F8" i="10"/>
  <c r="E8" i="10"/>
  <c r="F8" i="3" s="1"/>
  <c r="F7" i="10"/>
  <c r="E7" i="10"/>
  <c r="F7" i="3" s="1"/>
  <c r="F6" i="10"/>
  <c r="E6" i="10"/>
  <c r="F6" i="3" s="1"/>
  <c r="F5" i="10"/>
  <c r="E5" i="10"/>
  <c r="F5" i="3" s="1"/>
  <c r="F4" i="10"/>
  <c r="E4" i="10"/>
  <c r="F4" i="3" s="1"/>
  <c r="F19" i="9"/>
  <c r="F18" i="9"/>
  <c r="F17" i="9"/>
  <c r="F16" i="9"/>
  <c r="F15" i="9"/>
  <c r="F14" i="9"/>
  <c r="F12" i="9"/>
  <c r="F11" i="9"/>
  <c r="F10" i="9"/>
  <c r="F9" i="9"/>
  <c r="F8" i="9"/>
  <c r="F7" i="9"/>
  <c r="F6" i="9"/>
  <c r="F5" i="9"/>
  <c r="F4" i="9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19" i="7"/>
  <c r="F18" i="7"/>
  <c r="F17" i="7"/>
  <c r="F16" i="7"/>
  <c r="F15" i="7"/>
  <c r="F14" i="7"/>
  <c r="F13" i="7"/>
  <c r="E13" i="7"/>
  <c r="F12" i="7"/>
  <c r="F11" i="7"/>
  <c r="F10" i="7"/>
  <c r="F9" i="7"/>
  <c r="F8" i="7"/>
  <c r="F7" i="7"/>
  <c r="F6" i="7"/>
  <c r="F5" i="7"/>
  <c r="F4" i="7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</calcChain>
</file>

<file path=xl/sharedStrings.xml><?xml version="1.0" encoding="utf-8"?>
<sst xmlns="http://schemas.openxmlformats.org/spreadsheetml/2006/main" count="1361" uniqueCount="209">
  <si>
    <t xml:space="preserve">Cloudera Cisco and Cloudera collaboration - KUCS1 Cluster Kontich </t>
  </si>
  <si>
    <t>Cluster KUCS1 - Kontich</t>
  </si>
  <si>
    <t>All key values are listed here - if not listed defaults are used - green highlight indicates changed value</t>
  </si>
  <si>
    <t>GTM!!!!!</t>
  </si>
  <si>
    <t>Configuration item</t>
  </si>
  <si>
    <t>default value</t>
  </si>
  <si>
    <t>Tuning4</t>
  </si>
  <si>
    <t>Tuning5</t>
  </si>
  <si>
    <t>tuning6</t>
  </si>
  <si>
    <t>tuning 7</t>
  </si>
  <si>
    <t>tuning 8</t>
  </si>
  <si>
    <t>tuning 9</t>
  </si>
  <si>
    <t>tuning 10</t>
  </si>
  <si>
    <t>tuning 11</t>
  </si>
  <si>
    <t>tuning 12</t>
  </si>
  <si>
    <t>dfs.namenode.handler.count</t>
  </si>
  <si>
    <t>fs.trash.interval</t>
  </si>
  <si>
    <t>io.file.buffer.size</t>
  </si>
  <si>
    <t>64kb</t>
  </si>
  <si>
    <t xml:space="preserve">yarn.nodemanager.resource.memory-mb (all resource groups) </t>
  </si>
  <si>
    <t>8GB</t>
  </si>
  <si>
    <t>24GB</t>
  </si>
  <si>
    <t>yarn.nodemanager.resource.cpu-vcores</t>
  </si>
  <si>
    <t>yarn_scheduler_minimum_allocation_mb</t>
  </si>
  <si>
    <t>1GB</t>
  </si>
  <si>
    <t>4GB</t>
  </si>
  <si>
    <t xml:space="preserve">yarn.scheduler.maximum-allocation-mb </t>
  </si>
  <si>
    <t>64GB</t>
  </si>
  <si>
    <t>128gb</t>
  </si>
  <si>
    <t>96gb</t>
  </si>
  <si>
    <t>mapreduce.map.memory.mb</t>
  </si>
  <si>
    <t>mapreduce.reduce.memory.mb</t>
  </si>
  <si>
    <t>mapreduce.map.java.opts</t>
  </si>
  <si>
    <t>–Xmx3072m</t>
  </si>
  <si>
    <t>mapreduce.reduce.java.opts</t>
  </si>
  <si>
    <t>mapred_compress_map_output</t>
  </si>
  <si>
    <t>mapred_map_output_compression_codec</t>
  </si>
  <si>
    <t>org.apache.hadoop.io.compress.SnappyCodec</t>
  </si>
  <si>
    <t>mapred_reduce_parallel_copies</t>
  </si>
  <si>
    <t>mapreduce.task.io.sort.mb</t>
  </si>
  <si>
    <t>mapreduce.map.sort.spill.percent</t>
  </si>
  <si>
    <t>mapreduce.task.io.sort.factor</t>
  </si>
  <si>
    <t>CDH version</t>
  </si>
  <si>
    <t>CDH 5.0.2</t>
  </si>
  <si>
    <t>* DFIO java Oom error</t>
  </si>
  <si>
    <t>Final test configuration</t>
  </si>
  <si>
    <t>5.0.2</t>
  </si>
  <si>
    <t>KUCS benchmarking tuning metrics collection</t>
  </si>
  <si>
    <t>Benchmark</t>
  </si>
  <si>
    <t xml:space="preserve"> </t>
  </si>
  <si>
    <t>Metrics</t>
  </si>
  <si>
    <t>tuning 6</t>
  </si>
  <si>
    <t xml:space="preserve">tuning 9 </t>
  </si>
  <si>
    <t>tuning12-cdh502</t>
  </si>
  <si>
    <t>(Cloudera) DFSIO read - time to complete(yarn)</t>
  </si>
  <si>
    <t>FAIL</t>
  </si>
  <si>
    <t>(Cloudera) DFSIO read -Cpu time (yarn)</t>
  </si>
  <si>
    <t>(Cloudera) teragen - time to complete(yarn)</t>
  </si>
  <si>
    <t>(Cloudera) teragen - Cpu time(yarn)</t>
  </si>
  <si>
    <t>(Cloudera) terasort - time to complete (yarn)</t>
  </si>
  <si>
    <t>(Cloudera) terasort - Cpu time(yarn)</t>
  </si>
  <si>
    <t>(Cloudera) teravalidate - time to complete (yarn)</t>
  </si>
  <si>
    <t>(Cloudera) teravalidate - Cpu time(yarn)</t>
  </si>
  <si>
    <t>(Cloudera) wordcount - time to complete (yarn)</t>
  </si>
  <si>
    <t>(Cloudera) wordcount -Cpu time(yarn)</t>
  </si>
  <si>
    <t>From DFSIO-write-result.log  - throughput/sec</t>
  </si>
  <si>
    <t>From DFSIO-read-result.log  - throughput/sec</t>
  </si>
  <si>
    <t>From DFSIO-write-result.log  - Av io rate mb/sec</t>
  </si>
  <si>
    <t>From DFSIO-read-result.log  - Av io rate mb/sec</t>
  </si>
  <si>
    <t>Step No.</t>
  </si>
  <si>
    <t>Baseline validation</t>
  </si>
  <si>
    <t>test1</t>
  </si>
  <si>
    <t>test2a</t>
  </si>
  <si>
    <t>test2b</t>
  </si>
  <si>
    <t>test3a</t>
  </si>
  <si>
    <t>test3b</t>
  </si>
  <si>
    <t>test4a</t>
  </si>
  <si>
    <t>Pretask</t>
  </si>
  <si>
    <t xml:space="preserve">Connect to server 1 via SSH - 192.168.105.200:5021 </t>
  </si>
  <si>
    <t>Done</t>
  </si>
  <si>
    <t>Connect to Cloudera manager UI - http://192.168.105.200:5009</t>
  </si>
  <si>
    <t xml:space="preserve">Connect to Ganglia engine - http://192.168.105.200:5011/ganglia  </t>
  </si>
  <si>
    <t>Monitor for errors - script takes approx 6hrs to complete all three runs</t>
  </si>
  <si>
    <t>Note any values that have a std-deviation of 20% - any with higher means full retest</t>
  </si>
  <si>
    <t>Take screen shots of each host for the time period specified - summary view - upload to sharepoint</t>
  </si>
  <si>
    <t>SSh to ganglia server - 192.168.105.200:5021</t>
  </si>
  <si>
    <t>Collect power data from DCM-ED : http://192.168.105.200:5013/DcmConsole</t>
  </si>
  <si>
    <t>Export data from  Group - Temperature/Power  in power-&lt;testname&gt;.csv</t>
  </si>
  <si>
    <t>Collect network data from CactiServer : Http://192.168.201.11/cacti</t>
  </si>
  <si>
    <t>Export data   in network-&lt;testname&gt;.csv</t>
  </si>
  <si>
    <t>Shut down cluster</t>
  </si>
  <si>
    <t>Gzip up result folders for all three current test sequences and upload to sharepoint site</t>
  </si>
  <si>
    <t>Once notified the configuration change has been completed, execute steps 1-16 and repeat</t>
  </si>
  <si>
    <t>KUCS benchmarking metrics collection</t>
  </si>
  <si>
    <t>test1-1</t>
  </si>
  <si>
    <t>test1-2</t>
  </si>
  <si>
    <t>test1-3</t>
  </si>
  <si>
    <t>(Cloudera) DFSIO write - time to complete(yarn)</t>
  </si>
  <si>
    <t>m</t>
  </si>
  <si>
    <t>(Cloudera) DFSIO write -Cpu time (yarn)</t>
  </si>
  <si>
    <t>h</t>
  </si>
  <si>
    <t>s</t>
  </si>
  <si>
    <t>From DFSIO-write-result.log  - throughput mb/sec</t>
  </si>
  <si>
    <t>From DFSIO-read-result.log  - throughput mb/sec</t>
  </si>
  <si>
    <t>test2a-1</t>
  </si>
  <si>
    <t>test2a-2</t>
  </si>
  <si>
    <t>test2a-3</t>
  </si>
  <si>
    <t>test2b-1</t>
  </si>
  <si>
    <t>test2b-2</t>
  </si>
  <si>
    <t>test2b-3</t>
  </si>
  <si>
    <t>test3a-1</t>
  </si>
  <si>
    <t>test3a-2</t>
  </si>
  <si>
    <t>test3a-3</t>
  </si>
  <si>
    <t>test3b-1</t>
  </si>
  <si>
    <t>test3b-2</t>
  </si>
  <si>
    <t>test3b-3</t>
  </si>
  <si>
    <t>test4a-1</t>
  </si>
  <si>
    <t>test4a-2</t>
  </si>
  <si>
    <t>test4a-3</t>
  </si>
  <si>
    <t>test4b-1</t>
  </si>
  <si>
    <t>test4b-2</t>
  </si>
  <si>
    <t>test4b-3</t>
  </si>
  <si>
    <t>Cisco UCS Collaboration testing results and analysis</t>
  </si>
  <si>
    <t>test4b</t>
  </si>
  <si>
    <t>test sequence</t>
  </si>
  <si>
    <t xml:space="preserve">test1 </t>
  </si>
  <si>
    <t>test 2</t>
  </si>
  <si>
    <t>test 3</t>
  </si>
  <si>
    <t>test 4</t>
  </si>
  <si>
    <t>NAME</t>
  </si>
  <si>
    <t>E5-2690</t>
  </si>
  <si>
    <t>E5-2660 v2</t>
  </si>
  <si>
    <t>E5-2695 v2</t>
  </si>
  <si>
    <t>core count</t>
  </si>
  <si>
    <t>threads</t>
  </si>
  <si>
    <t>cock sdpeed (GHz)</t>
  </si>
  <si>
    <t>Mox turbo frequency  (GHz)</t>
  </si>
  <si>
    <t>cache (MB)</t>
  </si>
  <si>
    <t>Lithography (nm)</t>
  </si>
  <si>
    <t>max TDP (W)</t>
  </si>
  <si>
    <t>vcores test a</t>
  </si>
  <si>
    <t>vcores test b</t>
  </si>
  <si>
    <t>test5a</t>
  </si>
  <si>
    <t>test5b-1</t>
  </si>
  <si>
    <t>test5b-2</t>
  </si>
  <si>
    <t>test5b-3</t>
  </si>
  <si>
    <t>test5b</t>
  </si>
  <si>
    <t>test6a-1</t>
  </si>
  <si>
    <t>test6a-2</t>
  </si>
  <si>
    <t>test6a-3</t>
  </si>
  <si>
    <t>test6a</t>
  </si>
  <si>
    <t>test6b</t>
  </si>
  <si>
    <t>test6b-1</t>
  </si>
  <si>
    <t>test6b-2</t>
  </si>
  <si>
    <t>test6b-3</t>
  </si>
  <si>
    <t>test7a-1</t>
  </si>
  <si>
    <t>test7a-2</t>
  </si>
  <si>
    <t>test7a-3</t>
  </si>
  <si>
    <t>test7a</t>
  </si>
  <si>
    <t>test8-1</t>
  </si>
  <si>
    <t>test8-2</t>
  </si>
  <si>
    <t>test8-3</t>
  </si>
  <si>
    <t>test8</t>
  </si>
  <si>
    <t>test9</t>
  </si>
  <si>
    <t>test10</t>
  </si>
  <si>
    <t>test11</t>
  </si>
  <si>
    <t>test12</t>
  </si>
  <si>
    <t>Benchmarking Procedure</t>
  </si>
  <si>
    <t>Follow this exact sequence of steps to complete benchmark runs and record results</t>
  </si>
  <si>
    <t>Notify All that benchmark is starting  - do not disturb platform</t>
  </si>
  <si>
    <t>Step detail.</t>
  </si>
  <si>
    <t>From the SSH session ensure you have root privileges (sudo su)</t>
  </si>
  <si>
    <t>Go to /benchmark (cd /benchmark)</t>
  </si>
  <si>
    <t>Ensure screen is running (screen &lt;enter&gt;)</t>
  </si>
  <si>
    <t>Run ./serverfix.sh</t>
  </si>
  <si>
    <t>Ensure no jobs are running - (yarn application -list) - kill any running jobs</t>
  </si>
  <si>
    <t>Start benchmark by ./benchmark-test.sh</t>
  </si>
  <si>
    <t>Enter your name (initial  &amp; surname, eg. "wlitke", "sanderson")</t>
  </si>
  <si>
    <t>Enter the test to be undertaken i.e. "test1a"</t>
  </si>
  <si>
    <t>Once script is running CTRL-A then 'd' to detach screen</t>
  </si>
  <si>
    <t>To return to screen type 'screen -r' on server1</t>
  </si>
  <si>
    <t>Once benchmark has completed, record all metrics as per the Benchmarks results-testx tab</t>
  </si>
  <si>
    <t>/var/lib/ganglia</t>
  </si>
  <si>
    <t>Backup archives remotely and to sharepoint using winSCP</t>
  </si>
  <si>
    <t>Backup file remotely</t>
  </si>
  <si>
    <t>Contact Steve, Gert, Rob, and Patrick to notify the cluster is ready to be configured for the next test</t>
  </si>
  <si>
    <t>test9-1</t>
  </si>
  <si>
    <t>test9-2</t>
  </si>
  <si>
    <t>test9-3</t>
  </si>
  <si>
    <t>test10-1</t>
  </si>
  <si>
    <t>test10-2</t>
  </si>
  <si>
    <t>test10-3</t>
  </si>
  <si>
    <t>tar -cf test12.tar.gz rrds</t>
  </si>
  <si>
    <r>
      <t>(Cloudera) DFSIO Write - Time to Complete (YARN)</t>
    </r>
    <r>
      <rPr>
        <b/>
        <sz val="11"/>
        <color theme="1"/>
        <rFont val="Calibri"/>
        <family val="2"/>
        <scheme val="minor"/>
      </rPr>
      <t xml:space="preserve"> (HH:MM:SS)</t>
    </r>
  </si>
  <si>
    <r>
      <t>(Cloudera) DFSIO Write - CPU Time  (YARN)</t>
    </r>
    <r>
      <rPr>
        <b/>
        <sz val="11"/>
        <color theme="1"/>
        <rFont val="Calibri"/>
        <family val="2"/>
        <scheme val="minor"/>
      </rPr>
      <t xml:space="preserve"> (HH:MM:SS)</t>
    </r>
  </si>
  <si>
    <r>
      <t xml:space="preserve">(Cloudera) DFSIO Read - Time to Complete (YARN) </t>
    </r>
    <r>
      <rPr>
        <b/>
        <sz val="11"/>
        <color theme="1"/>
        <rFont val="Calibri"/>
        <family val="2"/>
        <scheme val="minor"/>
      </rPr>
      <t>(HH:MM:SS)</t>
    </r>
  </si>
  <si>
    <r>
      <t>(Cloudera) DFSIO Read - CPU Time  (YARN)</t>
    </r>
    <r>
      <rPr>
        <b/>
        <sz val="11"/>
        <color theme="1"/>
        <rFont val="Calibri"/>
        <family val="2"/>
        <scheme val="minor"/>
      </rPr>
      <t xml:space="preserve"> (HH:MM:SS)</t>
    </r>
  </si>
  <si>
    <r>
      <t xml:space="preserve">(Cloudera) teragen - Time to Complete (YARN) </t>
    </r>
    <r>
      <rPr>
        <b/>
        <sz val="11"/>
        <color theme="1"/>
        <rFont val="Calibri"/>
        <family val="2"/>
        <scheme val="minor"/>
      </rPr>
      <t>(HH:MM:SS)</t>
    </r>
  </si>
  <si>
    <r>
      <t xml:space="preserve">(Cloudera) teragen - CPU Time (YARN) </t>
    </r>
    <r>
      <rPr>
        <b/>
        <sz val="11"/>
        <color theme="1"/>
        <rFont val="Calibri"/>
        <family val="2"/>
        <scheme val="minor"/>
      </rPr>
      <t>(HH:MM:SS)</t>
    </r>
  </si>
  <si>
    <r>
      <t xml:space="preserve">(Cloudera) terasort - Time to Complete  (YARN) </t>
    </r>
    <r>
      <rPr>
        <b/>
        <sz val="11"/>
        <color theme="1"/>
        <rFont val="Calibri"/>
        <family val="2"/>
        <scheme val="minor"/>
      </rPr>
      <t>(HH:MM:SS)</t>
    </r>
  </si>
  <si>
    <r>
      <t xml:space="preserve">(Cloudera) terasort - CPU Time (YARN) </t>
    </r>
    <r>
      <rPr>
        <b/>
        <sz val="11"/>
        <color theme="1"/>
        <rFont val="Calibri"/>
        <family val="2"/>
        <scheme val="minor"/>
      </rPr>
      <t>(HH:MM:SS)</t>
    </r>
  </si>
  <si>
    <r>
      <t>(Cloudera) teravalidate - Time to Complete  (YARN)</t>
    </r>
    <r>
      <rPr>
        <b/>
        <sz val="11"/>
        <color theme="1"/>
        <rFont val="Calibri"/>
        <family val="2"/>
        <scheme val="minor"/>
      </rPr>
      <t xml:space="preserve"> (HH:MM:SS)</t>
    </r>
  </si>
  <si>
    <r>
      <t xml:space="preserve">(Cloudera) teravalidate - CPU Time (YARN) </t>
    </r>
    <r>
      <rPr>
        <b/>
        <sz val="11"/>
        <color theme="1"/>
        <rFont val="Calibri"/>
        <family val="2"/>
        <scheme val="minor"/>
      </rPr>
      <t>(HH:MM:SS)</t>
    </r>
  </si>
  <si>
    <r>
      <t xml:space="preserve">(Cloudera) wordcount - Time to Complete  (YARN) </t>
    </r>
    <r>
      <rPr>
        <b/>
        <sz val="11"/>
        <color theme="1"/>
        <rFont val="Calibri"/>
        <family val="2"/>
        <scheme val="minor"/>
      </rPr>
      <t>(HH:MM:SS)</t>
    </r>
  </si>
  <si>
    <r>
      <t>(Cloudera) wordcount - CPU Time (YARN)</t>
    </r>
    <r>
      <rPr>
        <b/>
        <sz val="11"/>
        <color theme="1"/>
        <rFont val="Calibri"/>
        <family val="2"/>
        <scheme val="minor"/>
      </rPr>
      <t xml:space="preserve"> (HH:MM:SS)</t>
    </r>
  </si>
  <si>
    <r>
      <t xml:space="preserve">From DFSIO-Write-result.log  - throughput </t>
    </r>
    <r>
      <rPr>
        <b/>
        <i/>
        <sz val="11"/>
        <color theme="1"/>
        <rFont val="Calibri"/>
        <family val="2"/>
        <scheme val="minor"/>
      </rPr>
      <t>(mb/sec)</t>
    </r>
  </si>
  <si>
    <r>
      <t xml:space="preserve">From DFSIO-Read-result.log  - throughput </t>
    </r>
    <r>
      <rPr>
        <b/>
        <i/>
        <sz val="11"/>
        <color theme="1"/>
        <rFont val="Calibri"/>
        <family val="2"/>
        <scheme val="minor"/>
      </rPr>
      <t>(mb/sec)</t>
    </r>
  </si>
  <si>
    <r>
      <t xml:space="preserve">From DFSIO-Write-result.log  - Avg IO rate </t>
    </r>
    <r>
      <rPr>
        <b/>
        <i/>
        <sz val="11"/>
        <color theme="1"/>
        <rFont val="Calibri"/>
        <family val="2"/>
        <scheme val="minor"/>
      </rPr>
      <t>(mb/sec)</t>
    </r>
  </si>
  <si>
    <r>
      <t xml:space="preserve">From DFSIO-Read-result.log  - Avg IO rate </t>
    </r>
    <r>
      <rPr>
        <b/>
        <i/>
        <sz val="11"/>
        <color theme="1"/>
        <rFont val="Calibri"/>
        <family val="2"/>
        <scheme val="minor"/>
      </rPr>
      <t>(mb/sec)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</si>
</sst>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1111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4" fillId="0" borderId="0" xfId="0" applyFont="1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fill" vertical="center" wrapText="1"/>
    </xf>
    <xf numFmtId="0" fontId="5" fillId="0" borderId="0" xfId="0" applyFont="1" applyAlignment="1">
      <alignment horizontal="fill" vertical="center" wrapText="1"/>
    </xf>
    <xf numFmtId="0" fontId="6" fillId="0" borderId="0" xfId="0" applyFont="1"/>
    <xf numFmtId="0" fontId="0" fillId="0" borderId="0" xfId="0" applyFill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2" borderId="2" xfId="0" applyFont="1" applyFill="1" applyBorder="1" applyAlignment="1">
      <alignment horizontal="center"/>
    </xf>
    <xf numFmtId="0" fontId="4" fillId="5" borderId="0" xfId="0" applyFont="1" applyFill="1"/>
    <xf numFmtId="0" fontId="4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1" fillId="0" borderId="0" xfId="0" applyFont="1"/>
    <xf numFmtId="20" fontId="0" fillId="0" borderId="0" xfId="0" applyNumberFormat="1"/>
    <xf numFmtId="0" fontId="0" fillId="0" borderId="0" xfId="0" applyAlignment="1">
      <alignment wrapText="1"/>
    </xf>
    <xf numFmtId="0" fontId="0" fillId="0" borderId="3" xfId="0" applyBorder="1"/>
    <xf numFmtId="0" fontId="0" fillId="0" borderId="0" xfId="0" applyFill="1" applyBorder="1"/>
    <xf numFmtId="0" fontId="0" fillId="0" borderId="0" xfId="0" applyAlignment="1">
      <alignment horizontal="center"/>
    </xf>
    <xf numFmtId="2" fontId="0" fillId="3" borderId="0" xfId="0" applyNumberFormat="1" applyFill="1"/>
    <xf numFmtId="2" fontId="0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46" fontId="1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46" fontId="0" fillId="0" borderId="0" xfId="0" applyNumberFormat="1" applyFont="1" applyAlignment="1">
      <alignment horizontal="center" vertical="center"/>
    </xf>
    <xf numFmtId="46" fontId="0" fillId="0" borderId="0" xfId="0" applyNumberFormat="1" applyFont="1" applyFill="1" applyAlignment="1">
      <alignment horizontal="center" vertical="center"/>
    </xf>
    <xf numFmtId="2" fontId="7" fillId="0" borderId="0" xfId="0" applyNumberFormat="1" applyFont="1" applyFill="1" applyAlignment="1">
      <alignment horizontal="center" vertical="center"/>
    </xf>
    <xf numFmtId="2" fontId="8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left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2" fontId="7" fillId="0" borderId="0" xfId="0" applyNumberFormat="1" applyFont="1"/>
    <xf numFmtId="2" fontId="0" fillId="0" borderId="0" xfId="0" applyNumberFormat="1"/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21" fontId="0" fillId="0" borderId="0" xfId="0" applyNumberFormat="1" applyFont="1" applyAlignment="1">
      <alignment horizontal="center" vertical="center"/>
    </xf>
    <xf numFmtId="21" fontId="0" fillId="0" borderId="0" xfId="0" applyNumberFormat="1" applyFont="1" applyFill="1" applyAlignment="1">
      <alignment horizontal="center" vertical="center"/>
    </xf>
    <xf numFmtId="2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/>
    <xf numFmtId="20" fontId="0" fillId="0" borderId="0" xfId="0" applyNumberFormat="1" applyFill="1" applyAlignment="1">
      <alignment horizontal="right" vertical="center"/>
    </xf>
    <xf numFmtId="20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 vertical="center"/>
    </xf>
    <xf numFmtId="21" fontId="0" fillId="0" borderId="0" xfId="0" applyNumberFormat="1" applyFont="1" applyAlignment="1">
      <alignment horizontal="center" vertical="center"/>
    </xf>
    <xf numFmtId="21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A43" sqref="A43"/>
    </sheetView>
  </sheetViews>
  <sheetFormatPr defaultRowHeight="15" x14ac:dyDescent="0.25"/>
  <cols>
    <col min="1" max="1" width="63.5703125" customWidth="1"/>
    <col min="2" max="2" width="48.5703125" style="2" customWidth="1"/>
    <col min="3" max="3" width="18.5703125" style="2" customWidth="1"/>
    <col min="4" max="4" width="15.28515625" style="2" customWidth="1"/>
    <col min="5" max="5" width="19" style="2" customWidth="1"/>
    <col min="6" max="6" width="19.28515625" customWidth="1"/>
    <col min="9" max="9" width="13.42578125" customWidth="1"/>
  </cols>
  <sheetData>
    <row r="1" spans="1:11" s="8" customFormat="1" ht="31.5" x14ac:dyDescent="0.5">
      <c r="A1" s="8" t="s">
        <v>0</v>
      </c>
      <c r="B1" s="10"/>
      <c r="C1" s="10"/>
      <c r="D1" s="10"/>
      <c r="E1" s="10"/>
    </row>
    <row r="2" spans="1:11" x14ac:dyDescent="0.25">
      <c r="A2" t="s">
        <v>1</v>
      </c>
      <c r="B2" s="45"/>
      <c r="C2" s="45"/>
      <c r="D2" s="45"/>
      <c r="E2" s="45"/>
    </row>
    <row r="3" spans="1:11" x14ac:dyDescent="0.25">
      <c r="A3" t="s">
        <v>2</v>
      </c>
      <c r="B3" s="45"/>
      <c r="C3" s="45"/>
      <c r="D3" s="45"/>
      <c r="E3" s="45"/>
      <c r="I3" t="s">
        <v>3</v>
      </c>
    </row>
    <row r="4" spans="1:11" ht="15.75" x14ac:dyDescent="0.25">
      <c r="A4" s="15" t="s">
        <v>4</v>
      </c>
      <c r="B4" s="16" t="s">
        <v>5</v>
      </c>
      <c r="C4" s="16" t="s">
        <v>6</v>
      </c>
      <c r="D4" s="16" t="s">
        <v>7</v>
      </c>
      <c r="E4" s="16" t="s">
        <v>8</v>
      </c>
      <c r="F4" s="16" t="s">
        <v>9</v>
      </c>
      <c r="G4" s="24" t="s">
        <v>10</v>
      </c>
      <c r="H4" s="16" t="s">
        <v>11</v>
      </c>
      <c r="I4" s="16" t="s">
        <v>12</v>
      </c>
      <c r="J4" s="16" t="s">
        <v>13</v>
      </c>
      <c r="K4" s="16" t="s">
        <v>14</v>
      </c>
    </row>
    <row r="5" spans="1:11" ht="15.75" x14ac:dyDescent="0.25">
      <c r="A5" s="17" t="s">
        <v>15</v>
      </c>
      <c r="B5" s="25"/>
      <c r="C5" s="21">
        <v>160</v>
      </c>
      <c r="D5" s="21">
        <v>160</v>
      </c>
      <c r="E5" s="21">
        <v>160</v>
      </c>
      <c r="F5" s="21">
        <v>160</v>
      </c>
      <c r="G5" s="21">
        <v>160</v>
      </c>
      <c r="H5" s="26">
        <v>160</v>
      </c>
      <c r="I5" s="27">
        <v>160</v>
      </c>
      <c r="J5" s="18">
        <v>160</v>
      </c>
      <c r="K5" s="18">
        <v>160</v>
      </c>
    </row>
    <row r="6" spans="1:11" ht="15.75" x14ac:dyDescent="0.25">
      <c r="A6" s="17" t="s">
        <v>16</v>
      </c>
      <c r="B6" s="25"/>
      <c r="C6" s="21">
        <v>1440</v>
      </c>
      <c r="D6" s="21">
        <v>1440</v>
      </c>
      <c r="E6" s="21">
        <v>1440</v>
      </c>
      <c r="F6" s="21">
        <v>1440</v>
      </c>
      <c r="G6" s="21">
        <v>1440</v>
      </c>
      <c r="H6" s="26">
        <v>1440</v>
      </c>
      <c r="I6" s="27">
        <v>1440</v>
      </c>
      <c r="J6" s="18">
        <v>1440</v>
      </c>
      <c r="K6" s="18">
        <v>1440</v>
      </c>
    </row>
    <row r="7" spans="1:11" ht="15.75" x14ac:dyDescent="0.25">
      <c r="A7" s="17" t="s">
        <v>17</v>
      </c>
      <c r="B7" s="25"/>
      <c r="C7" s="21" t="s">
        <v>18</v>
      </c>
      <c r="D7" s="21" t="s">
        <v>18</v>
      </c>
      <c r="E7" s="21" t="s">
        <v>18</v>
      </c>
      <c r="F7" s="21" t="s">
        <v>18</v>
      </c>
      <c r="G7" s="21" t="s">
        <v>18</v>
      </c>
      <c r="H7" s="26" t="s">
        <v>18</v>
      </c>
      <c r="I7" s="27" t="s">
        <v>18</v>
      </c>
      <c r="J7" s="18" t="s">
        <v>18</v>
      </c>
      <c r="K7" s="18" t="s">
        <v>18</v>
      </c>
    </row>
    <row r="8" spans="1:11" ht="15.75" x14ac:dyDescent="0.25">
      <c r="A8" s="17" t="s">
        <v>19</v>
      </c>
      <c r="B8" s="25" t="s">
        <v>20</v>
      </c>
      <c r="C8" s="24" t="s">
        <v>21</v>
      </c>
      <c r="D8" s="21" t="s">
        <v>21</v>
      </c>
      <c r="E8" s="21" t="s">
        <v>21</v>
      </c>
      <c r="F8" s="21" t="s">
        <v>21</v>
      </c>
      <c r="G8" s="21" t="s">
        <v>21</v>
      </c>
      <c r="H8" s="26" t="s">
        <v>21</v>
      </c>
      <c r="I8" s="27" t="s">
        <v>21</v>
      </c>
      <c r="J8" s="18" t="s">
        <v>21</v>
      </c>
      <c r="K8" s="18" t="s">
        <v>21</v>
      </c>
    </row>
    <row r="9" spans="1:11" ht="15.75" x14ac:dyDescent="0.25">
      <c r="A9" s="17" t="s">
        <v>22</v>
      </c>
      <c r="B9" s="25">
        <v>8</v>
      </c>
      <c r="C9" s="24">
        <v>31</v>
      </c>
      <c r="D9" s="21">
        <v>31</v>
      </c>
      <c r="E9" s="21">
        <v>31</v>
      </c>
      <c r="F9" s="21">
        <v>31</v>
      </c>
      <c r="G9" s="24">
        <v>64</v>
      </c>
      <c r="H9" s="26">
        <v>31</v>
      </c>
      <c r="I9" s="27">
        <v>31</v>
      </c>
      <c r="J9" s="18">
        <v>31</v>
      </c>
      <c r="K9" s="18">
        <v>31</v>
      </c>
    </row>
    <row r="10" spans="1:11" ht="15.75" x14ac:dyDescent="0.25">
      <c r="A10" s="17" t="s">
        <v>23</v>
      </c>
      <c r="B10" s="25" t="s">
        <v>24</v>
      </c>
      <c r="C10" s="24" t="s">
        <v>25</v>
      </c>
      <c r="D10" s="28" t="s">
        <v>24</v>
      </c>
      <c r="E10" s="25" t="s">
        <v>24</v>
      </c>
      <c r="F10" s="28" t="s">
        <v>25</v>
      </c>
      <c r="G10" s="29" t="s">
        <v>25</v>
      </c>
      <c r="H10" s="30" t="s">
        <v>24</v>
      </c>
      <c r="I10" s="29" t="s">
        <v>24</v>
      </c>
      <c r="J10" s="19" t="s">
        <v>24</v>
      </c>
      <c r="K10" s="19" t="s">
        <v>24</v>
      </c>
    </row>
    <row r="11" spans="1:11" ht="15.75" x14ac:dyDescent="0.25">
      <c r="A11" s="20" t="s">
        <v>26</v>
      </c>
      <c r="B11" s="25" t="s">
        <v>27</v>
      </c>
      <c r="C11" s="24" t="s">
        <v>20</v>
      </c>
      <c r="D11" s="28" t="s">
        <v>27</v>
      </c>
      <c r="E11" s="24" t="s">
        <v>28</v>
      </c>
      <c r="F11" s="21" t="s">
        <v>28</v>
      </c>
      <c r="G11" s="21" t="s">
        <v>28</v>
      </c>
      <c r="H11" s="26" t="s">
        <v>28</v>
      </c>
      <c r="I11" s="27" t="s">
        <v>28</v>
      </c>
      <c r="J11" s="24" t="s">
        <v>29</v>
      </c>
      <c r="K11" s="27" t="s">
        <v>29</v>
      </c>
    </row>
    <row r="12" spans="1:11" ht="15.75" x14ac:dyDescent="0.25">
      <c r="A12" s="17" t="s">
        <v>30</v>
      </c>
      <c r="B12" s="25"/>
      <c r="C12" s="21">
        <v>4096</v>
      </c>
      <c r="D12" s="21">
        <v>4096</v>
      </c>
      <c r="E12" s="21">
        <v>4096</v>
      </c>
      <c r="F12" s="21">
        <v>4096</v>
      </c>
      <c r="G12" s="21">
        <v>4096</v>
      </c>
      <c r="H12" s="26">
        <v>4096</v>
      </c>
      <c r="I12" s="27">
        <v>4096</v>
      </c>
      <c r="J12" s="18">
        <v>4096</v>
      </c>
      <c r="K12" s="18">
        <v>4096</v>
      </c>
    </row>
    <row r="13" spans="1:11" ht="15.75" x14ac:dyDescent="0.25">
      <c r="A13" s="17" t="s">
        <v>31</v>
      </c>
      <c r="B13" s="25"/>
      <c r="C13" s="21">
        <v>4096</v>
      </c>
      <c r="D13" s="21">
        <v>4096</v>
      </c>
      <c r="E13" s="21">
        <v>4096</v>
      </c>
      <c r="F13" s="21">
        <v>4096</v>
      </c>
      <c r="G13" s="21">
        <v>4096</v>
      </c>
      <c r="H13" s="26">
        <v>4096</v>
      </c>
      <c r="I13" s="27">
        <v>4096</v>
      </c>
      <c r="J13" s="18">
        <v>4096</v>
      </c>
      <c r="K13" s="18">
        <v>4096</v>
      </c>
    </row>
    <row r="14" spans="1:11" ht="15.75" x14ac:dyDescent="0.25">
      <c r="A14" s="17" t="s">
        <v>32</v>
      </c>
      <c r="B14" s="25"/>
      <c r="C14" s="21" t="s">
        <v>33</v>
      </c>
      <c r="D14" s="21" t="s">
        <v>33</v>
      </c>
      <c r="E14" s="21" t="s">
        <v>33</v>
      </c>
      <c r="F14" s="21" t="s">
        <v>33</v>
      </c>
      <c r="G14" s="21" t="s">
        <v>33</v>
      </c>
      <c r="H14" s="26" t="s">
        <v>33</v>
      </c>
      <c r="I14" s="27" t="s">
        <v>33</v>
      </c>
      <c r="J14" s="18" t="s">
        <v>33</v>
      </c>
      <c r="K14" s="18" t="s">
        <v>33</v>
      </c>
    </row>
    <row r="15" spans="1:11" ht="15.75" x14ac:dyDescent="0.25">
      <c r="A15" s="17" t="s">
        <v>34</v>
      </c>
      <c r="B15" s="25"/>
      <c r="C15" s="21" t="s">
        <v>33</v>
      </c>
      <c r="D15" s="21" t="s">
        <v>33</v>
      </c>
      <c r="E15" s="21" t="s">
        <v>33</v>
      </c>
      <c r="F15" s="21" t="s">
        <v>33</v>
      </c>
      <c r="G15" s="21" t="s">
        <v>33</v>
      </c>
      <c r="H15" s="26" t="s">
        <v>33</v>
      </c>
      <c r="I15" s="27" t="s">
        <v>33</v>
      </c>
      <c r="J15" s="18" t="s">
        <v>33</v>
      </c>
      <c r="K15" s="18" t="s">
        <v>33</v>
      </c>
    </row>
    <row r="16" spans="1:11" ht="15.75" x14ac:dyDescent="0.25">
      <c r="A16" s="17" t="s">
        <v>35</v>
      </c>
      <c r="B16" s="25" t="b">
        <v>0</v>
      </c>
      <c r="C16" s="24" t="b">
        <v>1</v>
      </c>
      <c r="D16" s="21" t="b">
        <v>1</v>
      </c>
      <c r="E16" s="21" t="b">
        <v>1</v>
      </c>
      <c r="F16" s="21" t="b">
        <v>1</v>
      </c>
      <c r="G16" s="21" t="b">
        <v>1</v>
      </c>
      <c r="H16" s="26" t="b">
        <v>1</v>
      </c>
      <c r="I16" s="27" t="b">
        <v>1</v>
      </c>
      <c r="J16" s="18" t="b">
        <v>1</v>
      </c>
      <c r="K16" s="18" t="b">
        <v>1</v>
      </c>
    </row>
    <row r="17" spans="1:11" ht="15.75" x14ac:dyDescent="0.25">
      <c r="A17" s="17" t="s">
        <v>36</v>
      </c>
      <c r="B17" s="25"/>
      <c r="C17" s="21" t="s">
        <v>37</v>
      </c>
      <c r="D17" s="21"/>
      <c r="E17" s="21"/>
      <c r="F17" s="21"/>
      <c r="G17" s="21"/>
      <c r="H17" s="26"/>
      <c r="I17" s="27"/>
      <c r="J17" s="18"/>
      <c r="K17" s="18"/>
    </row>
    <row r="18" spans="1:11" ht="15.75" x14ac:dyDescent="0.25">
      <c r="A18" s="17" t="s">
        <v>38</v>
      </c>
      <c r="B18" s="25">
        <v>10</v>
      </c>
      <c r="C18" s="24">
        <v>32</v>
      </c>
      <c r="D18" s="21">
        <v>32</v>
      </c>
      <c r="E18" s="21">
        <v>32</v>
      </c>
      <c r="F18" s="21">
        <v>32</v>
      </c>
      <c r="G18" s="21">
        <v>32</v>
      </c>
      <c r="H18" s="26">
        <v>32</v>
      </c>
      <c r="I18" s="27">
        <v>32</v>
      </c>
      <c r="J18" s="18">
        <v>32</v>
      </c>
      <c r="K18" s="18">
        <v>32</v>
      </c>
    </row>
    <row r="19" spans="1:11" ht="15.75" x14ac:dyDescent="0.25">
      <c r="A19" s="17" t="s">
        <v>39</v>
      </c>
      <c r="B19" s="25">
        <v>256</v>
      </c>
      <c r="C19" s="21">
        <v>256</v>
      </c>
      <c r="D19" s="24">
        <v>512</v>
      </c>
      <c r="E19" s="21">
        <v>512</v>
      </c>
      <c r="F19" s="21">
        <v>512</v>
      </c>
      <c r="G19" s="21">
        <v>512</v>
      </c>
      <c r="H19" s="26">
        <v>640</v>
      </c>
      <c r="I19" s="24">
        <v>512</v>
      </c>
      <c r="J19" s="18">
        <v>512</v>
      </c>
      <c r="K19" s="18">
        <v>512</v>
      </c>
    </row>
    <row r="20" spans="1:11" ht="15.75" x14ac:dyDescent="0.25">
      <c r="A20" s="20" t="s">
        <v>40</v>
      </c>
      <c r="B20" s="21">
        <v>0.8</v>
      </c>
      <c r="C20" s="21">
        <v>0.8</v>
      </c>
      <c r="D20" s="21">
        <v>0.8</v>
      </c>
      <c r="E20" s="21">
        <v>0.8</v>
      </c>
      <c r="F20" s="21">
        <v>0.8</v>
      </c>
      <c r="G20" s="21">
        <v>0.8</v>
      </c>
      <c r="H20" s="26">
        <v>0.8</v>
      </c>
      <c r="I20" s="27">
        <v>0.8</v>
      </c>
      <c r="J20" s="18">
        <v>0.8</v>
      </c>
      <c r="K20" s="18">
        <v>0.8</v>
      </c>
    </row>
    <row r="21" spans="1:11" ht="15.75" x14ac:dyDescent="0.25">
      <c r="A21" s="20" t="s">
        <v>41</v>
      </c>
      <c r="B21" s="21">
        <v>64</v>
      </c>
      <c r="C21" s="21">
        <v>64</v>
      </c>
      <c r="D21" s="21">
        <v>64</v>
      </c>
      <c r="E21" s="21">
        <v>64</v>
      </c>
      <c r="F21" s="21">
        <v>64</v>
      </c>
      <c r="G21" s="21">
        <v>64</v>
      </c>
      <c r="H21" s="26">
        <v>64</v>
      </c>
      <c r="I21" s="27">
        <v>64</v>
      </c>
      <c r="J21" s="18">
        <v>64</v>
      </c>
      <c r="K21" s="18">
        <v>64</v>
      </c>
    </row>
    <row r="22" spans="1:11" ht="15.75" x14ac:dyDescent="0.25">
      <c r="A22" s="31" t="s">
        <v>42</v>
      </c>
      <c r="B22" s="21">
        <v>5.01</v>
      </c>
      <c r="C22" s="21">
        <v>5.01</v>
      </c>
      <c r="D22" s="21">
        <v>5.01</v>
      </c>
      <c r="E22" s="21">
        <v>5.01</v>
      </c>
      <c r="F22" s="31">
        <v>5.01</v>
      </c>
      <c r="G22" s="32">
        <v>5.01</v>
      </c>
      <c r="H22" s="35">
        <v>5.01</v>
      </c>
      <c r="I22" s="32">
        <v>5.01</v>
      </c>
      <c r="J22" s="32">
        <v>5.01</v>
      </c>
      <c r="K22" s="34" t="s">
        <v>43</v>
      </c>
    </row>
    <row r="23" spans="1:11" x14ac:dyDescent="0.25">
      <c r="B23" s="45"/>
      <c r="C23" s="45"/>
      <c r="D23" s="45"/>
      <c r="E23" s="45"/>
      <c r="H23" s="33" t="s">
        <v>44</v>
      </c>
    </row>
    <row r="27" spans="1:11" s="5" customFormat="1" ht="26.25" x14ac:dyDescent="0.4">
      <c r="A27" s="36" t="s">
        <v>45</v>
      </c>
      <c r="B27" s="37"/>
      <c r="C27" s="37"/>
      <c r="D27" s="9"/>
      <c r="E27" s="9"/>
    </row>
    <row r="28" spans="1:11" x14ac:dyDescent="0.25">
      <c r="A28" s="15" t="s">
        <v>4</v>
      </c>
      <c r="B28" s="16" t="s">
        <v>14</v>
      </c>
      <c r="C28" s="38"/>
      <c r="D28" s="45"/>
      <c r="E28" s="45"/>
    </row>
    <row r="29" spans="1:11" ht="15.75" x14ac:dyDescent="0.25">
      <c r="A29" s="17" t="s">
        <v>15</v>
      </c>
      <c r="B29" s="18">
        <v>160</v>
      </c>
      <c r="C29" s="38"/>
      <c r="D29" s="45"/>
      <c r="E29" s="45"/>
    </row>
    <row r="30" spans="1:11" ht="15.75" x14ac:dyDescent="0.25">
      <c r="A30" s="17" t="s">
        <v>16</v>
      </c>
      <c r="B30" s="18">
        <v>1440</v>
      </c>
      <c r="C30" s="38"/>
      <c r="D30" s="45"/>
      <c r="E30" s="45"/>
    </row>
    <row r="31" spans="1:11" ht="15.75" x14ac:dyDescent="0.25">
      <c r="A31" s="17" t="s">
        <v>17</v>
      </c>
      <c r="B31" s="18" t="s">
        <v>18</v>
      </c>
      <c r="C31" s="38"/>
      <c r="D31" s="45"/>
      <c r="E31" s="45"/>
    </row>
    <row r="32" spans="1:11" ht="15.75" x14ac:dyDescent="0.25">
      <c r="A32" s="17" t="s">
        <v>19</v>
      </c>
      <c r="B32" s="18" t="s">
        <v>21</v>
      </c>
      <c r="C32" s="38"/>
      <c r="D32" s="45"/>
      <c r="E32" s="45"/>
    </row>
    <row r="33" spans="1:3" ht="15.75" x14ac:dyDescent="0.25">
      <c r="A33" s="17" t="s">
        <v>22</v>
      </c>
      <c r="B33" s="18">
        <v>31</v>
      </c>
      <c r="C33" s="38"/>
    </row>
    <row r="34" spans="1:3" ht="15.75" x14ac:dyDescent="0.25">
      <c r="A34" s="17" t="s">
        <v>23</v>
      </c>
      <c r="B34" s="19" t="s">
        <v>24</v>
      </c>
      <c r="C34" s="38"/>
    </row>
    <row r="35" spans="1:3" ht="15.75" x14ac:dyDescent="0.25">
      <c r="A35" s="20" t="s">
        <v>26</v>
      </c>
      <c r="B35" s="18" t="s">
        <v>29</v>
      </c>
      <c r="C35" s="38"/>
    </row>
    <row r="36" spans="1:3" ht="15.75" x14ac:dyDescent="0.25">
      <c r="A36" s="17" t="s">
        <v>30</v>
      </c>
      <c r="B36" s="18">
        <v>4096</v>
      </c>
      <c r="C36" s="38"/>
    </row>
    <row r="37" spans="1:3" ht="15.75" x14ac:dyDescent="0.25">
      <c r="A37" s="17" t="s">
        <v>31</v>
      </c>
      <c r="B37" s="18">
        <v>4096</v>
      </c>
      <c r="C37" s="38"/>
    </row>
    <row r="38" spans="1:3" ht="15.75" x14ac:dyDescent="0.25">
      <c r="A38" s="17" t="s">
        <v>32</v>
      </c>
      <c r="B38" s="18" t="s">
        <v>33</v>
      </c>
      <c r="C38" s="38"/>
    </row>
    <row r="39" spans="1:3" ht="15.75" x14ac:dyDescent="0.25">
      <c r="A39" s="17" t="s">
        <v>34</v>
      </c>
      <c r="B39" s="18" t="s">
        <v>33</v>
      </c>
      <c r="C39" s="38"/>
    </row>
    <row r="40" spans="1:3" ht="15.75" x14ac:dyDescent="0.25">
      <c r="A40" s="17" t="s">
        <v>35</v>
      </c>
      <c r="B40" s="18" t="b">
        <v>1</v>
      </c>
      <c r="C40" s="38"/>
    </row>
    <row r="41" spans="1:3" ht="15.75" x14ac:dyDescent="0.25">
      <c r="A41" s="17" t="s">
        <v>36</v>
      </c>
      <c r="B41" s="21" t="s">
        <v>37</v>
      </c>
      <c r="C41" s="38"/>
    </row>
    <row r="42" spans="1:3" ht="15.75" x14ac:dyDescent="0.25">
      <c r="A42" s="17" t="s">
        <v>38</v>
      </c>
      <c r="B42" s="18">
        <v>32</v>
      </c>
      <c r="C42" s="38"/>
    </row>
    <row r="43" spans="1:3" ht="15.75" x14ac:dyDescent="0.25">
      <c r="A43" s="17" t="s">
        <v>39</v>
      </c>
      <c r="B43" s="18">
        <v>512</v>
      </c>
      <c r="C43" s="38"/>
    </row>
    <row r="44" spans="1:3" ht="15.75" x14ac:dyDescent="0.25">
      <c r="A44" s="20" t="s">
        <v>40</v>
      </c>
      <c r="B44" s="18">
        <v>0.8</v>
      </c>
      <c r="C44" s="38"/>
    </row>
    <row r="45" spans="1:3" ht="15.75" x14ac:dyDescent="0.25">
      <c r="A45" s="20" t="s">
        <v>41</v>
      </c>
      <c r="B45" s="18">
        <v>64</v>
      </c>
      <c r="C45" s="38"/>
    </row>
    <row r="46" spans="1:3" ht="15.75" x14ac:dyDescent="0.25">
      <c r="A46" s="22" t="s">
        <v>42</v>
      </c>
      <c r="B46" s="23" t="s">
        <v>46</v>
      </c>
      <c r="C46" s="38"/>
    </row>
    <row r="47" spans="1:3" ht="27" customHeight="1" x14ac:dyDescent="0.25">
      <c r="A47" s="39"/>
      <c r="B47" s="38"/>
      <c r="C47" s="38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E37" sqref="E37"/>
    </sheetView>
  </sheetViews>
  <sheetFormatPr defaultRowHeight="15" x14ac:dyDescent="0.25"/>
  <cols>
    <col min="1" max="1" width="78.28515625" bestFit="1" customWidth="1"/>
  </cols>
  <sheetData>
    <row r="1" spans="1:7" ht="33.75" x14ac:dyDescent="0.5">
      <c r="A1" s="13" t="s">
        <v>93</v>
      </c>
      <c r="B1" s="13"/>
      <c r="C1" s="13"/>
      <c r="D1" s="13"/>
      <c r="E1" s="13"/>
      <c r="F1" s="13"/>
      <c r="G1" s="13"/>
    </row>
    <row r="2" spans="1:7" x14ac:dyDescent="0.25">
      <c r="A2" s="4" t="s">
        <v>48</v>
      </c>
      <c r="B2" s="4" t="s">
        <v>49</v>
      </c>
      <c r="C2" s="4" t="s">
        <v>49</v>
      </c>
      <c r="D2" s="4" t="s">
        <v>49</v>
      </c>
      <c r="E2" s="4" t="s">
        <v>49</v>
      </c>
      <c r="F2" s="4" t="s">
        <v>49</v>
      </c>
      <c r="G2" s="4"/>
    </row>
    <row r="3" spans="1:7" x14ac:dyDescent="0.25">
      <c r="A3" t="s">
        <v>50</v>
      </c>
      <c r="B3" s="40" t="s">
        <v>119</v>
      </c>
      <c r="C3" s="40" t="s">
        <v>120</v>
      </c>
      <c r="D3" s="40" t="s">
        <v>121</v>
      </c>
    </row>
    <row r="4" spans="1:7" x14ac:dyDescent="0.25">
      <c r="A4" t="s">
        <v>97</v>
      </c>
      <c r="B4">
        <v>27.7</v>
      </c>
      <c r="C4">
        <v>28</v>
      </c>
      <c r="D4">
        <v>28</v>
      </c>
      <c r="E4" s="4">
        <f t="shared" ref="E4:E19" si="0">AVERAGE(B4:D4)</f>
        <v>27.900000000000002</v>
      </c>
      <c r="F4">
        <f>_xlfn.STDEV.S(B4:D4)</f>
        <v>0.17320508075688815</v>
      </c>
      <c r="G4" t="s">
        <v>98</v>
      </c>
    </row>
    <row r="5" spans="1:7" x14ac:dyDescent="0.25">
      <c r="A5" t="s">
        <v>99</v>
      </c>
      <c r="B5">
        <v>39.1</v>
      </c>
      <c r="C5">
        <v>32.1</v>
      </c>
      <c r="D5">
        <v>39.9</v>
      </c>
      <c r="E5" s="4">
        <f t="shared" si="0"/>
        <v>37.033333333333331</v>
      </c>
      <c r="F5">
        <f t="shared" ref="F5:F19" si="1">_xlfn.STDEV.S(B5:D5)</f>
        <v>4.2910760111344253</v>
      </c>
      <c r="G5" t="s">
        <v>100</v>
      </c>
    </row>
    <row r="6" spans="1:7" x14ac:dyDescent="0.25">
      <c r="A6" t="s">
        <v>54</v>
      </c>
      <c r="B6">
        <v>10.1</v>
      </c>
      <c r="C6">
        <v>10.7</v>
      </c>
      <c r="D6">
        <v>9.6999999999999993</v>
      </c>
      <c r="E6" s="4">
        <f t="shared" si="0"/>
        <v>10.166666666666666</v>
      </c>
      <c r="F6">
        <f>_xlfn.STDEV.S(B6:D6)</f>
        <v>0.50332229568471665</v>
      </c>
      <c r="G6" t="s">
        <v>98</v>
      </c>
    </row>
    <row r="7" spans="1:7" x14ac:dyDescent="0.25">
      <c r="A7" t="s">
        <v>56</v>
      </c>
      <c r="B7">
        <v>2.8</v>
      </c>
      <c r="C7">
        <v>2.8</v>
      </c>
      <c r="D7">
        <v>2.4</v>
      </c>
      <c r="E7" s="4">
        <f t="shared" si="0"/>
        <v>2.6666666666666665</v>
      </c>
      <c r="F7">
        <f>_xlfn.STDEV.S(B7:D7)</f>
        <v>0.23094010767585027</v>
      </c>
      <c r="G7" t="s">
        <v>100</v>
      </c>
    </row>
    <row r="8" spans="1:7" x14ac:dyDescent="0.25">
      <c r="A8" t="s">
        <v>57</v>
      </c>
      <c r="B8">
        <v>9</v>
      </c>
      <c r="C8">
        <v>10</v>
      </c>
      <c r="D8">
        <v>9.5</v>
      </c>
      <c r="E8" s="4">
        <f t="shared" si="0"/>
        <v>9.5</v>
      </c>
      <c r="F8">
        <f t="shared" si="1"/>
        <v>0.5</v>
      </c>
      <c r="G8" t="s">
        <v>98</v>
      </c>
    </row>
    <row r="9" spans="1:7" x14ac:dyDescent="0.25">
      <c r="A9" t="s">
        <v>58</v>
      </c>
      <c r="B9">
        <v>29.5</v>
      </c>
      <c r="C9">
        <v>31</v>
      </c>
      <c r="D9">
        <v>31.1</v>
      </c>
      <c r="E9" s="4">
        <f t="shared" si="0"/>
        <v>30.533333333333331</v>
      </c>
      <c r="F9">
        <f t="shared" si="1"/>
        <v>0.8962886439832507</v>
      </c>
      <c r="G9" t="s">
        <v>98</v>
      </c>
    </row>
    <row r="10" spans="1:7" x14ac:dyDescent="0.25">
      <c r="A10" t="s">
        <v>59</v>
      </c>
      <c r="B10">
        <v>7.9</v>
      </c>
      <c r="C10">
        <v>9</v>
      </c>
      <c r="D10">
        <v>9.3000000000000007</v>
      </c>
      <c r="E10" s="4">
        <f t="shared" si="0"/>
        <v>8.7333333333333325</v>
      </c>
      <c r="F10">
        <f t="shared" si="1"/>
        <v>0.73711147958319945</v>
      </c>
      <c r="G10" t="s">
        <v>98</v>
      </c>
    </row>
    <row r="11" spans="1:7" x14ac:dyDescent="0.25">
      <c r="A11" t="s">
        <v>60</v>
      </c>
      <c r="B11">
        <v>8.1999999999999993</v>
      </c>
      <c r="C11">
        <v>8.6999999999999993</v>
      </c>
      <c r="D11">
        <v>10.3</v>
      </c>
      <c r="E11" s="4">
        <f t="shared" si="0"/>
        <v>9.0666666666666664</v>
      </c>
      <c r="F11">
        <f t="shared" si="1"/>
        <v>1.0969655114602899</v>
      </c>
      <c r="G11" t="s">
        <v>100</v>
      </c>
    </row>
    <row r="12" spans="1:7" x14ac:dyDescent="0.25">
      <c r="A12" t="s">
        <v>61</v>
      </c>
      <c r="B12">
        <v>57.27</v>
      </c>
      <c r="C12">
        <v>73.28</v>
      </c>
      <c r="D12">
        <v>60.2</v>
      </c>
      <c r="E12" s="4">
        <f t="shared" si="0"/>
        <v>63.583333333333336</v>
      </c>
      <c r="F12">
        <f t="shared" si="1"/>
        <v>8.5243904962955597</v>
      </c>
      <c r="G12" t="s">
        <v>101</v>
      </c>
    </row>
    <row r="13" spans="1:7" x14ac:dyDescent="0.25">
      <c r="A13" t="s">
        <v>62</v>
      </c>
      <c r="B13">
        <v>75.599999999999994</v>
      </c>
      <c r="C13">
        <v>107.4</v>
      </c>
      <c r="D13">
        <v>85.199999999999989</v>
      </c>
      <c r="E13" s="4">
        <f t="shared" si="0"/>
        <v>89.399999999999991</v>
      </c>
      <c r="F13">
        <f t="shared" si="1"/>
        <v>16.310732662881851</v>
      </c>
      <c r="G13" t="s">
        <v>100</v>
      </c>
    </row>
    <row r="14" spans="1:7" x14ac:dyDescent="0.25">
      <c r="A14" t="s">
        <v>63</v>
      </c>
      <c r="B14">
        <v>82.9</v>
      </c>
      <c r="C14">
        <v>84.3</v>
      </c>
      <c r="D14">
        <v>83</v>
      </c>
      <c r="E14" s="4">
        <f t="shared" si="0"/>
        <v>83.399999999999991</v>
      </c>
      <c r="F14">
        <f t="shared" si="1"/>
        <v>0.78102496759066198</v>
      </c>
      <c r="G14" t="s">
        <v>98</v>
      </c>
    </row>
    <row r="15" spans="1:7" x14ac:dyDescent="0.25">
      <c r="A15" t="s">
        <v>64</v>
      </c>
      <c r="B15">
        <v>18.899999999999999</v>
      </c>
      <c r="C15">
        <v>18.600000000000001</v>
      </c>
      <c r="D15">
        <v>17.8</v>
      </c>
      <c r="E15" s="4">
        <f t="shared" si="0"/>
        <v>18.433333333333334</v>
      </c>
      <c r="F15">
        <f t="shared" si="1"/>
        <v>0.56862407030773199</v>
      </c>
      <c r="G15" t="s">
        <v>100</v>
      </c>
    </row>
    <row r="16" spans="1:7" x14ac:dyDescent="0.25">
      <c r="A16" t="s">
        <v>102</v>
      </c>
      <c r="B16">
        <v>27.72</v>
      </c>
      <c r="C16">
        <v>24.87</v>
      </c>
      <c r="D16">
        <v>27.34</v>
      </c>
      <c r="E16" s="4">
        <f t="shared" si="0"/>
        <v>26.643333333333334</v>
      </c>
      <c r="F16">
        <f t="shared" si="1"/>
        <v>1.5474602848969436</v>
      </c>
    </row>
    <row r="17" spans="1:6" x14ac:dyDescent="0.25">
      <c r="A17" t="s">
        <v>103</v>
      </c>
      <c r="B17">
        <v>130.41999999999999</v>
      </c>
      <c r="C17">
        <v>130.74</v>
      </c>
      <c r="D17">
        <v>130.18</v>
      </c>
      <c r="E17" s="4">
        <f t="shared" si="0"/>
        <v>130.44666666666666</v>
      </c>
      <c r="F17">
        <f t="shared" si="1"/>
        <v>0.28095076674274178</v>
      </c>
    </row>
    <row r="18" spans="1:6" x14ac:dyDescent="0.25">
      <c r="A18" t="s">
        <v>67</v>
      </c>
      <c r="B18">
        <v>34.94</v>
      </c>
      <c r="C18">
        <v>30.96</v>
      </c>
      <c r="D18">
        <v>35.4</v>
      </c>
      <c r="E18" s="4">
        <f t="shared" si="0"/>
        <v>33.766666666666673</v>
      </c>
      <c r="F18">
        <f t="shared" si="1"/>
        <v>2.4415022697784505</v>
      </c>
    </row>
    <row r="19" spans="1:6" x14ac:dyDescent="0.25">
      <c r="A19" t="s">
        <v>68</v>
      </c>
      <c r="B19">
        <v>179.14</v>
      </c>
      <c r="C19">
        <v>170.99</v>
      </c>
      <c r="D19">
        <v>183</v>
      </c>
      <c r="E19" s="4">
        <f t="shared" si="0"/>
        <v>177.71</v>
      </c>
      <c r="F19">
        <f t="shared" si="1"/>
        <v>6.1313701568246488</v>
      </c>
    </row>
    <row r="20" spans="1:6" x14ac:dyDescent="0.25">
      <c r="A20" s="14"/>
      <c r="B20" s="69"/>
      <c r="C20" s="69"/>
      <c r="D20" s="69"/>
      <c r="E20" s="68"/>
      <c r="F20" s="70"/>
    </row>
    <row r="21" spans="1:6" x14ac:dyDescent="0.25">
      <c r="A21" s="14"/>
      <c r="B21" s="69"/>
      <c r="C21" s="69"/>
      <c r="D21" s="69"/>
      <c r="E21" s="71"/>
      <c r="F21" s="70"/>
    </row>
    <row r="22" spans="1:6" x14ac:dyDescent="0.25">
      <c r="A22" s="14"/>
      <c r="B22" s="69"/>
      <c r="C22" s="69"/>
      <c r="D22" s="69"/>
      <c r="E22" s="68"/>
      <c r="F22" s="70"/>
    </row>
    <row r="23" spans="1:6" x14ac:dyDescent="0.25">
      <c r="A23" s="14"/>
      <c r="B23" s="69"/>
      <c r="C23" s="69"/>
      <c r="D23" s="69"/>
      <c r="E23" s="71"/>
      <c r="F23" s="70"/>
    </row>
    <row r="24" spans="1:6" x14ac:dyDescent="0.25">
      <c r="A24" s="14"/>
      <c r="B24" s="69"/>
      <c r="C24" s="69"/>
      <c r="D24" s="69"/>
      <c r="E24" s="68"/>
      <c r="F24" s="70"/>
    </row>
    <row r="25" spans="1:6" x14ac:dyDescent="0.25">
      <c r="A25" s="14"/>
      <c r="B25" s="69"/>
      <c r="C25" s="69"/>
      <c r="D25" s="69"/>
      <c r="E25" s="71"/>
      <c r="F25" s="7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D36" sqref="D36"/>
    </sheetView>
  </sheetViews>
  <sheetFormatPr defaultRowHeight="15" x14ac:dyDescent="0.25"/>
  <cols>
    <col min="1" max="1" width="78.28515625" bestFit="1" customWidth="1"/>
  </cols>
  <sheetData>
    <row r="1" spans="1:7" ht="33.75" x14ac:dyDescent="0.5">
      <c r="A1" s="13" t="s">
        <v>93</v>
      </c>
      <c r="B1" s="13"/>
      <c r="C1" s="13"/>
      <c r="D1" s="13"/>
      <c r="E1" s="13"/>
      <c r="F1" s="13"/>
      <c r="G1" s="13"/>
    </row>
    <row r="2" spans="1:7" x14ac:dyDescent="0.25">
      <c r="A2" s="4" t="s">
        <v>48</v>
      </c>
      <c r="B2" s="4" t="s">
        <v>49</v>
      </c>
      <c r="C2" s="4" t="s">
        <v>49</v>
      </c>
      <c r="D2" s="4" t="s">
        <v>49</v>
      </c>
      <c r="E2" s="4" t="s">
        <v>49</v>
      </c>
      <c r="F2" s="4" t="s">
        <v>49</v>
      </c>
      <c r="G2" s="4"/>
    </row>
    <row r="3" spans="1:7" x14ac:dyDescent="0.25">
      <c r="A3" t="s">
        <v>50</v>
      </c>
      <c r="B3" s="40" t="s">
        <v>143</v>
      </c>
      <c r="C3" s="40" t="s">
        <v>144</v>
      </c>
      <c r="D3" s="40" t="s">
        <v>145</v>
      </c>
    </row>
    <row r="4" spans="1:7" x14ac:dyDescent="0.25">
      <c r="A4" t="s">
        <v>97</v>
      </c>
      <c r="B4">
        <v>27.8</v>
      </c>
      <c r="C4">
        <v>28.3</v>
      </c>
      <c r="D4">
        <v>26.4</v>
      </c>
      <c r="E4" s="4">
        <f t="shared" ref="E4:E9" si="0">AVERAGE(B4:D4)</f>
        <v>27.5</v>
      </c>
      <c r="F4">
        <f>_xlfn.STDEV.S(B4:D4)</f>
        <v>0.98488578017961159</v>
      </c>
      <c r="G4" t="s">
        <v>98</v>
      </c>
    </row>
    <row r="5" spans="1:7" x14ac:dyDescent="0.25">
      <c r="A5" t="s">
        <v>99</v>
      </c>
      <c r="B5">
        <v>20.399999999999999</v>
      </c>
      <c r="C5">
        <v>19.100000000000001</v>
      </c>
      <c r="D5">
        <v>20.9</v>
      </c>
      <c r="E5" s="4">
        <f t="shared" si="0"/>
        <v>20.133333333333333</v>
      </c>
      <c r="F5">
        <f t="shared" ref="F5:F19" si="1">_xlfn.STDEV.S(B5:D5)</f>
        <v>0.92915732431775533</v>
      </c>
      <c r="G5" t="s">
        <v>100</v>
      </c>
    </row>
    <row r="6" spans="1:7" x14ac:dyDescent="0.25">
      <c r="A6" t="s">
        <v>54</v>
      </c>
      <c r="B6">
        <v>7.8</v>
      </c>
      <c r="C6">
        <v>9.6</v>
      </c>
      <c r="D6">
        <v>7.6</v>
      </c>
      <c r="E6" s="4">
        <f t="shared" si="0"/>
        <v>8.3333333333333339</v>
      </c>
      <c r="F6">
        <f t="shared" si="1"/>
        <v>1.1015141094572163</v>
      </c>
      <c r="G6" t="s">
        <v>98</v>
      </c>
    </row>
    <row r="7" spans="1:7" x14ac:dyDescent="0.25">
      <c r="A7" t="s">
        <v>56</v>
      </c>
      <c r="B7">
        <v>2.2000000000000002</v>
      </c>
      <c r="C7">
        <v>2.6</v>
      </c>
      <c r="D7">
        <v>1.95</v>
      </c>
      <c r="E7" s="4">
        <f t="shared" si="0"/>
        <v>2.2500000000000004</v>
      </c>
      <c r="F7">
        <f t="shared" si="1"/>
        <v>0.3278719262150972</v>
      </c>
      <c r="G7" t="s">
        <v>100</v>
      </c>
    </row>
    <row r="8" spans="1:7" x14ac:dyDescent="0.25">
      <c r="A8" t="s">
        <v>57</v>
      </c>
      <c r="B8">
        <v>8.1</v>
      </c>
      <c r="C8">
        <v>8.6</v>
      </c>
      <c r="D8">
        <v>8</v>
      </c>
      <c r="E8" s="4">
        <f t="shared" si="0"/>
        <v>8.2333333333333325</v>
      </c>
      <c r="F8">
        <f t="shared" si="1"/>
        <v>0.32145502536643172</v>
      </c>
      <c r="G8" t="s">
        <v>98</v>
      </c>
    </row>
    <row r="9" spans="1:7" x14ac:dyDescent="0.25">
      <c r="A9" t="s">
        <v>58</v>
      </c>
      <c r="B9">
        <v>23.2</v>
      </c>
      <c r="C9">
        <v>22.2</v>
      </c>
      <c r="D9">
        <v>23.3</v>
      </c>
      <c r="E9" s="4">
        <f t="shared" si="0"/>
        <v>22.900000000000002</v>
      </c>
      <c r="F9">
        <f t="shared" si="1"/>
        <v>0.60827625302982247</v>
      </c>
      <c r="G9" t="s">
        <v>98</v>
      </c>
    </row>
    <row r="10" spans="1:7" x14ac:dyDescent="0.25">
      <c r="A10" t="s">
        <v>59</v>
      </c>
      <c r="B10">
        <v>7.5</v>
      </c>
      <c r="C10">
        <v>8.6</v>
      </c>
      <c r="D10">
        <v>9.1999999999999993</v>
      </c>
      <c r="E10" s="4">
        <f t="shared" ref="E10:E15" si="2">AVERAGE(B10:D10)</f>
        <v>8.4333333333333336</v>
      </c>
      <c r="F10">
        <f t="shared" si="1"/>
        <v>0.86216781042517054</v>
      </c>
      <c r="G10" t="s">
        <v>98</v>
      </c>
    </row>
    <row r="11" spans="1:7" x14ac:dyDescent="0.25">
      <c r="A11" t="s">
        <v>60</v>
      </c>
      <c r="B11">
        <v>6.4</v>
      </c>
      <c r="C11">
        <v>7.2</v>
      </c>
      <c r="D11">
        <v>7.1</v>
      </c>
      <c r="E11" s="4">
        <f t="shared" si="2"/>
        <v>6.9000000000000012</v>
      </c>
      <c r="F11">
        <f t="shared" si="1"/>
        <v>0.43588989435406711</v>
      </c>
      <c r="G11" t="s">
        <v>100</v>
      </c>
    </row>
    <row r="12" spans="1:7" x14ac:dyDescent="0.25">
      <c r="A12" t="s">
        <v>61</v>
      </c>
      <c r="B12">
        <v>45.8</v>
      </c>
      <c r="C12">
        <v>52.72</v>
      </c>
      <c r="D12">
        <v>68.7</v>
      </c>
      <c r="E12" s="4">
        <f t="shared" si="2"/>
        <v>55.74</v>
      </c>
      <c r="F12">
        <f t="shared" si="1"/>
        <v>11.744905278460095</v>
      </c>
      <c r="G12" t="s">
        <v>101</v>
      </c>
    </row>
    <row r="13" spans="1:7" x14ac:dyDescent="0.25">
      <c r="A13" t="s">
        <v>62</v>
      </c>
      <c r="B13">
        <v>30.6</v>
      </c>
      <c r="C13">
        <v>48</v>
      </c>
      <c r="D13">
        <v>66</v>
      </c>
      <c r="E13" s="4">
        <f t="shared" si="2"/>
        <v>48.199999999999996</v>
      </c>
      <c r="F13">
        <f t="shared" si="1"/>
        <v>17.7008474373404</v>
      </c>
      <c r="G13" t="s">
        <v>98</v>
      </c>
    </row>
    <row r="14" spans="1:7" x14ac:dyDescent="0.25">
      <c r="A14" t="s">
        <v>63</v>
      </c>
      <c r="B14">
        <v>78.8</v>
      </c>
      <c r="C14">
        <v>79</v>
      </c>
      <c r="D14">
        <v>78.900000000000006</v>
      </c>
      <c r="E14" s="4">
        <f t="shared" si="2"/>
        <v>78.900000000000006</v>
      </c>
      <c r="F14">
        <f t="shared" si="1"/>
        <v>0.10000000000000142</v>
      </c>
      <c r="G14" t="s">
        <v>98</v>
      </c>
    </row>
    <row r="15" spans="1:7" x14ac:dyDescent="0.25">
      <c r="A15" t="s">
        <v>64</v>
      </c>
      <c r="B15">
        <v>17.399999999999999</v>
      </c>
      <c r="C15">
        <v>16.899999999999999</v>
      </c>
      <c r="D15">
        <v>17.5</v>
      </c>
      <c r="E15" s="4">
        <f t="shared" si="2"/>
        <v>17.266666666666666</v>
      </c>
      <c r="F15">
        <f t="shared" si="1"/>
        <v>0.32145502536643233</v>
      </c>
      <c r="G15" t="s">
        <v>100</v>
      </c>
    </row>
    <row r="16" spans="1:7" x14ac:dyDescent="0.25">
      <c r="A16" t="s">
        <v>102</v>
      </c>
      <c r="B16">
        <v>26.39</v>
      </c>
      <c r="C16">
        <v>24.73</v>
      </c>
      <c r="D16">
        <v>27.57</v>
      </c>
      <c r="E16" s="4">
        <f>AVERAGE(B16:D16)</f>
        <v>26.23</v>
      </c>
      <c r="F16">
        <f t="shared" si="1"/>
        <v>1.4267445461609445</v>
      </c>
    </row>
    <row r="17" spans="1:6" x14ac:dyDescent="0.25">
      <c r="A17" t="s">
        <v>103</v>
      </c>
      <c r="B17">
        <v>136.33000000000001</v>
      </c>
      <c r="C17">
        <v>135.65</v>
      </c>
      <c r="D17">
        <v>135.15</v>
      </c>
      <c r="E17" s="4">
        <f>AVERAGE(B17:D17)</f>
        <v>135.71</v>
      </c>
      <c r="F17">
        <f t="shared" si="1"/>
        <v>0.59228371579843742</v>
      </c>
    </row>
    <row r="18" spans="1:6" x14ac:dyDescent="0.25">
      <c r="A18" t="s">
        <v>67</v>
      </c>
      <c r="B18">
        <v>33.15</v>
      </c>
      <c r="C18">
        <v>30.94</v>
      </c>
      <c r="D18">
        <v>34.04</v>
      </c>
      <c r="E18" s="4">
        <f>AVERAGE(B18:D18)</f>
        <v>32.71</v>
      </c>
      <c r="F18">
        <f t="shared" si="1"/>
        <v>1.5961516218705529</v>
      </c>
    </row>
    <row r="19" spans="1:6" x14ac:dyDescent="0.25">
      <c r="A19" t="s">
        <v>68</v>
      </c>
      <c r="B19">
        <v>182.91</v>
      </c>
      <c r="C19">
        <v>183.06</v>
      </c>
      <c r="D19">
        <v>199.98</v>
      </c>
      <c r="E19" s="4">
        <f>AVERAGE(B19:D19)</f>
        <v>188.65</v>
      </c>
      <c r="F19">
        <f t="shared" si="1"/>
        <v>9.8123544575193513</v>
      </c>
    </row>
    <row r="20" spans="1:6" x14ac:dyDescent="0.25">
      <c r="A20" s="14"/>
      <c r="B20" s="69"/>
      <c r="C20" s="69"/>
      <c r="D20" s="69"/>
      <c r="E20" s="68"/>
      <c r="F20" s="70"/>
    </row>
    <row r="21" spans="1:6" x14ac:dyDescent="0.25">
      <c r="A21" s="14"/>
      <c r="B21" s="69"/>
      <c r="C21" s="69"/>
      <c r="D21" s="69"/>
      <c r="E21" s="71"/>
      <c r="F21" s="70"/>
    </row>
    <row r="22" spans="1:6" x14ac:dyDescent="0.25">
      <c r="A22" s="14"/>
      <c r="B22" s="69"/>
      <c r="C22" s="69"/>
      <c r="D22" s="69"/>
      <c r="E22" s="68"/>
      <c r="F22" s="70"/>
    </row>
    <row r="23" spans="1:6" x14ac:dyDescent="0.25">
      <c r="A23" s="14"/>
      <c r="B23" s="69"/>
      <c r="C23" s="69"/>
      <c r="D23" s="69"/>
      <c r="E23" s="71"/>
      <c r="F23" s="70"/>
    </row>
    <row r="24" spans="1:6" x14ac:dyDescent="0.25">
      <c r="A24" s="14"/>
      <c r="B24" s="69"/>
      <c r="C24" s="69"/>
      <c r="D24" s="69"/>
      <c r="E24" s="68"/>
      <c r="F24" s="70"/>
    </row>
    <row r="25" spans="1:6" x14ac:dyDescent="0.25">
      <c r="A25" s="14"/>
      <c r="B25" s="69"/>
      <c r="C25" s="69"/>
      <c r="D25" s="69"/>
      <c r="E25" s="71"/>
      <c r="F25" s="7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20" sqref="A20:F25"/>
    </sheetView>
  </sheetViews>
  <sheetFormatPr defaultRowHeight="15" x14ac:dyDescent="0.25"/>
  <cols>
    <col min="1" max="1" width="78.28515625" bestFit="1" customWidth="1"/>
  </cols>
  <sheetData>
    <row r="1" spans="1:7" ht="33.75" x14ac:dyDescent="0.5">
      <c r="A1" s="13" t="s">
        <v>93</v>
      </c>
      <c r="B1" s="13"/>
      <c r="C1" s="13"/>
      <c r="D1" s="13"/>
      <c r="E1" s="13"/>
      <c r="F1" s="13"/>
      <c r="G1" s="13"/>
    </row>
    <row r="2" spans="1:7" x14ac:dyDescent="0.25">
      <c r="A2" s="4" t="s">
        <v>48</v>
      </c>
      <c r="B2" s="4" t="s">
        <v>49</v>
      </c>
      <c r="C2" s="4" t="s">
        <v>49</v>
      </c>
      <c r="D2" s="4" t="s">
        <v>49</v>
      </c>
      <c r="E2" s="4" t="s">
        <v>49</v>
      </c>
      <c r="F2" s="4" t="s">
        <v>49</v>
      </c>
      <c r="G2" s="4"/>
    </row>
    <row r="3" spans="1:7" x14ac:dyDescent="0.25">
      <c r="A3" t="s">
        <v>50</v>
      </c>
      <c r="B3" s="40" t="s">
        <v>143</v>
      </c>
      <c r="C3" s="40" t="s">
        <v>144</v>
      </c>
      <c r="D3" s="40" t="s">
        <v>145</v>
      </c>
    </row>
    <row r="4" spans="1:7" x14ac:dyDescent="0.25">
      <c r="A4" t="s">
        <v>97</v>
      </c>
      <c r="B4">
        <v>28.7</v>
      </c>
      <c r="C4">
        <v>27</v>
      </c>
      <c r="D4">
        <v>26.5</v>
      </c>
      <c r="E4" s="4">
        <f t="shared" ref="E4:E15" si="0">AVERAGE(B4:D4)</f>
        <v>27.400000000000002</v>
      </c>
      <c r="F4">
        <f>_xlfn.STDEV.S(B4:D4)</f>
        <v>1.1532562594670792</v>
      </c>
      <c r="G4" t="s">
        <v>98</v>
      </c>
    </row>
    <row r="5" spans="1:7" x14ac:dyDescent="0.25">
      <c r="A5" t="s">
        <v>99</v>
      </c>
      <c r="B5">
        <v>19.899999999999999</v>
      </c>
      <c r="C5">
        <v>18.399999999999999</v>
      </c>
      <c r="D5">
        <v>19.100000000000001</v>
      </c>
      <c r="E5" s="4">
        <f t="shared" si="0"/>
        <v>19.133333333333333</v>
      </c>
      <c r="F5">
        <f t="shared" ref="F5:F19" si="1">_xlfn.STDEV.S(B5:D5)</f>
        <v>0.75055534994651341</v>
      </c>
      <c r="G5" t="s">
        <v>100</v>
      </c>
    </row>
    <row r="6" spans="1:7" x14ac:dyDescent="0.25">
      <c r="A6" t="s">
        <v>54</v>
      </c>
      <c r="B6">
        <v>9.8000000000000007</v>
      </c>
      <c r="C6">
        <v>10.9</v>
      </c>
      <c r="D6">
        <v>8.8000000000000007</v>
      </c>
      <c r="E6" s="4">
        <f t="shared" si="0"/>
        <v>9.8333333333333339</v>
      </c>
      <c r="F6">
        <f t="shared" si="1"/>
        <v>1.0503967504392486</v>
      </c>
      <c r="G6" t="s">
        <v>98</v>
      </c>
    </row>
    <row r="7" spans="1:7" x14ac:dyDescent="0.25">
      <c r="A7" t="s">
        <v>56</v>
      </c>
      <c r="B7">
        <v>3.1</v>
      </c>
      <c r="C7">
        <v>3.4</v>
      </c>
      <c r="D7">
        <v>2.2999999999999998</v>
      </c>
      <c r="E7" s="4">
        <f t="shared" si="0"/>
        <v>2.9333333333333336</v>
      </c>
      <c r="F7">
        <f t="shared" si="1"/>
        <v>0.56862407030773188</v>
      </c>
      <c r="G7" t="s">
        <v>100</v>
      </c>
    </row>
    <row r="8" spans="1:7" x14ac:dyDescent="0.25">
      <c r="A8" t="s">
        <v>57</v>
      </c>
      <c r="B8">
        <v>9</v>
      </c>
      <c r="C8">
        <v>8</v>
      </c>
      <c r="D8">
        <v>8.8000000000000007</v>
      </c>
      <c r="E8" s="4">
        <f t="shared" si="0"/>
        <v>8.6</v>
      </c>
      <c r="F8">
        <f t="shared" si="1"/>
        <v>0.52915026221291828</v>
      </c>
      <c r="G8" t="s">
        <v>98</v>
      </c>
    </row>
    <row r="9" spans="1:7" x14ac:dyDescent="0.25">
      <c r="A9" t="s">
        <v>58</v>
      </c>
      <c r="B9">
        <v>22.9</v>
      </c>
      <c r="C9">
        <v>23</v>
      </c>
      <c r="D9">
        <v>21.5</v>
      </c>
      <c r="E9" s="4">
        <f t="shared" si="0"/>
        <v>22.466666666666669</v>
      </c>
      <c r="F9">
        <f t="shared" si="1"/>
        <v>0.83864970836060793</v>
      </c>
      <c r="G9" t="s">
        <v>98</v>
      </c>
    </row>
    <row r="10" spans="1:7" x14ac:dyDescent="0.25">
      <c r="A10" t="s">
        <v>59</v>
      </c>
      <c r="B10">
        <v>9.1</v>
      </c>
      <c r="C10">
        <v>8.6</v>
      </c>
      <c r="D10">
        <v>7</v>
      </c>
      <c r="E10" s="4">
        <f t="shared" si="0"/>
        <v>8.2333333333333325</v>
      </c>
      <c r="F10">
        <f t="shared" si="1"/>
        <v>1.0969655114602888</v>
      </c>
      <c r="G10" t="s">
        <v>98</v>
      </c>
    </row>
    <row r="11" spans="1:7" x14ac:dyDescent="0.25">
      <c r="A11" t="s">
        <v>60</v>
      </c>
      <c r="B11">
        <v>7.1</v>
      </c>
      <c r="C11">
        <v>6.9</v>
      </c>
      <c r="D11">
        <v>5.9</v>
      </c>
      <c r="E11" s="4">
        <f t="shared" si="0"/>
        <v>6.6333333333333329</v>
      </c>
      <c r="F11">
        <f t="shared" si="1"/>
        <v>0.64291005073286345</v>
      </c>
      <c r="G11" t="s">
        <v>100</v>
      </c>
    </row>
    <row r="12" spans="1:7" x14ac:dyDescent="0.25">
      <c r="A12" t="s">
        <v>61</v>
      </c>
      <c r="B12">
        <v>61.69</v>
      </c>
      <c r="C12">
        <v>75.709999999999994</v>
      </c>
      <c r="D12">
        <v>67.73</v>
      </c>
      <c r="E12" s="4">
        <f t="shared" si="0"/>
        <v>68.376666666666665</v>
      </c>
      <c r="F12">
        <f t="shared" si="1"/>
        <v>7.0323348422364891</v>
      </c>
      <c r="G12" t="s">
        <v>101</v>
      </c>
    </row>
    <row r="13" spans="1:7" x14ac:dyDescent="0.25">
      <c r="A13" t="s">
        <v>62</v>
      </c>
      <c r="B13">
        <v>60.6</v>
      </c>
      <c r="C13">
        <v>67.8</v>
      </c>
      <c r="D13">
        <v>76.8</v>
      </c>
      <c r="E13" s="4">
        <f t="shared" si="0"/>
        <v>68.399999999999991</v>
      </c>
      <c r="F13">
        <f t="shared" si="1"/>
        <v>8.1166495550812083</v>
      </c>
      <c r="G13" t="s">
        <v>98</v>
      </c>
    </row>
    <row r="14" spans="1:7" x14ac:dyDescent="0.25">
      <c r="A14" t="s">
        <v>63</v>
      </c>
      <c r="B14">
        <v>78.8</v>
      </c>
      <c r="C14">
        <v>78.2</v>
      </c>
      <c r="D14">
        <v>78.599999999999994</v>
      </c>
      <c r="E14" s="4">
        <f t="shared" si="0"/>
        <v>78.533333333333331</v>
      </c>
      <c r="F14">
        <f t="shared" si="1"/>
        <v>0.30550504633038594</v>
      </c>
      <c r="G14" t="s">
        <v>98</v>
      </c>
    </row>
    <row r="15" spans="1:7" x14ac:dyDescent="0.25">
      <c r="A15" t="s">
        <v>64</v>
      </c>
      <c r="B15">
        <v>18.3</v>
      </c>
      <c r="C15">
        <v>18.399999999999999</v>
      </c>
      <c r="D15">
        <v>17</v>
      </c>
      <c r="E15" s="4">
        <f t="shared" si="0"/>
        <v>17.900000000000002</v>
      </c>
      <c r="F15">
        <f t="shared" si="1"/>
        <v>0.7810249675906652</v>
      </c>
      <c r="G15" t="s">
        <v>100</v>
      </c>
    </row>
    <row r="16" spans="1:7" x14ac:dyDescent="0.25">
      <c r="A16" t="s">
        <v>102</v>
      </c>
      <c r="B16">
        <v>25.23</v>
      </c>
      <c r="C16">
        <v>25.35</v>
      </c>
      <c r="D16">
        <v>26.82</v>
      </c>
      <c r="E16" s="4">
        <f>AVERAGE(B16:D16)</f>
        <v>25.8</v>
      </c>
      <c r="F16">
        <f t="shared" si="1"/>
        <v>0.88538127380242204</v>
      </c>
    </row>
    <row r="17" spans="1:6" x14ac:dyDescent="0.25">
      <c r="A17" t="s">
        <v>103</v>
      </c>
      <c r="B17">
        <v>132.22999999999999</v>
      </c>
      <c r="C17">
        <v>128.76</v>
      </c>
      <c r="D17">
        <v>130.29</v>
      </c>
      <c r="E17" s="4">
        <f>AVERAGE(B17:D17)</f>
        <v>130.42666666666665</v>
      </c>
      <c r="F17">
        <f t="shared" si="1"/>
        <v>1.7390322979557715</v>
      </c>
    </row>
    <row r="18" spans="1:6" x14ac:dyDescent="0.25">
      <c r="A18" t="s">
        <v>67</v>
      </c>
      <c r="B18">
        <v>32.14</v>
      </c>
      <c r="C18">
        <v>30.98</v>
      </c>
      <c r="D18">
        <v>33.090000000000003</v>
      </c>
      <c r="E18" s="4">
        <f>AVERAGE(B18:D18)</f>
        <v>32.07</v>
      </c>
      <c r="F18">
        <f t="shared" si="1"/>
        <v>1.0567402708329059</v>
      </c>
    </row>
    <row r="19" spans="1:6" x14ac:dyDescent="0.25">
      <c r="A19" t="s">
        <v>68</v>
      </c>
      <c r="B19">
        <v>184.61</v>
      </c>
      <c r="C19">
        <v>176.23</v>
      </c>
      <c r="D19">
        <v>181.25</v>
      </c>
      <c r="E19" s="4">
        <f>AVERAGE(B19:D19)</f>
        <v>180.69666666666669</v>
      </c>
      <c r="F19">
        <f t="shared" si="1"/>
        <v>4.2173135208724322</v>
      </c>
    </row>
    <row r="20" spans="1:6" x14ac:dyDescent="0.25">
      <c r="A20" s="14"/>
      <c r="B20" s="69"/>
      <c r="C20" s="69"/>
      <c r="D20" s="69"/>
      <c r="E20" s="68"/>
      <c r="F20" s="70"/>
    </row>
    <row r="21" spans="1:6" x14ac:dyDescent="0.25">
      <c r="A21" s="14"/>
      <c r="B21" s="69"/>
      <c r="C21" s="69"/>
      <c r="D21" s="69"/>
      <c r="E21" s="71"/>
      <c r="F21" s="70"/>
    </row>
    <row r="22" spans="1:6" x14ac:dyDescent="0.25">
      <c r="A22" s="14"/>
      <c r="B22" s="69"/>
      <c r="C22" s="69"/>
      <c r="D22" s="69"/>
      <c r="E22" s="68"/>
      <c r="F22" s="70"/>
    </row>
    <row r="23" spans="1:6" x14ac:dyDescent="0.25">
      <c r="A23" s="14"/>
      <c r="B23" s="69"/>
      <c r="C23" s="69"/>
      <c r="D23" s="69"/>
      <c r="E23" s="71"/>
      <c r="F23" s="70"/>
    </row>
    <row r="24" spans="1:6" x14ac:dyDescent="0.25">
      <c r="A24" s="14"/>
      <c r="B24" s="69"/>
      <c r="C24" s="69"/>
      <c r="D24" s="69"/>
      <c r="E24" s="68"/>
      <c r="F24" s="70"/>
    </row>
    <row r="25" spans="1:6" x14ac:dyDescent="0.25">
      <c r="A25" s="14"/>
      <c r="B25" s="69"/>
      <c r="C25" s="69"/>
      <c r="D25" s="69"/>
      <c r="E25" s="71"/>
      <c r="F25" s="7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E20" sqref="E20:F25"/>
    </sheetView>
  </sheetViews>
  <sheetFormatPr defaultRowHeight="15" x14ac:dyDescent="0.25"/>
  <cols>
    <col min="1" max="1" width="78.28515625" bestFit="1" customWidth="1"/>
  </cols>
  <sheetData>
    <row r="1" spans="1:7" ht="33.75" x14ac:dyDescent="0.5">
      <c r="A1" s="13" t="s">
        <v>93</v>
      </c>
      <c r="B1" s="13"/>
      <c r="C1" s="13"/>
      <c r="D1" s="13"/>
      <c r="E1" s="13"/>
      <c r="F1" s="13"/>
      <c r="G1" s="13"/>
    </row>
    <row r="2" spans="1:7" x14ac:dyDescent="0.25">
      <c r="A2" s="4" t="s">
        <v>48</v>
      </c>
      <c r="B2" s="4" t="s">
        <v>49</v>
      </c>
      <c r="C2" s="4" t="s">
        <v>49</v>
      </c>
      <c r="D2" s="4" t="s">
        <v>49</v>
      </c>
      <c r="E2" s="4" t="s">
        <v>49</v>
      </c>
      <c r="F2" s="4" t="s">
        <v>49</v>
      </c>
      <c r="G2" s="4"/>
    </row>
    <row r="3" spans="1:7" x14ac:dyDescent="0.25">
      <c r="A3" t="s">
        <v>50</v>
      </c>
      <c r="B3" s="40" t="s">
        <v>147</v>
      </c>
      <c r="C3" s="40" t="s">
        <v>148</v>
      </c>
      <c r="D3" s="40" t="s">
        <v>149</v>
      </c>
    </row>
    <row r="4" spans="1:7" x14ac:dyDescent="0.25">
      <c r="A4" t="s">
        <v>97</v>
      </c>
      <c r="B4">
        <v>24.3</v>
      </c>
      <c r="C4">
        <v>27.6</v>
      </c>
      <c r="D4">
        <v>28.1</v>
      </c>
      <c r="E4" s="4">
        <f t="shared" ref="E4:E15" si="0">AVERAGE(B4:D4)</f>
        <v>26.666666666666668</v>
      </c>
      <c r="F4">
        <f>_xlfn.STDEV.S(B4:D4)</f>
        <v>2.0647840887931443</v>
      </c>
      <c r="G4" t="s">
        <v>98</v>
      </c>
    </row>
    <row r="5" spans="1:7" x14ac:dyDescent="0.25">
      <c r="A5" t="s">
        <v>99</v>
      </c>
      <c r="B5">
        <v>14.7</v>
      </c>
      <c r="C5">
        <v>22.2</v>
      </c>
      <c r="D5">
        <v>26.4</v>
      </c>
      <c r="E5" s="4">
        <f t="shared" si="0"/>
        <v>21.099999999999998</v>
      </c>
      <c r="F5">
        <f t="shared" ref="F5:F19" si="1">_xlfn.STDEV.S(B5:D5)</f>
        <v>5.9270566050949771</v>
      </c>
      <c r="G5" t="s">
        <v>100</v>
      </c>
    </row>
    <row r="6" spans="1:7" x14ac:dyDescent="0.25">
      <c r="A6" t="s">
        <v>54</v>
      </c>
      <c r="B6">
        <v>6.9</v>
      </c>
      <c r="C6">
        <v>9.1</v>
      </c>
      <c r="D6">
        <v>8.5</v>
      </c>
      <c r="E6" s="4">
        <f t="shared" si="0"/>
        <v>8.1666666666666661</v>
      </c>
      <c r="F6">
        <f t="shared" si="1"/>
        <v>1.1372481406154606</v>
      </c>
      <c r="G6" t="s">
        <v>98</v>
      </c>
    </row>
    <row r="7" spans="1:7" x14ac:dyDescent="0.25">
      <c r="A7" t="s">
        <v>56</v>
      </c>
      <c r="B7">
        <v>1.59</v>
      </c>
      <c r="C7">
        <v>2.4</v>
      </c>
      <c r="D7">
        <v>2.1</v>
      </c>
      <c r="E7" s="4">
        <f t="shared" si="0"/>
        <v>2.0299999999999998</v>
      </c>
      <c r="F7">
        <f t="shared" si="1"/>
        <v>0.40951190458886644</v>
      </c>
      <c r="G7" t="s">
        <v>100</v>
      </c>
    </row>
    <row r="8" spans="1:7" x14ac:dyDescent="0.25">
      <c r="A8" t="s">
        <v>57</v>
      </c>
      <c r="B8">
        <v>7.4</v>
      </c>
      <c r="C8">
        <v>9.1</v>
      </c>
      <c r="D8">
        <v>8.9</v>
      </c>
      <c r="E8" s="4">
        <f t="shared" si="0"/>
        <v>8.4666666666666668</v>
      </c>
      <c r="F8">
        <f t="shared" si="1"/>
        <v>0.92915732431775677</v>
      </c>
      <c r="G8" t="s">
        <v>98</v>
      </c>
    </row>
    <row r="9" spans="1:7" x14ac:dyDescent="0.25">
      <c r="A9" t="s">
        <v>58</v>
      </c>
      <c r="B9">
        <v>24</v>
      </c>
      <c r="C9">
        <v>23.7</v>
      </c>
      <c r="D9">
        <v>26.8</v>
      </c>
      <c r="E9" s="4">
        <f t="shared" si="0"/>
        <v>24.833333333333332</v>
      </c>
      <c r="F9">
        <f t="shared" si="1"/>
        <v>1.7097758137642887</v>
      </c>
      <c r="G9" t="s">
        <v>98</v>
      </c>
    </row>
    <row r="10" spans="1:7" x14ac:dyDescent="0.25">
      <c r="A10" t="s">
        <v>59</v>
      </c>
      <c r="B10">
        <v>5.6</v>
      </c>
      <c r="C10">
        <v>8.1</v>
      </c>
      <c r="D10">
        <v>8.6999999999999993</v>
      </c>
      <c r="E10" s="4">
        <f t="shared" si="0"/>
        <v>7.4666666666666659</v>
      </c>
      <c r="F10">
        <f t="shared" si="1"/>
        <v>1.6441816606851365</v>
      </c>
      <c r="G10" t="s">
        <v>98</v>
      </c>
    </row>
    <row r="11" spans="1:7" x14ac:dyDescent="0.25">
      <c r="A11" t="s">
        <v>60</v>
      </c>
      <c r="B11">
        <v>4.5</v>
      </c>
      <c r="C11">
        <v>6.3</v>
      </c>
      <c r="D11">
        <v>7.3</v>
      </c>
      <c r="E11" s="4">
        <f t="shared" si="0"/>
        <v>6.0333333333333341</v>
      </c>
      <c r="F11">
        <f t="shared" si="1"/>
        <v>1.4189197769195108</v>
      </c>
      <c r="G11" t="s">
        <v>100</v>
      </c>
    </row>
    <row r="12" spans="1:7" x14ac:dyDescent="0.25">
      <c r="A12" t="s">
        <v>61</v>
      </c>
      <c r="B12">
        <v>50.95</v>
      </c>
      <c r="C12">
        <v>88.95</v>
      </c>
      <c r="D12">
        <v>64.81</v>
      </c>
      <c r="E12" s="4">
        <f t="shared" si="0"/>
        <v>68.236666666666665</v>
      </c>
      <c r="F12">
        <f t="shared" si="1"/>
        <v>19.230354477578757</v>
      </c>
      <c r="G12" t="s">
        <v>101</v>
      </c>
    </row>
    <row r="13" spans="1:7" x14ac:dyDescent="0.25">
      <c r="A13" t="s">
        <v>62</v>
      </c>
      <c r="B13">
        <v>64.2</v>
      </c>
      <c r="C13">
        <v>109.2</v>
      </c>
      <c r="D13">
        <v>82.8</v>
      </c>
      <c r="E13" s="4">
        <f t="shared" si="0"/>
        <v>85.399999999999991</v>
      </c>
      <c r="F13">
        <f t="shared" si="1"/>
        <v>22.612385986445645</v>
      </c>
      <c r="G13" t="s">
        <v>98</v>
      </c>
    </row>
    <row r="14" spans="1:7" x14ac:dyDescent="0.25">
      <c r="A14" t="s">
        <v>63</v>
      </c>
      <c r="B14">
        <v>78.2</v>
      </c>
      <c r="C14">
        <v>77.900000000000006</v>
      </c>
      <c r="D14">
        <v>78.2</v>
      </c>
      <c r="E14" s="4">
        <f t="shared" si="0"/>
        <v>78.100000000000009</v>
      </c>
      <c r="F14">
        <f t="shared" si="1"/>
        <v>0.17320508075688609</v>
      </c>
      <c r="G14" t="s">
        <v>98</v>
      </c>
    </row>
    <row r="15" spans="1:7" x14ac:dyDescent="0.25">
      <c r="A15" t="s">
        <v>64</v>
      </c>
      <c r="B15">
        <v>16.100000000000001</v>
      </c>
      <c r="C15">
        <v>16.7</v>
      </c>
      <c r="D15">
        <v>16.5</v>
      </c>
      <c r="E15" s="4">
        <f t="shared" si="0"/>
        <v>16.433333333333334</v>
      </c>
      <c r="F15">
        <f t="shared" si="1"/>
        <v>0.30550504633038827</v>
      </c>
      <c r="G15" t="s">
        <v>100</v>
      </c>
    </row>
    <row r="16" spans="1:7" x14ac:dyDescent="0.25">
      <c r="A16" t="s">
        <v>102</v>
      </c>
      <c r="B16">
        <v>24.27</v>
      </c>
      <c r="C16">
        <v>24.25</v>
      </c>
      <c r="D16">
        <v>26.16</v>
      </c>
      <c r="E16" s="4">
        <f>AVERAGE(B16:D16)</f>
        <v>24.893333333333331</v>
      </c>
      <c r="F16">
        <f t="shared" si="1"/>
        <v>1.0970110907977795</v>
      </c>
    </row>
    <row r="17" spans="1:6" x14ac:dyDescent="0.25">
      <c r="A17" t="s">
        <v>103</v>
      </c>
      <c r="B17">
        <v>137.49</v>
      </c>
      <c r="C17">
        <v>130.87</v>
      </c>
      <c r="D17">
        <v>133.11000000000001</v>
      </c>
      <c r="E17" s="4">
        <f>AVERAGE(B17:D17)</f>
        <v>133.82333333333335</v>
      </c>
      <c r="F17">
        <f t="shared" si="1"/>
        <v>3.3671550800836818</v>
      </c>
    </row>
    <row r="18" spans="1:6" x14ac:dyDescent="0.25">
      <c r="A18" t="s">
        <v>67</v>
      </c>
      <c r="B18">
        <v>27.35</v>
      </c>
      <c r="C18">
        <v>30.64</v>
      </c>
      <c r="D18">
        <v>33.35</v>
      </c>
      <c r="E18" s="4">
        <f>AVERAGE(B18:D18)</f>
        <v>30.446666666666669</v>
      </c>
      <c r="F18">
        <f t="shared" si="1"/>
        <v>3.0046685896007457</v>
      </c>
    </row>
    <row r="19" spans="1:6" x14ac:dyDescent="0.25">
      <c r="A19" t="s">
        <v>68</v>
      </c>
      <c r="B19">
        <v>174.02</v>
      </c>
      <c r="C19">
        <v>177.22</v>
      </c>
      <c r="D19">
        <v>192.52</v>
      </c>
      <c r="E19" s="4">
        <f>AVERAGE(B19:D19)</f>
        <v>181.25333333333333</v>
      </c>
      <c r="F19">
        <f t="shared" si="1"/>
        <v>9.8875342393001802</v>
      </c>
    </row>
    <row r="20" spans="1:6" x14ac:dyDescent="0.25">
      <c r="B20" s="41"/>
      <c r="C20" s="41"/>
      <c r="D20" s="41"/>
      <c r="E20" s="68"/>
      <c r="F20" s="70"/>
    </row>
    <row r="21" spans="1:6" x14ac:dyDescent="0.25">
      <c r="B21" s="41"/>
      <c r="C21" s="41"/>
      <c r="D21" s="41"/>
      <c r="E21" s="71"/>
      <c r="F21" s="70"/>
    </row>
    <row r="22" spans="1:6" x14ac:dyDescent="0.25">
      <c r="B22" s="41"/>
      <c r="C22" s="41"/>
      <c r="D22" s="41"/>
      <c r="E22" s="68"/>
      <c r="F22" s="70"/>
    </row>
    <row r="23" spans="1:6" x14ac:dyDescent="0.25">
      <c r="B23" s="41"/>
      <c r="C23" s="41"/>
      <c r="D23" s="41"/>
      <c r="E23" s="71"/>
      <c r="F23" s="70"/>
    </row>
    <row r="24" spans="1:6" x14ac:dyDescent="0.25">
      <c r="B24" s="41"/>
      <c r="C24" s="41"/>
      <c r="D24" s="41"/>
      <c r="E24" s="68"/>
      <c r="F24" s="70"/>
    </row>
    <row r="25" spans="1:6" x14ac:dyDescent="0.25">
      <c r="B25" s="41"/>
      <c r="C25" s="41"/>
      <c r="D25" s="41"/>
      <c r="E25" s="71"/>
      <c r="F25" s="7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20" sqref="A20:F26"/>
    </sheetView>
  </sheetViews>
  <sheetFormatPr defaultRowHeight="15" x14ac:dyDescent="0.25"/>
  <cols>
    <col min="1" max="1" width="78.28515625" bestFit="1" customWidth="1"/>
  </cols>
  <sheetData>
    <row r="1" spans="1:7" ht="33.75" x14ac:dyDescent="0.5">
      <c r="A1" s="13" t="s">
        <v>93</v>
      </c>
      <c r="B1" s="13"/>
      <c r="C1" s="13"/>
      <c r="D1" s="13"/>
      <c r="E1" s="13"/>
      <c r="F1" s="13"/>
      <c r="G1" s="13"/>
    </row>
    <row r="2" spans="1:7" x14ac:dyDescent="0.25">
      <c r="A2" s="4" t="s">
        <v>48</v>
      </c>
      <c r="B2" s="4" t="s">
        <v>49</v>
      </c>
      <c r="C2" s="4" t="s">
        <v>49</v>
      </c>
      <c r="D2" s="4" t="s">
        <v>49</v>
      </c>
      <c r="E2" s="4" t="s">
        <v>49</v>
      </c>
      <c r="F2" s="4" t="s">
        <v>49</v>
      </c>
      <c r="G2" s="4"/>
    </row>
    <row r="3" spans="1:7" x14ac:dyDescent="0.25">
      <c r="A3" t="s">
        <v>50</v>
      </c>
      <c r="B3" s="40" t="s">
        <v>152</v>
      </c>
      <c r="C3" s="40" t="s">
        <v>153</v>
      </c>
      <c r="D3" s="40" t="s">
        <v>154</v>
      </c>
    </row>
    <row r="4" spans="1:7" x14ac:dyDescent="0.25">
      <c r="A4" t="s">
        <v>97</v>
      </c>
      <c r="B4">
        <v>27.6</v>
      </c>
      <c r="C4">
        <v>29</v>
      </c>
      <c r="D4">
        <v>30</v>
      </c>
      <c r="E4" s="4">
        <f t="shared" ref="E4:E15" si="0">AVERAGE(B4:D4)</f>
        <v>28.866666666666664</v>
      </c>
      <c r="F4">
        <f>_xlfn.STDEV.S(B4:D4)</f>
        <v>1.2055427546683408</v>
      </c>
      <c r="G4" t="s">
        <v>98</v>
      </c>
    </row>
    <row r="5" spans="1:7" x14ac:dyDescent="0.25">
      <c r="A5" t="s">
        <v>99</v>
      </c>
      <c r="B5">
        <v>26.2</v>
      </c>
      <c r="C5">
        <v>27.4</v>
      </c>
      <c r="D5">
        <v>26.7</v>
      </c>
      <c r="E5" s="4">
        <f t="shared" si="0"/>
        <v>26.766666666666666</v>
      </c>
      <c r="F5">
        <f t="shared" ref="F5:F19" si="1">_xlfn.STDEV.S(B5:D5)</f>
        <v>0.60277137733417041</v>
      </c>
      <c r="G5" t="s">
        <v>100</v>
      </c>
    </row>
    <row r="6" spans="1:7" x14ac:dyDescent="0.25">
      <c r="A6" t="s">
        <v>54</v>
      </c>
      <c r="B6">
        <v>10.4</v>
      </c>
      <c r="C6">
        <v>11.6</v>
      </c>
      <c r="D6">
        <v>11.7</v>
      </c>
      <c r="E6" s="4">
        <f t="shared" si="0"/>
        <v>11.233333333333334</v>
      </c>
      <c r="F6">
        <f t="shared" si="1"/>
        <v>0.72341781380702297</v>
      </c>
      <c r="G6" t="s">
        <v>98</v>
      </c>
    </row>
    <row r="7" spans="1:7" x14ac:dyDescent="0.25">
      <c r="A7" t="s">
        <v>56</v>
      </c>
      <c r="B7">
        <v>2.7</v>
      </c>
      <c r="C7">
        <v>3.3</v>
      </c>
      <c r="D7">
        <v>3.1</v>
      </c>
      <c r="E7" s="4">
        <f t="shared" si="0"/>
        <v>3.0333333333333332</v>
      </c>
      <c r="F7">
        <f t="shared" si="1"/>
        <v>0.30550504633038916</v>
      </c>
      <c r="G7" t="s">
        <v>100</v>
      </c>
    </row>
    <row r="8" spans="1:7" x14ac:dyDescent="0.25">
      <c r="A8" t="s">
        <v>57</v>
      </c>
      <c r="B8">
        <v>8.5</v>
      </c>
      <c r="C8">
        <v>8.4</v>
      </c>
      <c r="D8">
        <v>7.5</v>
      </c>
      <c r="E8" s="4">
        <f t="shared" si="0"/>
        <v>8.1333333333333329</v>
      </c>
      <c r="F8">
        <f t="shared" si="1"/>
        <v>0.55075705472861036</v>
      </c>
      <c r="G8" t="s">
        <v>98</v>
      </c>
    </row>
    <row r="9" spans="1:7" x14ac:dyDescent="0.25">
      <c r="A9" t="s">
        <v>58</v>
      </c>
      <c r="B9">
        <v>23.7</v>
      </c>
      <c r="C9">
        <v>25.5</v>
      </c>
      <c r="D9">
        <v>26.8</v>
      </c>
      <c r="E9" s="4">
        <f t="shared" si="0"/>
        <v>25.333333333333332</v>
      </c>
      <c r="F9">
        <f t="shared" si="1"/>
        <v>1.5567059238447496</v>
      </c>
      <c r="G9" t="s">
        <v>98</v>
      </c>
    </row>
    <row r="10" spans="1:7" x14ac:dyDescent="0.25">
      <c r="A10" t="s">
        <v>59</v>
      </c>
      <c r="B10">
        <v>9.8000000000000007</v>
      </c>
      <c r="C10">
        <v>9.6</v>
      </c>
      <c r="D10">
        <v>10.4</v>
      </c>
      <c r="E10" s="4">
        <f t="shared" si="0"/>
        <v>9.9333333333333318</v>
      </c>
      <c r="F10">
        <f t="shared" si="1"/>
        <v>0.41633319989322676</v>
      </c>
      <c r="G10" t="s">
        <v>98</v>
      </c>
    </row>
    <row r="11" spans="1:7" x14ac:dyDescent="0.25">
      <c r="A11" t="s">
        <v>60</v>
      </c>
      <c r="B11">
        <v>9.5</v>
      </c>
      <c r="C11">
        <v>9.3000000000000007</v>
      </c>
      <c r="D11">
        <v>8.6999999999999993</v>
      </c>
      <c r="E11" s="4">
        <f t="shared" si="0"/>
        <v>9.1666666666666661</v>
      </c>
      <c r="F11">
        <f t="shared" si="1"/>
        <v>0.41633319989322704</v>
      </c>
      <c r="G11" t="s">
        <v>100</v>
      </c>
    </row>
    <row r="12" spans="1:7" x14ac:dyDescent="0.25">
      <c r="A12" t="s">
        <v>61</v>
      </c>
      <c r="B12">
        <v>66.73</v>
      </c>
      <c r="C12">
        <v>95.97</v>
      </c>
      <c r="D12">
        <v>67.73</v>
      </c>
      <c r="E12" s="4">
        <f t="shared" si="0"/>
        <v>76.81</v>
      </c>
      <c r="F12">
        <f t="shared" si="1"/>
        <v>16.600578303179685</v>
      </c>
      <c r="G12" t="s">
        <v>101</v>
      </c>
    </row>
    <row r="13" spans="1:7" x14ac:dyDescent="0.25">
      <c r="A13" t="s">
        <v>62</v>
      </c>
      <c r="B13">
        <v>87.2</v>
      </c>
      <c r="C13">
        <v>87.9</v>
      </c>
      <c r="D13">
        <v>84.4</v>
      </c>
      <c r="E13" s="4">
        <f t="shared" si="0"/>
        <v>86.5</v>
      </c>
      <c r="F13">
        <f t="shared" si="1"/>
        <v>1.8520259177452127</v>
      </c>
      <c r="G13" t="s">
        <v>100</v>
      </c>
    </row>
    <row r="14" spans="1:7" x14ac:dyDescent="0.25">
      <c r="A14" t="s">
        <v>63</v>
      </c>
      <c r="B14">
        <v>79.5</v>
      </c>
      <c r="C14">
        <v>78.599999999999994</v>
      </c>
      <c r="D14">
        <v>78.7</v>
      </c>
      <c r="E14" s="4">
        <f t="shared" si="0"/>
        <v>78.933333333333337</v>
      </c>
      <c r="F14">
        <f t="shared" si="1"/>
        <v>0.49328828623162596</v>
      </c>
      <c r="G14" t="s">
        <v>98</v>
      </c>
    </row>
    <row r="15" spans="1:7" x14ac:dyDescent="0.25">
      <c r="A15" t="s">
        <v>64</v>
      </c>
      <c r="B15">
        <v>20.6</v>
      </c>
      <c r="C15">
        <v>19</v>
      </c>
      <c r="D15">
        <v>18.7</v>
      </c>
      <c r="E15" s="4">
        <f t="shared" si="0"/>
        <v>19.433333333333334</v>
      </c>
      <c r="F15">
        <f t="shared" si="1"/>
        <v>1.0214368964029719</v>
      </c>
      <c r="G15" t="s">
        <v>100</v>
      </c>
    </row>
    <row r="16" spans="1:7" x14ac:dyDescent="0.25">
      <c r="A16" t="s">
        <v>102</v>
      </c>
      <c r="B16">
        <v>25.57</v>
      </c>
      <c r="C16">
        <v>24.33</v>
      </c>
      <c r="D16">
        <v>23.58</v>
      </c>
      <c r="E16" s="4">
        <f>AVERAGE(B16:D16)</f>
        <v>24.493333333333329</v>
      </c>
      <c r="F16">
        <f t="shared" si="1"/>
        <v>1.0050041459284313</v>
      </c>
    </row>
    <row r="17" spans="1:6" x14ac:dyDescent="0.25">
      <c r="A17" t="s">
        <v>103</v>
      </c>
      <c r="B17">
        <v>128.02000000000001</v>
      </c>
      <c r="C17">
        <v>124.92</v>
      </c>
      <c r="D17">
        <v>128.44999999999999</v>
      </c>
      <c r="E17" s="4">
        <f>AVERAGE(B17:D17)</f>
        <v>127.13</v>
      </c>
      <c r="F17">
        <f t="shared" si="1"/>
        <v>1.9259543089076621</v>
      </c>
    </row>
    <row r="18" spans="1:6" x14ac:dyDescent="0.25">
      <c r="A18" t="s">
        <v>67</v>
      </c>
      <c r="B18">
        <v>32.090000000000003</v>
      </c>
      <c r="C18">
        <v>31.81</v>
      </c>
      <c r="D18">
        <v>30.1</v>
      </c>
      <c r="E18" s="4">
        <f>AVERAGE(B18:D18)</f>
        <v>31.333333333333332</v>
      </c>
      <c r="F18">
        <f t="shared" si="1"/>
        <v>1.0772341125926777</v>
      </c>
    </row>
    <row r="19" spans="1:6" x14ac:dyDescent="0.25">
      <c r="A19" t="s">
        <v>68</v>
      </c>
      <c r="B19">
        <v>190.25</v>
      </c>
      <c r="C19">
        <v>181.98</v>
      </c>
      <c r="D19">
        <v>192.83</v>
      </c>
      <c r="E19" s="4">
        <f>AVERAGE(B19:D19)</f>
        <v>188.35333333333335</v>
      </c>
      <c r="F19">
        <f t="shared" si="1"/>
        <v>5.6682125342415883</v>
      </c>
    </row>
    <row r="20" spans="1:6" x14ac:dyDescent="0.25">
      <c r="A20" s="14"/>
      <c r="B20" s="69"/>
      <c r="C20" s="69"/>
      <c r="D20" s="69"/>
      <c r="E20" s="68"/>
      <c r="F20" s="70"/>
    </row>
    <row r="21" spans="1:6" x14ac:dyDescent="0.25">
      <c r="A21" s="14"/>
      <c r="B21" s="69"/>
      <c r="C21" s="69"/>
      <c r="D21" s="69"/>
      <c r="E21" s="71"/>
      <c r="F21" s="70"/>
    </row>
    <row r="22" spans="1:6" x14ac:dyDescent="0.25">
      <c r="A22" s="14"/>
      <c r="B22" s="69"/>
      <c r="C22" s="69"/>
      <c r="D22" s="69"/>
      <c r="E22" s="68"/>
      <c r="F22" s="70"/>
    </row>
    <row r="23" spans="1:6" x14ac:dyDescent="0.25">
      <c r="A23" s="14"/>
      <c r="B23" s="69"/>
      <c r="C23" s="69"/>
      <c r="D23" s="69"/>
      <c r="E23" s="71"/>
      <c r="F23" s="70"/>
    </row>
    <row r="24" spans="1:6" x14ac:dyDescent="0.25">
      <c r="A24" s="14"/>
      <c r="B24" s="69"/>
      <c r="C24" s="69"/>
      <c r="D24" s="69"/>
      <c r="E24" s="68"/>
      <c r="F24" s="70"/>
    </row>
    <row r="25" spans="1:6" x14ac:dyDescent="0.25">
      <c r="A25" s="14"/>
      <c r="B25" s="69"/>
      <c r="C25" s="69"/>
      <c r="D25" s="69"/>
      <c r="E25" s="71"/>
      <c r="F25" s="70"/>
    </row>
    <row r="26" spans="1:6" x14ac:dyDescent="0.25">
      <c r="A26" s="14"/>
      <c r="B26" s="14"/>
      <c r="C26" s="14"/>
      <c r="D26" s="14"/>
      <c r="E26" s="14"/>
      <c r="F26" s="1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30" sqref="F30"/>
    </sheetView>
  </sheetViews>
  <sheetFormatPr defaultRowHeight="15" x14ac:dyDescent="0.25"/>
  <cols>
    <col min="1" max="1" width="78.28515625" bestFit="1" customWidth="1"/>
  </cols>
  <sheetData>
    <row r="1" spans="1:7" ht="33.75" x14ac:dyDescent="0.5">
      <c r="A1" s="13" t="s">
        <v>93</v>
      </c>
      <c r="B1" s="13"/>
      <c r="C1" s="13"/>
      <c r="D1" s="13"/>
      <c r="E1" s="13"/>
      <c r="F1" s="13"/>
      <c r="G1" s="13"/>
    </row>
    <row r="2" spans="1:7" x14ac:dyDescent="0.25">
      <c r="A2" s="4" t="s">
        <v>48</v>
      </c>
      <c r="B2" s="4" t="s">
        <v>49</v>
      </c>
      <c r="C2" s="4" t="s">
        <v>49</v>
      </c>
      <c r="D2" s="4" t="s">
        <v>49</v>
      </c>
      <c r="E2" s="4" t="s">
        <v>49</v>
      </c>
      <c r="F2" s="4" t="s">
        <v>49</v>
      </c>
      <c r="G2" s="4"/>
    </row>
    <row r="3" spans="1:7" x14ac:dyDescent="0.25">
      <c r="A3" t="s">
        <v>50</v>
      </c>
      <c r="B3" s="40" t="s">
        <v>155</v>
      </c>
      <c r="C3" s="40" t="s">
        <v>156</v>
      </c>
      <c r="D3" s="40" t="s">
        <v>157</v>
      </c>
    </row>
    <row r="4" spans="1:7" x14ac:dyDescent="0.25">
      <c r="A4" t="s">
        <v>97</v>
      </c>
      <c r="B4">
        <v>23.9</v>
      </c>
      <c r="C4">
        <v>25.5</v>
      </c>
      <c r="D4">
        <v>27</v>
      </c>
      <c r="E4" s="4">
        <f t="shared" ref="E4:E15" si="0">AVERAGE(B4:D4)</f>
        <v>25.466666666666669</v>
      </c>
      <c r="F4">
        <f>_xlfn.STDEV.S(B4:D4)</f>
        <v>1.5502687938977986</v>
      </c>
      <c r="G4" t="s">
        <v>98</v>
      </c>
    </row>
    <row r="5" spans="1:7" x14ac:dyDescent="0.25">
      <c r="A5" t="s">
        <v>99</v>
      </c>
      <c r="B5">
        <v>7.1</v>
      </c>
      <c r="C5">
        <v>11</v>
      </c>
      <c r="D5">
        <v>11.7</v>
      </c>
      <c r="E5" s="4">
        <f t="shared" si="0"/>
        <v>9.9333333333333336</v>
      </c>
      <c r="F5">
        <f t="shared" ref="F5:F19" si="1">_xlfn.STDEV.S(B5:D5)</f>
        <v>2.4785748593361645</v>
      </c>
      <c r="G5" t="s">
        <v>100</v>
      </c>
    </row>
    <row r="6" spans="1:7" x14ac:dyDescent="0.25">
      <c r="A6" t="s">
        <v>54</v>
      </c>
      <c r="B6">
        <v>6.7</v>
      </c>
      <c r="C6">
        <v>8.5</v>
      </c>
      <c r="D6">
        <v>9.4</v>
      </c>
      <c r="E6" s="4">
        <f t="shared" si="0"/>
        <v>8.2000000000000011</v>
      </c>
      <c r="F6">
        <f t="shared" si="1"/>
        <v>1.3747727084867469</v>
      </c>
      <c r="G6" t="s">
        <v>98</v>
      </c>
    </row>
    <row r="7" spans="1:7" x14ac:dyDescent="0.25">
      <c r="A7" t="s">
        <v>56</v>
      </c>
      <c r="B7">
        <v>1.58</v>
      </c>
      <c r="C7">
        <v>2.2999999999999998</v>
      </c>
      <c r="D7">
        <v>2.4</v>
      </c>
      <c r="E7" s="4">
        <f t="shared" si="0"/>
        <v>2.0933333333333333</v>
      </c>
      <c r="F7">
        <f t="shared" si="1"/>
        <v>0.44736264186153663</v>
      </c>
      <c r="G7" t="s">
        <v>100</v>
      </c>
    </row>
    <row r="8" spans="1:7" x14ac:dyDescent="0.25">
      <c r="A8" t="s">
        <v>57</v>
      </c>
      <c r="B8">
        <v>9.1</v>
      </c>
      <c r="C8">
        <v>9.1</v>
      </c>
      <c r="D8">
        <v>9</v>
      </c>
      <c r="E8" s="4">
        <f t="shared" si="0"/>
        <v>9.0666666666666664</v>
      </c>
      <c r="F8">
        <f t="shared" si="1"/>
        <v>5.7735026918962373E-2</v>
      </c>
      <c r="G8" t="s">
        <v>98</v>
      </c>
    </row>
    <row r="9" spans="1:7" x14ac:dyDescent="0.25">
      <c r="A9" t="s">
        <v>58</v>
      </c>
      <c r="B9">
        <v>20.399999999999999</v>
      </c>
      <c r="C9">
        <v>21.2</v>
      </c>
      <c r="D9">
        <v>21.5</v>
      </c>
      <c r="E9" s="4">
        <f t="shared" si="0"/>
        <v>21.033333333333331</v>
      </c>
      <c r="F9">
        <f t="shared" si="1"/>
        <v>0.56862407030773343</v>
      </c>
      <c r="G9" t="s">
        <v>98</v>
      </c>
    </row>
    <row r="10" spans="1:7" x14ac:dyDescent="0.25">
      <c r="A10" t="s">
        <v>59</v>
      </c>
      <c r="B10">
        <v>5.7</v>
      </c>
      <c r="C10">
        <v>7.9</v>
      </c>
      <c r="D10">
        <v>7.4</v>
      </c>
      <c r="E10" s="4">
        <f t="shared" si="0"/>
        <v>7</v>
      </c>
      <c r="F10">
        <f t="shared" si="1"/>
        <v>1.153256259467085</v>
      </c>
      <c r="G10" t="s">
        <v>98</v>
      </c>
    </row>
    <row r="11" spans="1:7" x14ac:dyDescent="0.25">
      <c r="A11" t="s">
        <v>60</v>
      </c>
      <c r="B11">
        <v>3.1</v>
      </c>
      <c r="C11">
        <v>4.5999999999999996</v>
      </c>
      <c r="D11">
        <v>4.9000000000000004</v>
      </c>
      <c r="E11" s="4">
        <f t="shared" si="0"/>
        <v>4.2</v>
      </c>
      <c r="F11">
        <f t="shared" si="1"/>
        <v>0.96436507609929722</v>
      </c>
      <c r="G11" t="s">
        <v>100</v>
      </c>
    </row>
    <row r="12" spans="1:7" x14ac:dyDescent="0.25">
      <c r="A12" t="s">
        <v>61</v>
      </c>
      <c r="B12">
        <v>49.87</v>
      </c>
      <c r="C12">
        <v>57.8</v>
      </c>
      <c r="D12">
        <v>66.650000000000006</v>
      </c>
      <c r="E12" s="4">
        <f t="shared" si="0"/>
        <v>58.106666666666662</v>
      </c>
      <c r="F12">
        <f t="shared" si="1"/>
        <v>8.3942023643306065</v>
      </c>
      <c r="G12" t="s">
        <v>101</v>
      </c>
    </row>
    <row r="13" spans="1:7" x14ac:dyDescent="0.25">
      <c r="A13" t="s">
        <v>62</v>
      </c>
      <c r="B13">
        <v>28.9</v>
      </c>
      <c r="C13">
        <v>39</v>
      </c>
      <c r="D13">
        <v>45.6</v>
      </c>
      <c r="E13" s="4">
        <f t="shared" si="0"/>
        <v>37.833333333333336</v>
      </c>
      <c r="F13">
        <f t="shared" si="1"/>
        <v>8.4109056190955638</v>
      </c>
      <c r="G13" t="s">
        <v>100</v>
      </c>
    </row>
    <row r="14" spans="1:7" x14ac:dyDescent="0.25">
      <c r="A14" t="s">
        <v>63</v>
      </c>
      <c r="B14">
        <v>78.099999999999994</v>
      </c>
      <c r="C14">
        <v>78.3</v>
      </c>
      <c r="D14">
        <v>78.3</v>
      </c>
      <c r="E14" s="4">
        <f t="shared" si="0"/>
        <v>78.233333333333334</v>
      </c>
      <c r="F14">
        <f t="shared" si="1"/>
        <v>0.1154700538379268</v>
      </c>
      <c r="G14" t="s">
        <v>98</v>
      </c>
    </row>
    <row r="15" spans="1:7" x14ac:dyDescent="0.25">
      <c r="A15" t="s">
        <v>64</v>
      </c>
      <c r="B15">
        <v>14.9</v>
      </c>
      <c r="C15">
        <v>14.9</v>
      </c>
      <c r="D15">
        <v>14.8</v>
      </c>
      <c r="E15" s="4">
        <f t="shared" si="0"/>
        <v>14.866666666666667</v>
      </c>
      <c r="F15">
        <f t="shared" si="1"/>
        <v>5.7735026918962373E-2</v>
      </c>
      <c r="G15" t="s">
        <v>100</v>
      </c>
    </row>
    <row r="16" spans="1:7" x14ac:dyDescent="0.25">
      <c r="A16" t="s">
        <v>102</v>
      </c>
      <c r="B16">
        <v>24.08</v>
      </c>
      <c r="C16">
        <v>26.78</v>
      </c>
      <c r="D16">
        <v>25.24</v>
      </c>
      <c r="E16" s="4">
        <f>AVERAGE(B16:D16)</f>
        <v>25.366666666666664</v>
      </c>
      <c r="F16">
        <f t="shared" si="1"/>
        <v>1.3544494576518304</v>
      </c>
    </row>
    <row r="17" spans="1:6" x14ac:dyDescent="0.25">
      <c r="A17" t="s">
        <v>103</v>
      </c>
      <c r="B17">
        <v>135.53</v>
      </c>
      <c r="C17">
        <v>144.66999999999999</v>
      </c>
      <c r="D17">
        <v>137.19</v>
      </c>
      <c r="E17" s="4">
        <f>AVERAGE(B17:D17)</f>
        <v>139.13</v>
      </c>
      <c r="F17">
        <f t="shared" si="1"/>
        <v>4.8690450809167842</v>
      </c>
    </row>
    <row r="18" spans="1:6" x14ac:dyDescent="0.25">
      <c r="A18" t="s">
        <v>67</v>
      </c>
      <c r="B18">
        <v>26.83</v>
      </c>
      <c r="C18">
        <v>31.86</v>
      </c>
      <c r="D18">
        <v>31.35</v>
      </c>
      <c r="E18" s="4">
        <f>AVERAGE(B18:D18)</f>
        <v>30.013333333333332</v>
      </c>
      <c r="F18">
        <f t="shared" si="1"/>
        <v>2.7686157792899579</v>
      </c>
    </row>
    <row r="19" spans="1:6" x14ac:dyDescent="0.25">
      <c r="A19" t="s">
        <v>68</v>
      </c>
      <c r="B19">
        <v>169.42</v>
      </c>
      <c r="C19">
        <v>206.5</v>
      </c>
      <c r="D19">
        <v>191.84</v>
      </c>
      <c r="E19" s="4">
        <f>AVERAGE(B19:D19)</f>
        <v>189.25333333333333</v>
      </c>
      <c r="F19">
        <f t="shared" si="1"/>
        <v>18.674842257254372</v>
      </c>
    </row>
    <row r="20" spans="1:6" x14ac:dyDescent="0.25">
      <c r="A20" s="14"/>
      <c r="B20" s="69"/>
      <c r="C20" s="69"/>
      <c r="D20" s="69"/>
      <c r="E20" s="68"/>
      <c r="F20" s="70"/>
    </row>
    <row r="21" spans="1:6" x14ac:dyDescent="0.25">
      <c r="A21" s="14"/>
      <c r="B21" s="69"/>
      <c r="C21" s="69"/>
      <c r="D21" s="69"/>
      <c r="E21" s="71"/>
      <c r="F21" s="70"/>
    </row>
    <row r="22" spans="1:6" x14ac:dyDescent="0.25">
      <c r="A22" s="14"/>
      <c r="B22" s="69"/>
      <c r="C22" s="69"/>
      <c r="D22" s="69"/>
      <c r="E22" s="68"/>
      <c r="F22" s="70"/>
    </row>
    <row r="23" spans="1:6" x14ac:dyDescent="0.25">
      <c r="A23" s="14"/>
      <c r="B23" s="69"/>
      <c r="C23" s="69"/>
      <c r="D23" s="69"/>
      <c r="E23" s="71"/>
      <c r="F23" s="70"/>
    </row>
    <row r="24" spans="1:6" x14ac:dyDescent="0.25">
      <c r="A24" s="14"/>
      <c r="B24" s="69"/>
      <c r="C24" s="69"/>
      <c r="D24" s="69"/>
      <c r="E24" s="68"/>
      <c r="F24" s="70"/>
    </row>
    <row r="25" spans="1:6" x14ac:dyDescent="0.25">
      <c r="A25" s="14"/>
      <c r="B25" s="69"/>
      <c r="C25" s="69"/>
      <c r="D25" s="69"/>
      <c r="E25" s="71"/>
      <c r="F25" s="7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20" sqref="A20:F25"/>
    </sheetView>
  </sheetViews>
  <sheetFormatPr defaultRowHeight="15" x14ac:dyDescent="0.25"/>
  <cols>
    <col min="1" max="1" width="78.28515625" bestFit="1" customWidth="1"/>
  </cols>
  <sheetData>
    <row r="1" spans="1:7" ht="33.75" x14ac:dyDescent="0.5">
      <c r="A1" s="13" t="s">
        <v>93</v>
      </c>
      <c r="B1" s="13"/>
      <c r="C1" s="13"/>
      <c r="D1" s="13"/>
      <c r="E1" s="13"/>
      <c r="F1" s="13"/>
      <c r="G1" s="13"/>
    </row>
    <row r="2" spans="1:7" x14ac:dyDescent="0.25">
      <c r="A2" s="4" t="s">
        <v>48</v>
      </c>
      <c r="B2" s="4" t="s">
        <v>49</v>
      </c>
      <c r="C2" s="4" t="s">
        <v>49</v>
      </c>
      <c r="D2" s="4" t="s">
        <v>49</v>
      </c>
      <c r="E2" s="4" t="s">
        <v>49</v>
      </c>
      <c r="F2" s="4" t="s">
        <v>49</v>
      </c>
      <c r="G2" s="4"/>
    </row>
    <row r="3" spans="1:7" x14ac:dyDescent="0.25">
      <c r="A3" t="s">
        <v>50</v>
      </c>
      <c r="B3" s="40" t="s">
        <v>159</v>
      </c>
      <c r="C3" s="40" t="s">
        <v>160</v>
      </c>
      <c r="D3" s="40" t="s">
        <v>161</v>
      </c>
    </row>
    <row r="4" spans="1:7" x14ac:dyDescent="0.25">
      <c r="A4" t="s">
        <v>97</v>
      </c>
      <c r="B4">
        <v>59.5</v>
      </c>
      <c r="C4">
        <v>60.9</v>
      </c>
      <c r="D4">
        <v>68.099999999999994</v>
      </c>
      <c r="E4" s="4">
        <f t="shared" ref="E4:E15" si="0">AVERAGE(B4:D4)</f>
        <v>62.833333333333336</v>
      </c>
      <c r="F4">
        <f>_xlfn.STDEV.S(B4:D4)</f>
        <v>4.61446999484592</v>
      </c>
      <c r="G4" t="s">
        <v>98</v>
      </c>
    </row>
    <row r="5" spans="1:7" x14ac:dyDescent="0.25">
      <c r="A5" t="s">
        <v>99</v>
      </c>
      <c r="B5">
        <v>12.1</v>
      </c>
      <c r="C5">
        <v>19.899999999999999</v>
      </c>
      <c r="D5">
        <v>23.8</v>
      </c>
      <c r="E5" s="4">
        <f t="shared" si="0"/>
        <v>18.599999999999998</v>
      </c>
      <c r="F5">
        <f t="shared" ref="F5:F19" si="1">_xlfn.STDEV.S(B5:D5)</f>
        <v>5.9573484034426025</v>
      </c>
      <c r="G5" t="s">
        <v>100</v>
      </c>
    </row>
    <row r="6" spans="1:7" x14ac:dyDescent="0.25">
      <c r="A6" t="s">
        <v>54</v>
      </c>
      <c r="B6">
        <v>13.6</v>
      </c>
      <c r="C6">
        <v>14</v>
      </c>
      <c r="D6">
        <v>15</v>
      </c>
      <c r="E6" s="4">
        <f t="shared" si="0"/>
        <v>14.200000000000001</v>
      </c>
      <c r="F6">
        <f t="shared" si="1"/>
        <v>0.72111025509279802</v>
      </c>
      <c r="G6" t="s">
        <v>98</v>
      </c>
    </row>
    <row r="7" spans="1:7" x14ac:dyDescent="0.25">
      <c r="A7" t="s">
        <v>56</v>
      </c>
      <c r="B7">
        <v>4.2</v>
      </c>
      <c r="C7">
        <v>7</v>
      </c>
      <c r="D7">
        <v>7.7</v>
      </c>
      <c r="E7" s="4">
        <f t="shared" si="0"/>
        <v>6.3</v>
      </c>
      <c r="F7">
        <f t="shared" si="1"/>
        <v>1.8520259177452172</v>
      </c>
      <c r="G7" t="s">
        <v>100</v>
      </c>
    </row>
    <row r="8" spans="1:7" x14ac:dyDescent="0.25">
      <c r="A8" t="s">
        <v>57</v>
      </c>
      <c r="B8">
        <v>13.9</v>
      </c>
      <c r="C8">
        <v>14</v>
      </c>
      <c r="D8">
        <v>21.4</v>
      </c>
      <c r="E8" s="4">
        <f t="shared" si="0"/>
        <v>16.433333333333334</v>
      </c>
      <c r="F8">
        <f t="shared" si="1"/>
        <v>4.3015501081974312</v>
      </c>
      <c r="G8" t="s">
        <v>98</v>
      </c>
    </row>
    <row r="9" spans="1:7" x14ac:dyDescent="0.25">
      <c r="A9" t="s">
        <v>58</v>
      </c>
      <c r="B9">
        <v>38.4</v>
      </c>
      <c r="C9">
        <v>44</v>
      </c>
      <c r="D9">
        <v>45.5</v>
      </c>
      <c r="E9" s="4">
        <f t="shared" si="0"/>
        <v>42.633333333333333</v>
      </c>
      <c r="F9">
        <f t="shared" si="1"/>
        <v>3.7421027956662734</v>
      </c>
      <c r="G9" t="s">
        <v>98</v>
      </c>
    </row>
    <row r="10" spans="1:7" x14ac:dyDescent="0.25">
      <c r="A10" t="s">
        <v>59</v>
      </c>
      <c r="B10">
        <v>5</v>
      </c>
      <c r="C10">
        <v>7.8</v>
      </c>
      <c r="D10">
        <v>8</v>
      </c>
      <c r="E10" s="4">
        <f t="shared" si="0"/>
        <v>6.9333333333333336</v>
      </c>
      <c r="F10">
        <f t="shared" si="1"/>
        <v>1.6772994167212163</v>
      </c>
      <c r="G10" t="s">
        <v>98</v>
      </c>
    </row>
    <row r="11" spans="1:7" x14ac:dyDescent="0.25">
      <c r="A11" t="s">
        <v>60</v>
      </c>
      <c r="B11">
        <v>3.7</v>
      </c>
      <c r="C11">
        <v>5.7</v>
      </c>
      <c r="D11">
        <v>7.6</v>
      </c>
      <c r="E11" s="4">
        <f t="shared" si="0"/>
        <v>5.666666666666667</v>
      </c>
      <c r="F11">
        <f t="shared" si="1"/>
        <v>1.9502136635080103</v>
      </c>
      <c r="G11" t="s">
        <v>100</v>
      </c>
    </row>
    <row r="12" spans="1:7" x14ac:dyDescent="0.25">
      <c r="A12" t="s">
        <v>61</v>
      </c>
      <c r="B12">
        <v>115.56</v>
      </c>
      <c r="C12">
        <v>111.36</v>
      </c>
      <c r="D12">
        <v>115.15</v>
      </c>
      <c r="E12" s="4">
        <f t="shared" si="0"/>
        <v>114.02333333333335</v>
      </c>
      <c r="F12">
        <f t="shared" si="1"/>
        <v>2.3156064720356406</v>
      </c>
      <c r="G12" t="s">
        <v>101</v>
      </c>
    </row>
    <row r="13" spans="1:7" x14ac:dyDescent="0.25">
      <c r="A13" t="s">
        <v>62</v>
      </c>
      <c r="B13">
        <v>46.6</v>
      </c>
      <c r="C13">
        <v>56.7</v>
      </c>
      <c r="D13">
        <v>85.4</v>
      </c>
      <c r="E13" s="4">
        <f t="shared" si="0"/>
        <v>62.900000000000006</v>
      </c>
      <c r="F13">
        <f t="shared" si="1"/>
        <v>20.1293318319312</v>
      </c>
      <c r="G13" t="s">
        <v>100</v>
      </c>
    </row>
    <row r="14" spans="1:7" x14ac:dyDescent="0.25">
      <c r="A14" t="s">
        <v>63</v>
      </c>
      <c r="B14">
        <v>77.599999999999994</v>
      </c>
      <c r="C14">
        <v>77.8</v>
      </c>
      <c r="D14">
        <v>78.3</v>
      </c>
      <c r="E14" s="4">
        <f t="shared" si="0"/>
        <v>77.899999999999991</v>
      </c>
      <c r="F14">
        <f t="shared" si="1"/>
        <v>0.36055512754640007</v>
      </c>
      <c r="G14" t="s">
        <v>98</v>
      </c>
    </row>
    <row r="15" spans="1:7" x14ac:dyDescent="0.25">
      <c r="A15" t="s">
        <v>64</v>
      </c>
      <c r="B15">
        <v>15.9</v>
      </c>
      <c r="C15">
        <v>16.600000000000001</v>
      </c>
      <c r="D15">
        <v>17</v>
      </c>
      <c r="E15" s="4">
        <f t="shared" si="0"/>
        <v>16.5</v>
      </c>
      <c r="F15">
        <f t="shared" si="1"/>
        <v>0.55677643628300211</v>
      </c>
      <c r="G15" t="s">
        <v>100</v>
      </c>
    </row>
    <row r="16" spans="1:7" x14ac:dyDescent="0.25">
      <c r="A16" t="s">
        <v>102</v>
      </c>
      <c r="B16">
        <v>8.56</v>
      </c>
      <c r="C16">
        <v>8.68</v>
      </c>
      <c r="D16">
        <v>7.93</v>
      </c>
      <c r="E16" s="4">
        <f>AVERAGE(B16:D16)</f>
        <v>8.39</v>
      </c>
      <c r="F16">
        <f t="shared" si="1"/>
        <v>0.40286474156967389</v>
      </c>
    </row>
    <row r="17" spans="1:6" x14ac:dyDescent="0.25">
      <c r="A17" t="s">
        <v>103</v>
      </c>
      <c r="B17">
        <v>45.89</v>
      </c>
      <c r="C17">
        <v>51.31</v>
      </c>
      <c r="D17">
        <v>54.28</v>
      </c>
      <c r="E17" s="4">
        <f>AVERAGE(B17:D17)</f>
        <v>50.493333333333339</v>
      </c>
      <c r="F17">
        <f t="shared" si="1"/>
        <v>4.2542018444513579</v>
      </c>
    </row>
    <row r="18" spans="1:6" x14ac:dyDescent="0.25">
      <c r="A18" t="s">
        <v>67</v>
      </c>
      <c r="B18">
        <v>8.99</v>
      </c>
      <c r="C18">
        <v>9.1199999999999992</v>
      </c>
      <c r="D18">
        <v>8.5399999999999991</v>
      </c>
      <c r="E18" s="4">
        <f>AVERAGE(B18:D18)</f>
        <v>8.8833333333333329</v>
      </c>
      <c r="F18">
        <f t="shared" si="1"/>
        <v>0.30435724623102611</v>
      </c>
    </row>
    <row r="19" spans="1:6" x14ac:dyDescent="0.25">
      <c r="A19" t="s">
        <v>68</v>
      </c>
      <c r="B19">
        <v>87.68</v>
      </c>
      <c r="C19">
        <v>86.69</v>
      </c>
      <c r="D19">
        <v>96.43</v>
      </c>
      <c r="E19" s="4">
        <f>AVERAGE(B19:D19)</f>
        <v>90.266666666666666</v>
      </c>
      <c r="F19">
        <f t="shared" si="1"/>
        <v>5.3605068168348931</v>
      </c>
    </row>
    <row r="20" spans="1:6" x14ac:dyDescent="0.25">
      <c r="A20" s="14"/>
      <c r="B20" s="69"/>
      <c r="C20" s="69"/>
      <c r="D20" s="69"/>
      <c r="E20" s="68"/>
      <c r="F20" s="70"/>
    </row>
    <row r="21" spans="1:6" x14ac:dyDescent="0.25">
      <c r="A21" s="14"/>
      <c r="B21" s="69"/>
      <c r="C21" s="69"/>
      <c r="D21" s="69"/>
      <c r="E21" s="71"/>
      <c r="F21" s="70"/>
    </row>
    <row r="22" spans="1:6" x14ac:dyDescent="0.25">
      <c r="A22" s="14"/>
      <c r="B22" s="69"/>
      <c r="C22" s="69"/>
      <c r="D22" s="69"/>
      <c r="E22" s="68"/>
      <c r="F22" s="70"/>
    </row>
    <row r="23" spans="1:6" x14ac:dyDescent="0.25">
      <c r="A23" s="14"/>
      <c r="B23" s="69"/>
      <c r="C23" s="69"/>
      <c r="D23" s="69"/>
      <c r="E23" s="71"/>
      <c r="F23" s="70"/>
    </row>
    <row r="24" spans="1:6" x14ac:dyDescent="0.25">
      <c r="A24" s="14"/>
      <c r="B24" s="69"/>
      <c r="C24" s="69"/>
      <c r="D24" s="69"/>
      <c r="E24" s="68"/>
      <c r="F24" s="70"/>
    </row>
    <row r="25" spans="1:6" x14ac:dyDescent="0.25">
      <c r="A25" s="14"/>
      <c r="B25" s="69"/>
      <c r="C25" s="69"/>
      <c r="D25" s="69"/>
      <c r="E25" s="71"/>
      <c r="F25" s="7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20" sqref="A20:F25"/>
    </sheetView>
  </sheetViews>
  <sheetFormatPr defaultRowHeight="15" x14ac:dyDescent="0.25"/>
  <cols>
    <col min="1" max="1" width="78.28515625" bestFit="1" customWidth="1"/>
  </cols>
  <sheetData>
    <row r="1" spans="1:7" ht="33.75" x14ac:dyDescent="0.5">
      <c r="A1" s="13" t="s">
        <v>93</v>
      </c>
      <c r="B1" s="13"/>
      <c r="C1" s="13"/>
      <c r="D1" s="13"/>
      <c r="E1" s="13"/>
      <c r="F1" s="13"/>
      <c r="G1" s="13"/>
    </row>
    <row r="2" spans="1:7" x14ac:dyDescent="0.25">
      <c r="A2" s="4" t="s">
        <v>48</v>
      </c>
      <c r="B2" s="4" t="s">
        <v>49</v>
      </c>
      <c r="C2" s="4" t="s">
        <v>49</v>
      </c>
      <c r="D2" s="4" t="s">
        <v>49</v>
      </c>
      <c r="E2" s="4" t="s">
        <v>49</v>
      </c>
      <c r="F2" s="4" t="s">
        <v>49</v>
      </c>
      <c r="G2" s="4"/>
    </row>
    <row r="3" spans="1:7" x14ac:dyDescent="0.25">
      <c r="A3" t="s">
        <v>50</v>
      </c>
      <c r="B3" s="40" t="s">
        <v>186</v>
      </c>
      <c r="C3" s="40" t="s">
        <v>187</v>
      </c>
      <c r="D3" s="40" t="s">
        <v>188</v>
      </c>
    </row>
    <row r="4" spans="1:7" x14ac:dyDescent="0.25">
      <c r="A4" t="s">
        <v>97</v>
      </c>
      <c r="B4">
        <v>27.8</v>
      </c>
      <c r="C4">
        <v>33.6</v>
      </c>
      <c r="D4">
        <v>30.6</v>
      </c>
      <c r="E4" s="4">
        <f t="shared" ref="E4:E15" si="0">AVERAGE(B4:D4)</f>
        <v>30.666666666666668</v>
      </c>
      <c r="F4">
        <f>_xlfn.STDEV.S(B4:D4)</f>
        <v>2.9005746557076129</v>
      </c>
      <c r="G4" t="s">
        <v>98</v>
      </c>
    </row>
    <row r="5" spans="1:7" x14ac:dyDescent="0.25">
      <c r="A5" t="s">
        <v>99</v>
      </c>
      <c r="B5">
        <v>26.7</v>
      </c>
      <c r="C5">
        <v>30.9</v>
      </c>
      <c r="D5">
        <v>25.4</v>
      </c>
      <c r="E5" s="4">
        <f t="shared" si="0"/>
        <v>27.666666666666668</v>
      </c>
      <c r="F5">
        <f t="shared" ref="F5:F19" si="1">_xlfn.STDEV.S(B5:D5)</f>
        <v>2.8746014216467182</v>
      </c>
      <c r="G5" t="s">
        <v>100</v>
      </c>
    </row>
    <row r="6" spans="1:7" x14ac:dyDescent="0.25">
      <c r="A6" t="s">
        <v>54</v>
      </c>
      <c r="B6">
        <v>12.5</v>
      </c>
      <c r="C6">
        <v>15.2</v>
      </c>
      <c r="D6">
        <v>15.1</v>
      </c>
      <c r="E6" s="4">
        <f t="shared" si="0"/>
        <v>14.266666666666666</v>
      </c>
      <c r="F6">
        <f t="shared" si="1"/>
        <v>1.5307950004273376</v>
      </c>
      <c r="G6" t="s">
        <v>98</v>
      </c>
    </row>
    <row r="7" spans="1:7" x14ac:dyDescent="0.25">
      <c r="A7" t="s">
        <v>56</v>
      </c>
      <c r="B7">
        <v>2.5</v>
      </c>
      <c r="C7">
        <v>3.4</v>
      </c>
      <c r="D7">
        <v>3.1</v>
      </c>
      <c r="E7" s="4">
        <f t="shared" si="0"/>
        <v>3</v>
      </c>
      <c r="F7">
        <f t="shared" si="1"/>
        <v>0.45825756949558494</v>
      </c>
      <c r="G7" t="s">
        <v>100</v>
      </c>
    </row>
    <row r="8" spans="1:7" x14ac:dyDescent="0.25">
      <c r="A8" t="s">
        <v>57</v>
      </c>
      <c r="B8">
        <v>9</v>
      </c>
      <c r="C8">
        <v>10.199999999999999</v>
      </c>
      <c r="D8">
        <v>8.4</v>
      </c>
      <c r="E8" s="4">
        <f t="shared" si="0"/>
        <v>9.2000000000000011</v>
      </c>
      <c r="F8">
        <f t="shared" si="1"/>
        <v>0.91651513899116743</v>
      </c>
      <c r="G8" t="s">
        <v>98</v>
      </c>
    </row>
    <row r="9" spans="1:7" x14ac:dyDescent="0.25">
      <c r="A9" t="s">
        <v>58</v>
      </c>
      <c r="B9">
        <v>30.2</v>
      </c>
      <c r="C9">
        <v>31.1</v>
      </c>
      <c r="D9">
        <v>27.5</v>
      </c>
      <c r="E9" s="4">
        <f t="shared" si="0"/>
        <v>29.599999999999998</v>
      </c>
      <c r="F9">
        <f t="shared" si="1"/>
        <v>1.8734993995195199</v>
      </c>
      <c r="G9" t="s">
        <v>98</v>
      </c>
    </row>
    <row r="10" spans="1:7" x14ac:dyDescent="0.25">
      <c r="A10" t="s">
        <v>59</v>
      </c>
      <c r="B10">
        <v>11.2</v>
      </c>
      <c r="C10">
        <v>12.4</v>
      </c>
      <c r="D10">
        <v>12.4</v>
      </c>
      <c r="E10" s="4">
        <f t="shared" si="0"/>
        <v>12</v>
      </c>
      <c r="F10">
        <f t="shared" si="1"/>
        <v>0.69282032302755148</v>
      </c>
      <c r="G10" t="s">
        <v>98</v>
      </c>
    </row>
    <row r="11" spans="1:7" x14ac:dyDescent="0.25">
      <c r="A11" t="s">
        <v>60</v>
      </c>
      <c r="B11">
        <v>8</v>
      </c>
      <c r="C11">
        <v>9.8000000000000007</v>
      </c>
      <c r="D11">
        <v>10.1</v>
      </c>
      <c r="E11" s="4">
        <f t="shared" si="0"/>
        <v>9.2999999999999989</v>
      </c>
      <c r="F11">
        <f t="shared" si="1"/>
        <v>1.1357816691600546</v>
      </c>
      <c r="G11" t="s">
        <v>100</v>
      </c>
    </row>
    <row r="12" spans="1:7" x14ac:dyDescent="0.25">
      <c r="A12" t="s">
        <v>61</v>
      </c>
      <c r="B12">
        <v>50.06</v>
      </c>
      <c r="C12">
        <v>70.83</v>
      </c>
      <c r="D12">
        <v>76.069999999999993</v>
      </c>
      <c r="E12" s="4">
        <f t="shared" si="0"/>
        <v>65.653333333333322</v>
      </c>
      <c r="F12">
        <f t="shared" si="1"/>
        <v>13.756032616031908</v>
      </c>
      <c r="G12" t="s">
        <v>101</v>
      </c>
    </row>
    <row r="13" spans="1:7" x14ac:dyDescent="0.25">
      <c r="A13" t="s">
        <v>62</v>
      </c>
      <c r="B13">
        <v>40.200000000000003</v>
      </c>
      <c r="C13">
        <v>71.399999999999991</v>
      </c>
      <c r="D13">
        <v>73.8</v>
      </c>
      <c r="E13" s="4">
        <f t="shared" si="0"/>
        <v>61.79999999999999</v>
      </c>
      <c r="F13">
        <f t="shared" si="1"/>
        <v>18.74459922217601</v>
      </c>
      <c r="G13" t="s">
        <v>100</v>
      </c>
    </row>
    <row r="14" spans="1:7" x14ac:dyDescent="0.25">
      <c r="A14" t="s">
        <v>63</v>
      </c>
      <c r="B14">
        <v>99.1</v>
      </c>
      <c r="C14">
        <v>95.1</v>
      </c>
      <c r="D14">
        <v>95.7</v>
      </c>
      <c r="E14" s="4">
        <f t="shared" si="0"/>
        <v>96.633333333333326</v>
      </c>
      <c r="F14">
        <f t="shared" si="1"/>
        <v>2.1571586249817898</v>
      </c>
      <c r="G14" t="s">
        <v>98</v>
      </c>
    </row>
    <row r="15" spans="1:7" x14ac:dyDescent="0.25">
      <c r="A15" t="s">
        <v>64</v>
      </c>
      <c r="B15">
        <v>20.9</v>
      </c>
      <c r="C15">
        <v>19.399999999999999</v>
      </c>
      <c r="D15">
        <v>20.6</v>
      </c>
      <c r="E15" s="4">
        <f t="shared" si="0"/>
        <v>20.3</v>
      </c>
      <c r="F15">
        <f t="shared" si="1"/>
        <v>0.79372539331937775</v>
      </c>
      <c r="G15" t="s">
        <v>100</v>
      </c>
    </row>
    <row r="16" spans="1:7" x14ac:dyDescent="0.25">
      <c r="A16" t="s">
        <v>102</v>
      </c>
      <c r="B16">
        <v>34.33</v>
      </c>
      <c r="C16">
        <v>29.19</v>
      </c>
      <c r="D16">
        <v>33.64</v>
      </c>
      <c r="E16" s="4">
        <f>AVERAGE(B16:D16)</f>
        <v>32.386666666666663</v>
      </c>
      <c r="F16">
        <f t="shared" si="1"/>
        <v>2.7898088345500174</v>
      </c>
    </row>
    <row r="17" spans="1:6" x14ac:dyDescent="0.25">
      <c r="A17" t="s">
        <v>103</v>
      </c>
      <c r="B17">
        <v>117.47</v>
      </c>
      <c r="C17">
        <v>112.36</v>
      </c>
      <c r="D17">
        <v>116.39</v>
      </c>
      <c r="E17" s="4">
        <f>AVERAGE(B17:D17)</f>
        <v>115.40666666666665</v>
      </c>
      <c r="F17">
        <f t="shared" si="1"/>
        <v>2.693182751566134</v>
      </c>
    </row>
    <row r="18" spans="1:6" x14ac:dyDescent="0.25">
      <c r="A18" t="s">
        <v>67</v>
      </c>
      <c r="B18">
        <v>43.82</v>
      </c>
      <c r="C18">
        <v>39.75</v>
      </c>
      <c r="D18">
        <v>44.57</v>
      </c>
      <c r="E18" s="4">
        <f>AVERAGE(B18:D18)</f>
        <v>42.713333333333331</v>
      </c>
      <c r="F18">
        <f t="shared" si="1"/>
        <v>2.5935753957294811</v>
      </c>
    </row>
    <row r="19" spans="1:6" x14ac:dyDescent="0.25">
      <c r="A19" t="s">
        <v>68</v>
      </c>
      <c r="B19">
        <v>158.05000000000001</v>
      </c>
      <c r="C19">
        <v>157.72999999999999</v>
      </c>
      <c r="D19">
        <v>189.99</v>
      </c>
      <c r="E19" s="4">
        <f>AVERAGE(B19:D19)</f>
        <v>168.59</v>
      </c>
      <c r="F19">
        <f t="shared" si="1"/>
        <v>18.533634290122382</v>
      </c>
    </row>
    <row r="20" spans="1:6" x14ac:dyDescent="0.25">
      <c r="A20" s="14"/>
      <c r="B20" s="69"/>
      <c r="C20" s="69"/>
      <c r="D20" s="69"/>
      <c r="E20" s="68"/>
      <c r="F20" s="70"/>
    </row>
    <row r="21" spans="1:6" x14ac:dyDescent="0.25">
      <c r="A21" s="14"/>
      <c r="B21" s="69"/>
      <c r="C21" s="69"/>
      <c r="D21" s="69"/>
      <c r="E21" s="71"/>
      <c r="F21" s="70"/>
    </row>
    <row r="22" spans="1:6" x14ac:dyDescent="0.25">
      <c r="A22" s="14"/>
      <c r="B22" s="69"/>
      <c r="C22" s="69"/>
      <c r="D22" s="69"/>
      <c r="E22" s="68"/>
      <c r="F22" s="70"/>
    </row>
    <row r="23" spans="1:6" x14ac:dyDescent="0.25">
      <c r="A23" s="14"/>
      <c r="B23" s="69"/>
      <c r="C23" s="69"/>
      <c r="D23" s="69"/>
      <c r="E23" s="71"/>
      <c r="F23" s="70"/>
    </row>
    <row r="24" spans="1:6" x14ac:dyDescent="0.25">
      <c r="A24" s="14"/>
      <c r="B24" s="69"/>
      <c r="C24" s="69"/>
      <c r="D24" s="69"/>
      <c r="E24" s="68"/>
      <c r="F24" s="70"/>
    </row>
    <row r="25" spans="1:6" x14ac:dyDescent="0.25">
      <c r="A25" s="14"/>
      <c r="B25" s="69"/>
      <c r="C25" s="69"/>
      <c r="D25" s="69"/>
      <c r="E25" s="71"/>
      <c r="F25" s="7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20" sqref="A20:F25"/>
    </sheetView>
  </sheetViews>
  <sheetFormatPr defaultRowHeight="15" x14ac:dyDescent="0.25"/>
  <cols>
    <col min="1" max="1" width="78.28515625" bestFit="1" customWidth="1"/>
  </cols>
  <sheetData>
    <row r="1" spans="1:7" ht="33.75" x14ac:dyDescent="0.5">
      <c r="A1" s="13" t="s">
        <v>93</v>
      </c>
      <c r="B1" s="13"/>
      <c r="C1" s="13"/>
      <c r="D1" s="13"/>
      <c r="E1" s="13"/>
      <c r="F1" s="13"/>
      <c r="G1" s="13"/>
    </row>
    <row r="2" spans="1:7" x14ac:dyDescent="0.25">
      <c r="A2" s="4" t="s">
        <v>48</v>
      </c>
      <c r="B2" s="4" t="s">
        <v>49</v>
      </c>
      <c r="C2" s="4" t="s">
        <v>49</v>
      </c>
      <c r="D2" s="4" t="s">
        <v>49</v>
      </c>
      <c r="E2" s="4" t="s">
        <v>49</v>
      </c>
      <c r="F2" s="4" t="s">
        <v>49</v>
      </c>
      <c r="G2" s="4"/>
    </row>
    <row r="3" spans="1:7" x14ac:dyDescent="0.25">
      <c r="A3" t="s">
        <v>50</v>
      </c>
      <c r="B3" s="40" t="s">
        <v>189</v>
      </c>
      <c r="C3" s="40" t="s">
        <v>190</v>
      </c>
      <c r="D3" s="40" t="s">
        <v>191</v>
      </c>
    </row>
    <row r="4" spans="1:7" x14ac:dyDescent="0.25">
      <c r="A4" t="s">
        <v>97</v>
      </c>
      <c r="B4">
        <v>36.799999999999997</v>
      </c>
      <c r="C4">
        <v>45.3</v>
      </c>
      <c r="D4">
        <v>45</v>
      </c>
      <c r="E4" s="4">
        <f t="shared" ref="E4:E15" si="0">AVERAGE(B4:D4)</f>
        <v>42.366666666666667</v>
      </c>
      <c r="F4">
        <f>_xlfn.STDEV.S(B4:D4)</f>
        <v>4.8232077845903909</v>
      </c>
      <c r="G4" t="s">
        <v>98</v>
      </c>
    </row>
    <row r="5" spans="1:7" x14ac:dyDescent="0.25">
      <c r="A5" t="s">
        <v>99</v>
      </c>
      <c r="B5">
        <v>29.5</v>
      </c>
      <c r="C5">
        <v>31.5</v>
      </c>
      <c r="D5">
        <v>33.200000000000003</v>
      </c>
      <c r="E5" s="4">
        <f t="shared" si="0"/>
        <v>31.400000000000002</v>
      </c>
      <c r="F5">
        <f t="shared" ref="F5:F19" si="1">_xlfn.STDEV.S(B5:D5)</f>
        <v>1.8520259177452147</v>
      </c>
      <c r="G5" t="s">
        <v>100</v>
      </c>
    </row>
    <row r="6" spans="1:7" x14ac:dyDescent="0.25">
      <c r="A6" t="s">
        <v>54</v>
      </c>
      <c r="B6">
        <v>16.100000000000001</v>
      </c>
      <c r="C6">
        <v>16.600000000000001</v>
      </c>
      <c r="D6">
        <v>17.5</v>
      </c>
      <c r="E6" s="4">
        <f t="shared" si="0"/>
        <v>16.733333333333334</v>
      </c>
      <c r="F6">
        <f t="shared" si="1"/>
        <v>0.70945988845975805</v>
      </c>
      <c r="G6" t="s">
        <v>98</v>
      </c>
    </row>
    <row r="7" spans="1:7" x14ac:dyDescent="0.25">
      <c r="A7" t="s">
        <v>56</v>
      </c>
      <c r="B7">
        <v>2.7</v>
      </c>
      <c r="C7">
        <v>2.7</v>
      </c>
      <c r="D7">
        <v>2.6</v>
      </c>
      <c r="E7" s="4">
        <f t="shared" si="0"/>
        <v>2.6666666666666665</v>
      </c>
      <c r="F7">
        <f t="shared" si="1"/>
        <v>5.773502691896263E-2</v>
      </c>
      <c r="G7" t="s">
        <v>100</v>
      </c>
    </row>
    <row r="8" spans="1:7" x14ac:dyDescent="0.25">
      <c r="A8" t="s">
        <v>57</v>
      </c>
      <c r="B8">
        <v>11.1</v>
      </c>
      <c r="C8">
        <v>10.1</v>
      </c>
      <c r="D8">
        <v>8.4</v>
      </c>
      <c r="E8" s="4">
        <f t="shared" si="0"/>
        <v>9.8666666666666671</v>
      </c>
      <c r="F8">
        <f t="shared" si="1"/>
        <v>1.3650396819628781</v>
      </c>
      <c r="G8" t="s">
        <v>98</v>
      </c>
    </row>
    <row r="9" spans="1:7" x14ac:dyDescent="0.25">
      <c r="A9" t="s">
        <v>58</v>
      </c>
      <c r="B9">
        <v>26.4</v>
      </c>
      <c r="C9">
        <v>27.8</v>
      </c>
      <c r="D9">
        <v>26.3</v>
      </c>
      <c r="E9" s="4">
        <f t="shared" si="0"/>
        <v>26.833333333333332</v>
      </c>
      <c r="F9">
        <f t="shared" si="1"/>
        <v>0.83864970836060881</v>
      </c>
      <c r="G9" t="s">
        <v>98</v>
      </c>
    </row>
    <row r="10" spans="1:7" x14ac:dyDescent="0.25">
      <c r="A10" t="s">
        <v>59</v>
      </c>
      <c r="B10">
        <v>12.6</v>
      </c>
      <c r="C10">
        <v>12.7</v>
      </c>
      <c r="D10">
        <v>13.2</v>
      </c>
      <c r="E10" s="4">
        <f t="shared" si="0"/>
        <v>12.833333333333334</v>
      </c>
      <c r="F10">
        <f t="shared" si="1"/>
        <v>0.32145502536643172</v>
      </c>
      <c r="G10" t="s">
        <v>98</v>
      </c>
    </row>
    <row r="11" spans="1:7" x14ac:dyDescent="0.25">
      <c r="A11" t="s">
        <v>60</v>
      </c>
      <c r="B11">
        <v>7.3</v>
      </c>
      <c r="C11">
        <v>7.9</v>
      </c>
      <c r="D11">
        <v>9</v>
      </c>
      <c r="E11" s="4">
        <f t="shared" si="0"/>
        <v>8.0666666666666664</v>
      </c>
      <c r="F11">
        <f t="shared" si="1"/>
        <v>0.86216781042517088</v>
      </c>
      <c r="G11" t="s">
        <v>100</v>
      </c>
    </row>
    <row r="12" spans="1:7" x14ac:dyDescent="0.25">
      <c r="A12" t="s">
        <v>61</v>
      </c>
      <c r="B12">
        <v>85.77</v>
      </c>
      <c r="C12">
        <v>102.8</v>
      </c>
      <c r="D12">
        <v>75.709999999999994</v>
      </c>
      <c r="E12" s="4">
        <f t="shared" si="0"/>
        <v>88.09333333333332</v>
      </c>
      <c r="F12">
        <f t="shared" si="1"/>
        <v>13.693627471686812</v>
      </c>
      <c r="G12" t="s">
        <v>101</v>
      </c>
    </row>
    <row r="13" spans="1:7" x14ac:dyDescent="0.25">
      <c r="A13" t="s">
        <v>62</v>
      </c>
      <c r="B13">
        <v>71.599999999999994</v>
      </c>
      <c r="C13">
        <v>44.7</v>
      </c>
      <c r="D13">
        <v>47.8</v>
      </c>
      <c r="E13" s="4">
        <f t="shared" si="0"/>
        <v>54.699999999999996</v>
      </c>
      <c r="F13">
        <f t="shared" si="1"/>
        <v>14.71767644704831</v>
      </c>
      <c r="G13" t="s">
        <v>100</v>
      </c>
    </row>
    <row r="14" spans="1:7" x14ac:dyDescent="0.25">
      <c r="A14" t="s">
        <v>63</v>
      </c>
      <c r="B14">
        <v>126</v>
      </c>
      <c r="C14">
        <v>120</v>
      </c>
      <c r="D14">
        <v>120</v>
      </c>
      <c r="E14" s="4">
        <f t="shared" si="0"/>
        <v>122</v>
      </c>
      <c r="F14">
        <f t="shared" si="1"/>
        <v>3.4641016151377544</v>
      </c>
      <c r="G14" t="s">
        <v>98</v>
      </c>
    </row>
    <row r="15" spans="1:7" x14ac:dyDescent="0.25">
      <c r="A15" t="s">
        <v>64</v>
      </c>
      <c r="B15">
        <v>21.7</v>
      </c>
      <c r="C15">
        <v>20.3</v>
      </c>
      <c r="D15">
        <v>19.3</v>
      </c>
      <c r="E15" s="4">
        <f t="shared" si="0"/>
        <v>20.433333333333334</v>
      </c>
      <c r="F15">
        <f t="shared" si="1"/>
        <v>1.2055427546683408</v>
      </c>
      <c r="G15" t="s">
        <v>100</v>
      </c>
    </row>
    <row r="16" spans="1:7" x14ac:dyDescent="0.25">
      <c r="A16" t="s">
        <v>102</v>
      </c>
      <c r="B16">
        <v>35.07</v>
      </c>
      <c r="C16">
        <v>28.89</v>
      </c>
      <c r="D16">
        <v>27.16</v>
      </c>
      <c r="E16" s="4">
        <f>AVERAGE(B16:D16)</f>
        <v>30.373333333333335</v>
      </c>
      <c r="F16">
        <f t="shared" si="1"/>
        <v>4.1583931191427261</v>
      </c>
    </row>
    <row r="17" spans="1:6" x14ac:dyDescent="0.25">
      <c r="A17" t="s">
        <v>103</v>
      </c>
      <c r="B17">
        <v>128.52000000000001</v>
      </c>
      <c r="C17">
        <v>121.89</v>
      </c>
      <c r="D17">
        <v>115.46</v>
      </c>
      <c r="E17" s="4">
        <f>AVERAGE(B17:D17)</f>
        <v>121.95666666666666</v>
      </c>
      <c r="F17">
        <f t="shared" si="1"/>
        <v>6.5302552272735443</v>
      </c>
    </row>
    <row r="18" spans="1:6" x14ac:dyDescent="0.25">
      <c r="A18" t="s">
        <v>67</v>
      </c>
      <c r="B18">
        <v>44.2</v>
      </c>
      <c r="C18">
        <v>40.130000000000003</v>
      </c>
      <c r="D18">
        <v>39.28</v>
      </c>
      <c r="E18" s="4">
        <f>AVERAGE(B18:D18)</f>
        <v>41.20333333333334</v>
      </c>
      <c r="F18">
        <f t="shared" si="1"/>
        <v>2.6297591778209153</v>
      </c>
    </row>
    <row r="19" spans="1:6" x14ac:dyDescent="0.25">
      <c r="A19" t="s">
        <v>68</v>
      </c>
      <c r="B19">
        <v>146.61000000000001</v>
      </c>
      <c r="C19">
        <v>140.6</v>
      </c>
      <c r="D19">
        <v>135.55000000000001</v>
      </c>
      <c r="E19" s="4">
        <f>AVERAGE(B19:D19)</f>
        <v>140.92000000000002</v>
      </c>
      <c r="F19">
        <f t="shared" si="1"/>
        <v>5.5369395878951053</v>
      </c>
    </row>
    <row r="20" spans="1:6" x14ac:dyDescent="0.25">
      <c r="A20" s="14"/>
      <c r="B20" s="69"/>
      <c r="C20" s="69"/>
      <c r="D20" s="69"/>
      <c r="E20" s="68"/>
      <c r="F20" s="70"/>
    </row>
    <row r="21" spans="1:6" x14ac:dyDescent="0.25">
      <c r="A21" s="14"/>
      <c r="B21" s="69"/>
      <c r="C21" s="69"/>
      <c r="D21" s="69"/>
      <c r="E21" s="71"/>
      <c r="F21" s="70"/>
    </row>
    <row r="22" spans="1:6" x14ac:dyDescent="0.25">
      <c r="A22" s="14"/>
      <c r="B22" s="69"/>
      <c r="C22" s="69"/>
      <c r="D22" s="69"/>
      <c r="E22" s="68"/>
      <c r="F22" s="70"/>
    </row>
    <row r="23" spans="1:6" x14ac:dyDescent="0.25">
      <c r="A23" s="14"/>
      <c r="B23" s="69"/>
      <c r="C23" s="69"/>
      <c r="D23" s="69"/>
      <c r="E23" s="71"/>
      <c r="F23" s="70"/>
    </row>
    <row r="24" spans="1:6" x14ac:dyDescent="0.25">
      <c r="A24" s="14"/>
      <c r="B24" s="69"/>
      <c r="C24" s="69"/>
      <c r="D24" s="69"/>
      <c r="E24" s="68"/>
      <c r="F24" s="70"/>
    </row>
    <row r="25" spans="1:6" x14ac:dyDescent="0.25">
      <c r="A25" s="14"/>
      <c r="B25" s="69"/>
      <c r="C25" s="69"/>
      <c r="D25" s="69"/>
      <c r="E25" s="71"/>
      <c r="F25" s="7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opLeftCell="A2" zoomScale="90" zoomScaleNormal="90" workbookViewId="0">
      <selection activeCell="G31" sqref="G31"/>
    </sheetView>
  </sheetViews>
  <sheetFormatPr defaultRowHeight="15" x14ac:dyDescent="0.25"/>
  <cols>
    <col min="1" max="1" width="84" customWidth="1"/>
    <col min="2" max="14" width="12" customWidth="1"/>
  </cols>
  <sheetData>
    <row r="1" spans="1:15" s="5" customFormat="1" ht="26.25" x14ac:dyDescent="0.4">
      <c r="A1" s="5" t="s">
        <v>122</v>
      </c>
    </row>
    <row r="3" spans="1:15" x14ac:dyDescent="0.25">
      <c r="B3" s="40" t="s">
        <v>71</v>
      </c>
      <c r="C3" s="40" t="s">
        <v>72</v>
      </c>
      <c r="D3" s="40" t="s">
        <v>73</v>
      </c>
      <c r="E3" s="40" t="s">
        <v>74</v>
      </c>
      <c r="F3" s="40" t="s">
        <v>75</v>
      </c>
      <c r="G3" s="40" t="s">
        <v>76</v>
      </c>
      <c r="H3" s="40" t="s">
        <v>123</v>
      </c>
      <c r="I3" s="40" t="s">
        <v>142</v>
      </c>
      <c r="J3" s="40" t="s">
        <v>146</v>
      </c>
      <c r="K3" s="40" t="s">
        <v>150</v>
      </c>
      <c r="L3" s="40" t="s">
        <v>151</v>
      </c>
      <c r="M3" s="40"/>
      <c r="N3" s="40"/>
    </row>
    <row r="4" spans="1:15" ht="15" customHeight="1" x14ac:dyDescent="0.25">
      <c r="A4" s="66" t="s">
        <v>193</v>
      </c>
      <c r="B4" s="51">
        <f>('Benchmark Results -test1'!E4)/1440</f>
        <v>2.1041666666666663E-2</v>
      </c>
      <c r="C4" s="51">
        <f>('Benchmark Results -test2a'!E4)/1440</f>
        <v>2.2754629629629635E-2</v>
      </c>
      <c r="D4" s="51">
        <f>('Benchmark Results -test2b'!E4)/1440</f>
        <v>2.1365740740740741E-2</v>
      </c>
      <c r="E4" s="52">
        <f>('Benchmark Results -test3a'!E4)/1440</f>
        <v>1.9490740740740739E-2</v>
      </c>
      <c r="F4" s="51">
        <f>('Benchmark Results -test3b'!E4)/1440</f>
        <v>2.1527777777777774E-2</v>
      </c>
      <c r="G4" s="51">
        <f>('Benchmark Results -test4a'!E4)/1440</f>
        <v>2.1064814814814814E-2</v>
      </c>
      <c r="H4" s="51">
        <f>('Benchmark Results -test4b'!E4)/1440</f>
        <v>1.9375E-2</v>
      </c>
      <c r="I4" s="51">
        <f>('Benchmark Results -test5a'!E4)/1440</f>
        <v>1.9097222222222224E-2</v>
      </c>
      <c r="J4" s="51">
        <f>('Benchmark Results -test5b'!E4)/1440</f>
        <v>1.9027777777777779E-2</v>
      </c>
      <c r="K4" s="49">
        <f>('Benchmark Results -test6a'!E4)/1440</f>
        <v>1.8518518518518521E-2</v>
      </c>
      <c r="L4" s="51">
        <f>('Benchmark Results -test6b'!E4)/1440</f>
        <v>2.0046296296296295E-2</v>
      </c>
      <c r="M4" s="49"/>
      <c r="N4" s="51"/>
      <c r="O4" s="49"/>
    </row>
    <row r="5" spans="1:15" ht="15" customHeight="1" x14ac:dyDescent="0.25">
      <c r="A5" t="s">
        <v>194</v>
      </c>
      <c r="B5" s="51">
        <f>('Benchmark Results -test1'!E5)/24</f>
        <v>1.0722222222222222</v>
      </c>
      <c r="C5" s="51">
        <f>('Benchmark Results -test2a'!E5)/24</f>
        <v>1.759722222222222</v>
      </c>
      <c r="D5" s="51">
        <f>('Benchmark Results -test2b'!E5)/24</f>
        <v>1.8041666666666663</v>
      </c>
      <c r="E5" s="52">
        <f>('Benchmark Results -test3a'!E5)/24</f>
        <v>1.6791666666666669</v>
      </c>
      <c r="F5" s="51">
        <f>('Benchmark Results -test3b'!E5)/24</f>
        <v>2.1333333333333337</v>
      </c>
      <c r="G5" s="51">
        <f>('Benchmark Results -test4a'!E5)/24</f>
        <v>1.1777777777777778</v>
      </c>
      <c r="H5" s="51">
        <f>('Benchmark Results -test4b'!E5)/24</f>
        <v>1.5430555555555554</v>
      </c>
      <c r="I5" s="51">
        <f>('Benchmark Results -test5a'!E5)/24</f>
        <v>0.83888888888888891</v>
      </c>
      <c r="J5" s="49">
        <f>('Benchmark Results -test5b'!E5)/24</f>
        <v>0.79722222222222217</v>
      </c>
      <c r="K5" s="51">
        <f>('Benchmark Results -test6a'!E5)/24</f>
        <v>0.87916666666666654</v>
      </c>
      <c r="L5" s="51">
        <f>('Benchmark Results -test6b'!E5)/24</f>
        <v>1.1152777777777778</v>
      </c>
      <c r="M5" s="49"/>
      <c r="N5" s="51"/>
    </row>
    <row r="6" spans="1:15" ht="15" customHeight="1" x14ac:dyDescent="0.25">
      <c r="A6" t="s">
        <v>195</v>
      </c>
      <c r="B6" s="51">
        <f>('Benchmark Results -test1'!E6)/1440</f>
        <v>6.898148148148148E-3</v>
      </c>
      <c r="C6" s="51">
        <f>('Benchmark Results -test2a'!E6)/1440</f>
        <v>9.4675925925925917E-3</v>
      </c>
      <c r="D6" s="51">
        <f>('Benchmark Results -test2b'!E6)/1440</f>
        <v>9.2361111111111133E-3</v>
      </c>
      <c r="E6" s="52">
        <f>('Benchmark Results -test3a'!E6)/1440</f>
        <v>7.6620370370370358E-3</v>
      </c>
      <c r="F6" s="51">
        <f>('Benchmark Results -test3b'!E6)/1440</f>
        <v>9.1435185185185178E-3</v>
      </c>
      <c r="G6" s="51">
        <f>('Benchmark Results -test4a'!E6)/1440</f>
        <v>6.2962962962962964E-3</v>
      </c>
      <c r="H6" s="51">
        <f>('Benchmark Results -test4b'!E6)/1440</f>
        <v>7.060185185185185E-3</v>
      </c>
      <c r="I6" s="51">
        <f>('Benchmark Results -test5a'!E6)/1440</f>
        <v>5.7870370370370376E-3</v>
      </c>
      <c r="J6" s="51">
        <f>('Benchmark Results -test5b'!E6)/1440</f>
        <v>6.828703703703704E-3</v>
      </c>
      <c r="K6" s="49">
        <f>('Benchmark Results -test6a'!E6)/1440</f>
        <v>5.6712962962962958E-3</v>
      </c>
      <c r="L6" s="51">
        <f>('Benchmark Results -test6b'!E6)/1440</f>
        <v>7.8009259259259264E-3</v>
      </c>
      <c r="M6" s="49"/>
      <c r="N6" s="51"/>
    </row>
    <row r="7" spans="1:15" ht="15" customHeight="1" x14ac:dyDescent="0.25">
      <c r="A7" t="s">
        <v>196</v>
      </c>
      <c r="B7" s="51">
        <f>('Benchmark Results -test1'!E7)/24</f>
        <v>0.11666666666666668</v>
      </c>
      <c r="C7" s="51">
        <f>('Benchmark Results -test2a'!E7)/24</f>
        <v>0.15694444444444447</v>
      </c>
      <c r="D7" s="51">
        <f>('Benchmark Results -test2b'!E7)/24</f>
        <v>0.15972222222222224</v>
      </c>
      <c r="E7" s="52">
        <f>('Benchmark Results -test3a'!E7)/24</f>
        <v>0.12638888888888888</v>
      </c>
      <c r="F7" s="51">
        <f>('Benchmark Results -test3b'!E7)/24</f>
        <v>0.15972222222222224</v>
      </c>
      <c r="G7" s="51">
        <f>('Benchmark Results -test4a'!E7)/24</f>
        <v>0.10625000000000001</v>
      </c>
      <c r="H7" s="51">
        <f>('Benchmark Results -test4b'!E7)/24</f>
        <v>0.1111111111111111</v>
      </c>
      <c r="I7" s="51">
        <f>('Benchmark Results -test5a'!E7)/24</f>
        <v>9.3750000000000014E-2</v>
      </c>
      <c r="J7" s="51">
        <f>('Benchmark Results -test5b'!E7)/24</f>
        <v>0.12222222222222223</v>
      </c>
      <c r="K7" s="49">
        <f>('Benchmark Results -test6a'!E7)/24</f>
        <v>8.458333333333333E-2</v>
      </c>
      <c r="L7" s="51">
        <f>('Benchmark Results -test6b'!E7)/24</f>
        <v>0.12638888888888888</v>
      </c>
      <c r="M7" s="49"/>
      <c r="N7" s="51"/>
    </row>
    <row r="8" spans="1:15" ht="15" customHeight="1" x14ac:dyDescent="0.25">
      <c r="A8" t="s">
        <v>197</v>
      </c>
      <c r="B8" s="51">
        <f>('Benchmark Results -test1'!E8)/1440</f>
        <v>6.1805555555555555E-3</v>
      </c>
      <c r="C8" s="51">
        <f>('Benchmark Results -test2a'!E8)/1440</f>
        <v>9.2361111111111099E-3</v>
      </c>
      <c r="D8" s="51">
        <f>('Benchmark Results -test2b'!E8)/1440</f>
        <v>8.9351851851851849E-3</v>
      </c>
      <c r="E8" s="52">
        <f>('Benchmark Results -test3a'!E8)/1440</f>
        <v>8.4953703703703719E-3</v>
      </c>
      <c r="F8" s="51">
        <f>('Benchmark Results -test3b'!E8)/1440</f>
        <v>8.1250000000000003E-3</v>
      </c>
      <c r="G8" s="51">
        <f>('Benchmark Results -test4a'!E8)/1440</f>
        <v>6.9675925925925929E-3</v>
      </c>
      <c r="H8" s="51">
        <f>('Benchmark Results -test4b'!E8)/1440</f>
        <v>6.5972222222222222E-3</v>
      </c>
      <c r="I8" s="51">
        <f>('Benchmark Results -test5a'!E8)/1440</f>
        <v>5.7175925925925918E-3</v>
      </c>
      <c r="J8" s="51">
        <f>('Benchmark Results -test5b'!E8)/1440</f>
        <v>5.9722222222222216E-3</v>
      </c>
      <c r="K8" s="51">
        <f>('Benchmark Results -test6a'!E8)/1440</f>
        <v>5.8796296296296296E-3</v>
      </c>
      <c r="L8" s="49">
        <f>('Benchmark Results -test6b'!E8)/1440</f>
        <v>5.6481481481481478E-3</v>
      </c>
      <c r="M8" s="49"/>
      <c r="N8" s="51"/>
    </row>
    <row r="9" spans="1:15" ht="15" customHeight="1" x14ac:dyDescent="0.25">
      <c r="A9" t="s">
        <v>198</v>
      </c>
      <c r="B9" s="51">
        <f>('Benchmark Results -test1'!E9)/1440</f>
        <v>2.0231481481481482E-2</v>
      </c>
      <c r="C9" s="51">
        <f>('Benchmark Results -test2a'!E9)/1440</f>
        <v>2.5162037037037031E-2</v>
      </c>
      <c r="D9" s="51">
        <f>('Benchmark Results -test2b'!E9)/1440</f>
        <v>2.5509259259259259E-2</v>
      </c>
      <c r="E9" s="51">
        <f>('Benchmark Results -test3a'!E9)/1440</f>
        <v>2.689814814814815E-2</v>
      </c>
      <c r="F9" s="51">
        <f>('Benchmark Results -test3b'!E9)/1440</f>
        <v>2.5624999999999998E-2</v>
      </c>
      <c r="G9" s="51">
        <f>('Benchmark Results -test4a'!E9)/1440</f>
        <v>1.9745370370370371E-2</v>
      </c>
      <c r="H9" s="51">
        <f>('Benchmark Results -test4b'!E9)/1440</f>
        <v>2.1203703703703704E-2</v>
      </c>
      <c r="I9" s="51">
        <f>('Benchmark Results -test5a'!E9)/1440</f>
        <v>1.590277777777778E-2</v>
      </c>
      <c r="J9" s="49">
        <f>('Benchmark Results -test5b'!E9)/1440</f>
        <v>1.5601851851851853E-2</v>
      </c>
      <c r="K9" s="51">
        <f>('Benchmark Results -test6a'!E9)/1440</f>
        <v>1.7245370370370369E-2</v>
      </c>
      <c r="L9" s="51">
        <f>('Benchmark Results -test6b'!E9)/1440</f>
        <v>1.759259259259259E-2</v>
      </c>
      <c r="M9" s="49"/>
      <c r="N9" s="51"/>
    </row>
    <row r="10" spans="1:15" ht="15" customHeight="1" x14ac:dyDescent="0.25">
      <c r="A10" t="s">
        <v>199</v>
      </c>
      <c r="B10" s="51">
        <f>('Benchmark Results -test1'!E10)/1440</f>
        <v>6.6666666666666662E-3</v>
      </c>
      <c r="C10" s="51">
        <f>('Benchmark Results -test2a'!E10)/1440</f>
        <v>7.8009259259259264E-3</v>
      </c>
      <c r="D10" s="51">
        <f>('Benchmark Results -test2b'!E10)/1440</f>
        <v>7.8935185185185185E-3</v>
      </c>
      <c r="E10" s="51">
        <f>('Benchmark Results -test3a'!E10)/1440</f>
        <v>7.083333333333333E-3</v>
      </c>
      <c r="F10" s="51">
        <f>('Benchmark Results -test3b'!E10)/1440</f>
        <v>7.2685185185185188E-3</v>
      </c>
      <c r="G10" s="51">
        <f>('Benchmark Results -test4a'!E10)/1440</f>
        <v>5.5324074074074069E-3</v>
      </c>
      <c r="H10" s="51">
        <f>('Benchmark Results -test4b'!E10)/1440</f>
        <v>6.0648148148148145E-3</v>
      </c>
      <c r="I10" s="51">
        <f>('Benchmark Results -test5a'!E10)/1440</f>
        <v>5.8564814814814816E-3</v>
      </c>
      <c r="J10" s="51">
        <f>('Benchmark Results -test5b'!E10)/1440</f>
        <v>5.7175925925925918E-3</v>
      </c>
      <c r="K10" s="49">
        <f>('Benchmark Results -test6a'!E10)/1440</f>
        <v>5.185185185185185E-3</v>
      </c>
      <c r="L10" s="51">
        <f>('Benchmark Results -test6b'!E10)/1440</f>
        <v>6.8981481481481472E-3</v>
      </c>
      <c r="M10" s="49"/>
      <c r="N10" s="51"/>
    </row>
    <row r="11" spans="1:15" ht="15" customHeight="1" x14ac:dyDescent="0.25">
      <c r="A11" t="s">
        <v>200</v>
      </c>
      <c r="B11" s="51">
        <f>('Benchmark Results -test1'!E11)/24</f>
        <v>0.40416666666666673</v>
      </c>
      <c r="C11" s="51">
        <f>('Benchmark Results -test2a'!E11)/24</f>
        <v>0.5527777777777777</v>
      </c>
      <c r="D11" s="51">
        <f>('Benchmark Results -test2b'!E11)/24</f>
        <v>0.57499999999999996</v>
      </c>
      <c r="E11" s="52">
        <f>('Benchmark Results -test3a'!E11)/24</f>
        <v>0.51388888888888895</v>
      </c>
      <c r="F11" s="51">
        <f>('Benchmark Results -test3b'!E11)/24</f>
        <v>0.56805555555555554</v>
      </c>
      <c r="G11" s="51">
        <f>('Benchmark Results -test4a'!E11)/24</f>
        <v>0.34722222222222227</v>
      </c>
      <c r="H11" s="51">
        <f>('Benchmark Results -test4b'!E11)/24</f>
        <v>0.37777777777777777</v>
      </c>
      <c r="I11" s="51">
        <f>('Benchmark Results -test5a'!E11)/24</f>
        <v>0.28750000000000003</v>
      </c>
      <c r="J11" s="51">
        <f>('Benchmark Results -test5b'!E11)/24</f>
        <v>0.27638888888888885</v>
      </c>
      <c r="K11" s="49">
        <f>('Benchmark Results -test6a'!E11)/24</f>
        <v>0.25138888888888894</v>
      </c>
      <c r="L11" s="51">
        <f>('Benchmark Results -test6b'!E11)/24</f>
        <v>0.38194444444444442</v>
      </c>
      <c r="M11" s="49"/>
      <c r="N11" s="51"/>
    </row>
    <row r="12" spans="1:15" ht="15" customHeight="1" x14ac:dyDescent="0.25">
      <c r="A12" t="s">
        <v>201</v>
      </c>
      <c r="B12" s="51">
        <f>('Benchmark Results -test1'!E12)/86400</f>
        <v>7.3881172839506174E-4</v>
      </c>
      <c r="C12" s="51">
        <f>('Benchmark Results -test2a'!E12)/86400</f>
        <v>9.7006172839506175E-4</v>
      </c>
      <c r="D12" s="51">
        <f>('Benchmark Results -test2b'!E12)/86400</f>
        <v>8.6215277777777787E-4</v>
      </c>
      <c r="E12" s="52">
        <f>('Benchmark Results -test3a'!E12)/86400</f>
        <v>8.8680555555555539E-4</v>
      </c>
      <c r="F12" s="51">
        <f>('Benchmark Results -test3b'!E12)/86400</f>
        <v>8.9756944444444443E-4</v>
      </c>
      <c r="G12" s="51">
        <f>('Benchmark Results -test4a'!E12)/86400</f>
        <v>6.878858024691358E-4</v>
      </c>
      <c r="H12" s="51">
        <f>('Benchmark Results -test4b'!E12)/86400</f>
        <v>7.3591820987654324E-4</v>
      </c>
      <c r="I12" s="49">
        <f>('Benchmark Results -test5a'!E12)/86400</f>
        <v>6.4513888888888889E-4</v>
      </c>
      <c r="J12" s="51">
        <f>('Benchmark Results -test5b'!E12)/86400</f>
        <v>7.9139660493827155E-4</v>
      </c>
      <c r="K12" s="51">
        <f>('Benchmark Results -test6a'!E12)/86400</f>
        <v>7.8977623456790119E-4</v>
      </c>
      <c r="L12" s="51">
        <f>('Benchmark Results -test6b'!E12)/86400</f>
        <v>8.8900462962962967E-4</v>
      </c>
      <c r="M12" s="49"/>
      <c r="N12" s="51"/>
    </row>
    <row r="13" spans="1:15" ht="15" customHeight="1" x14ac:dyDescent="0.25">
      <c r="A13" t="s">
        <v>202</v>
      </c>
      <c r="B13" s="51">
        <f>('Benchmark Results -test1'!E13)/1440</f>
        <v>5.4745370370370368E-2</v>
      </c>
      <c r="C13" s="51">
        <f>('Benchmark Results -test2a'!E13)/1440</f>
        <v>9.583333333333334E-2</v>
      </c>
      <c r="D13" s="51">
        <f>('Benchmark Results -test2b'!E13)/1440</f>
        <v>7.5416666666666674E-2</v>
      </c>
      <c r="E13" s="52">
        <f>('Benchmark Results -test3a'!E13)/1440</f>
        <v>9.7083333333333327E-2</v>
      </c>
      <c r="F13" s="51">
        <f>('Benchmark Results -test3b'!E13)/1440</f>
        <v>9.7222222222222224E-2</v>
      </c>
      <c r="G13" s="51">
        <f>('Benchmark Results -test4a'!E13)/1440</f>
        <v>6.569444444444443E-2</v>
      </c>
      <c r="H13" s="51">
        <f>('Benchmark Results -test4b'!E13)/1440</f>
        <v>6.2083333333333331E-2</v>
      </c>
      <c r="I13" s="51">
        <f>('Benchmark Results -test5a'!E13)/1440</f>
        <v>3.3472222222222223E-2</v>
      </c>
      <c r="J13" s="51">
        <f>('Benchmark Results -test5b'!E13)/1440</f>
        <v>4.7499999999999994E-2</v>
      </c>
      <c r="K13" s="51">
        <f>('Benchmark Results -test6a'!E13)/1440</f>
        <v>5.9305555555555549E-2</v>
      </c>
      <c r="L13" s="51">
        <f>('Benchmark Results -test6b'!E13)/1440</f>
        <v>6.0069444444444446E-2</v>
      </c>
      <c r="M13" s="49"/>
      <c r="N13" s="51"/>
    </row>
    <row r="14" spans="1:15" ht="15" customHeight="1" x14ac:dyDescent="0.25">
      <c r="A14" t="s">
        <v>203</v>
      </c>
      <c r="B14" s="51">
        <f>('Benchmark Results -test1'!E14)/1440</f>
        <v>5.7060185185185186E-2</v>
      </c>
      <c r="C14" s="51">
        <f>('Benchmark Results -test2a'!E14)/1440</f>
        <v>6.9930555555555551E-2</v>
      </c>
      <c r="D14" s="51">
        <f>('Benchmark Results -test2b'!E14)/1440</f>
        <v>6.9884259259259257E-2</v>
      </c>
      <c r="E14" s="52">
        <f>('Benchmark Results -test3a'!E14)/1440</f>
        <v>6.9722222222222241E-2</v>
      </c>
      <c r="F14" s="51">
        <f>('Benchmark Results -test3b'!E14)/1440</f>
        <v>6.9629629629629625E-2</v>
      </c>
      <c r="G14" s="51">
        <f>('Benchmark Results -test4a'!E14)/1440</f>
        <v>5.7476851851851848E-2</v>
      </c>
      <c r="H14" s="51">
        <f>('Benchmark Results -test4b'!E14)/1440</f>
        <v>5.7916666666666658E-2</v>
      </c>
      <c r="I14" s="51">
        <f>('Benchmark Results -test5a'!E14)/1440</f>
        <v>5.4791666666666669E-2</v>
      </c>
      <c r="J14" s="51">
        <f>('Benchmark Results -test5b'!E14)/1440</f>
        <v>5.4537037037037037E-2</v>
      </c>
      <c r="K14" s="49">
        <f>('Benchmark Results -test6a'!E14)/1440</f>
        <v>5.4236111111111117E-2</v>
      </c>
      <c r="L14" s="51">
        <f>('Benchmark Results -test6b'!E14)/1440</f>
        <v>5.4814814814814816E-2</v>
      </c>
      <c r="M14" s="49"/>
      <c r="N14" s="51"/>
    </row>
    <row r="15" spans="1:15" ht="15" customHeight="1" x14ac:dyDescent="0.25">
      <c r="A15" t="s">
        <v>204</v>
      </c>
      <c r="B15" s="51">
        <f>('Benchmark Results -test1'!E15)/24</f>
        <v>0.7680555555555556</v>
      </c>
      <c r="C15" s="51">
        <f>('Benchmark Results -test2a'!E15)/24</f>
        <v>0.93611111111111123</v>
      </c>
      <c r="D15" s="51">
        <f>('Benchmark Results -test2b'!E15)/24</f>
        <v>0.97083333333333333</v>
      </c>
      <c r="E15" s="52">
        <f>('Benchmark Results -test3a'!E15)/24</f>
        <v>0.91666666666666663</v>
      </c>
      <c r="F15" s="51">
        <f>('Benchmark Results -test3b'!E15)/24</f>
        <v>0.95833333333333337</v>
      </c>
      <c r="G15" s="51">
        <f>('Benchmark Results -test4a'!E15)/24</f>
        <v>0.75138888888888899</v>
      </c>
      <c r="H15" s="51">
        <f>('Benchmark Results -test4b'!E15)/24</f>
        <v>0.7680555555555556</v>
      </c>
      <c r="I15" s="51">
        <f>('Benchmark Results -test5a'!E15)/24</f>
        <v>0.71944444444444444</v>
      </c>
      <c r="J15" s="51">
        <f>('Benchmark Results -test5b'!E15)/24</f>
        <v>0.74583333333333346</v>
      </c>
      <c r="K15" s="49">
        <f>('Benchmark Results -test6a'!E15)/24</f>
        <v>0.68472222222222223</v>
      </c>
      <c r="L15" s="51">
        <f>('Benchmark Results -test6b'!E15)/24</f>
        <v>0.80972222222222223</v>
      </c>
      <c r="M15" s="49"/>
      <c r="N15" s="51"/>
    </row>
    <row r="16" spans="1:15" s="60" customFormat="1" ht="15" customHeight="1" x14ac:dyDescent="0.25">
      <c r="A16" s="59" t="s">
        <v>205</v>
      </c>
      <c r="B16" s="48">
        <f>'Benchmark Results -test1'!E16</f>
        <v>24.486666666666668</v>
      </c>
      <c r="C16" s="48">
        <f>'Benchmark Results -test2a'!E16</f>
        <v>25.816666666666663</v>
      </c>
      <c r="D16" s="48">
        <f>'Benchmark Results -test2b'!E16</f>
        <v>25.736666666666668</v>
      </c>
      <c r="E16" s="53">
        <f>'Benchmark Results -test3a'!E16</f>
        <v>26.51</v>
      </c>
      <c r="F16" s="48">
        <f>'Benchmark Results -test3b'!E16</f>
        <v>25.606666666666666</v>
      </c>
      <c r="G16" s="48">
        <f>'Benchmark Results -test4a'!E16</f>
        <v>22.843333333333334</v>
      </c>
      <c r="H16" s="50">
        <f>'Benchmark Results -test4b'!E16</f>
        <v>26.643333333333334</v>
      </c>
      <c r="I16" s="48">
        <f>'Benchmark Results -test5a'!E16</f>
        <v>26.23</v>
      </c>
      <c r="J16" s="48">
        <f>'Benchmark Results -test5b'!E16</f>
        <v>25.8</v>
      </c>
      <c r="K16" s="48">
        <f>'Benchmark Results -test6a'!E16</f>
        <v>24.893333333333331</v>
      </c>
      <c r="L16" s="48">
        <f>'Benchmark Results -test6b'!E16</f>
        <v>24.493333333333329</v>
      </c>
      <c r="M16" s="61"/>
      <c r="N16" s="47"/>
    </row>
    <row r="17" spans="1:18" s="60" customFormat="1" ht="15" customHeight="1" x14ac:dyDescent="0.25">
      <c r="A17" s="59" t="s">
        <v>206</v>
      </c>
      <c r="B17" s="48">
        <f>'Benchmark Results -test1'!E17</f>
        <v>133.63666666666666</v>
      </c>
      <c r="C17" s="48">
        <f>'Benchmark Results -test2a'!E17</f>
        <v>115.25666666666666</v>
      </c>
      <c r="D17" s="48">
        <f>'Benchmark Results -test2b'!E17</f>
        <v>111.27333333333333</v>
      </c>
      <c r="E17" s="54">
        <f>'Benchmark Results -test3a'!E17</f>
        <v>139.53333333333333</v>
      </c>
      <c r="F17" s="48">
        <f>'Benchmark Results -test3b'!E17</f>
        <v>126.34333333333332</v>
      </c>
      <c r="G17" s="48">
        <f>'Benchmark Results -test4a'!E17</f>
        <v>134.40333333333334</v>
      </c>
      <c r="H17" s="48">
        <f>'Benchmark Results -test4b'!E17</f>
        <v>130.44666666666666</v>
      </c>
      <c r="I17" s="48">
        <f>'Benchmark Results -test5a'!E17</f>
        <v>135.71</v>
      </c>
      <c r="J17" s="48">
        <f>'Benchmark Results -test5b'!E17</f>
        <v>130.42666666666665</v>
      </c>
      <c r="K17" s="48">
        <f>'Benchmark Results -test6a'!E17</f>
        <v>133.82333333333335</v>
      </c>
      <c r="L17" s="48">
        <f>'Benchmark Results -test6b'!E17</f>
        <v>127.13</v>
      </c>
      <c r="M17" s="61"/>
      <c r="N17" s="47"/>
    </row>
    <row r="18" spans="1:18" s="60" customFormat="1" ht="15" customHeight="1" x14ac:dyDescent="0.25">
      <c r="A18" s="59" t="s">
        <v>207</v>
      </c>
      <c r="B18" s="48">
        <f>'Benchmark Results -test1'!E18</f>
        <v>31.889999999999997</v>
      </c>
      <c r="C18" s="48">
        <f>'Benchmark Results -test2a'!E18</f>
        <v>33.053333333333335</v>
      </c>
      <c r="D18" s="48">
        <f>'Benchmark Results -test2b'!E18</f>
        <v>33.07</v>
      </c>
      <c r="E18" s="53">
        <f>'Benchmark Results -test3a'!E18</f>
        <v>32.68</v>
      </c>
      <c r="F18" s="48">
        <f>'Benchmark Results -test3b'!E18</f>
        <v>33.016666666666666</v>
      </c>
      <c r="G18" s="48">
        <f>'Benchmark Results -test4a'!E18</f>
        <v>29.873333333333335</v>
      </c>
      <c r="H18" s="50">
        <f>'Benchmark Results -test4b'!E18</f>
        <v>33.766666666666673</v>
      </c>
      <c r="I18" s="48">
        <f>'Benchmark Results -test5a'!E18</f>
        <v>32.71</v>
      </c>
      <c r="J18" s="48">
        <f>'Benchmark Results -test5b'!E18</f>
        <v>32.07</v>
      </c>
      <c r="K18" s="48">
        <f>'Benchmark Results -test6a'!E18</f>
        <v>30.446666666666669</v>
      </c>
      <c r="L18" s="48">
        <f>'Benchmark Results -test6b'!E18</f>
        <v>31.333333333333332</v>
      </c>
      <c r="M18" s="61"/>
      <c r="N18" s="47"/>
    </row>
    <row r="19" spans="1:18" s="60" customFormat="1" ht="15" customHeight="1" x14ac:dyDescent="0.25">
      <c r="A19" s="59" t="s">
        <v>208</v>
      </c>
      <c r="B19" s="48">
        <f>'Benchmark Results -test1'!E19</f>
        <v>177.46</v>
      </c>
      <c r="C19" s="48">
        <f>'Benchmark Results -test2a'!E19</f>
        <v>172.07666666666668</v>
      </c>
      <c r="D19" s="48">
        <f>'Benchmark Results -test2b'!E19</f>
        <v>166.30333333333331</v>
      </c>
      <c r="E19" s="54">
        <f>'Benchmark Results -test3a'!E19</f>
        <v>190.31666666666669</v>
      </c>
      <c r="F19" s="48">
        <f>'Benchmark Results -test3b'!E19</f>
        <v>183.91333333333333</v>
      </c>
      <c r="G19" s="48">
        <f>'Benchmark Results -test4a'!E19</f>
        <v>175.66333333333333</v>
      </c>
      <c r="H19" s="48">
        <f>'Benchmark Results -test4b'!E19</f>
        <v>177.71</v>
      </c>
      <c r="I19" s="48">
        <f>'Benchmark Results -test5a'!E19</f>
        <v>188.65</v>
      </c>
      <c r="J19" s="48">
        <f>'Benchmark Results -test5b'!E19</f>
        <v>180.69666666666669</v>
      </c>
      <c r="K19" s="48">
        <f>'Benchmark Results -test6a'!E19</f>
        <v>181.25333333333333</v>
      </c>
      <c r="L19" s="48">
        <f>'Benchmark Results -test6b'!E19</f>
        <v>188.35333333333335</v>
      </c>
      <c r="M19" s="61"/>
      <c r="N19" s="47"/>
    </row>
    <row r="20" spans="1:18" ht="15" customHeight="1" x14ac:dyDescent="0.25">
      <c r="A20" s="67"/>
      <c r="B20" s="63"/>
      <c r="C20" s="63"/>
      <c r="D20" s="63"/>
      <c r="E20" s="64"/>
      <c r="F20" s="63"/>
      <c r="G20" s="63"/>
      <c r="H20" s="63"/>
      <c r="I20" s="65"/>
      <c r="J20" s="63"/>
      <c r="K20" s="63"/>
      <c r="L20" s="63"/>
      <c r="M20" s="73"/>
      <c r="N20" s="72"/>
    </row>
    <row r="21" spans="1:18" ht="15" customHeight="1" x14ac:dyDescent="0.25">
      <c r="A21" s="67"/>
      <c r="B21" s="63"/>
      <c r="C21" s="63"/>
      <c r="D21" s="63"/>
      <c r="E21" s="64"/>
      <c r="F21" s="63"/>
      <c r="G21" s="63"/>
      <c r="H21" s="63"/>
      <c r="I21" s="65"/>
      <c r="J21" s="63"/>
      <c r="K21" s="63"/>
      <c r="L21" s="63"/>
      <c r="M21" s="73"/>
      <c r="N21" s="72"/>
    </row>
    <row r="22" spans="1:18" ht="15" customHeight="1" x14ac:dyDescent="0.25">
      <c r="A22" s="67"/>
      <c r="B22" s="63"/>
      <c r="C22" s="63"/>
      <c r="D22" s="63"/>
      <c r="E22" s="63"/>
      <c r="F22" s="63"/>
      <c r="G22" s="63"/>
      <c r="H22" s="63"/>
      <c r="I22" s="63"/>
      <c r="J22" s="63"/>
      <c r="K22" s="65"/>
      <c r="L22" s="63"/>
      <c r="M22" s="73"/>
      <c r="N22" s="72"/>
    </row>
    <row r="23" spans="1:18" ht="15" customHeight="1" x14ac:dyDescent="0.25">
      <c r="A23" s="67"/>
      <c r="B23" s="63"/>
      <c r="C23" s="63"/>
      <c r="D23" s="63"/>
      <c r="E23" s="63"/>
      <c r="F23" s="63"/>
      <c r="G23" s="63"/>
      <c r="H23" s="63"/>
      <c r="I23" s="63"/>
      <c r="J23" s="63"/>
      <c r="K23" s="65"/>
      <c r="L23" s="63"/>
      <c r="M23" s="73"/>
      <c r="N23" s="72"/>
    </row>
    <row r="24" spans="1:18" ht="15" customHeight="1" x14ac:dyDescent="0.25">
      <c r="A24" s="67"/>
      <c r="B24" s="63"/>
      <c r="C24" s="63"/>
      <c r="D24" s="63"/>
      <c r="E24" s="63"/>
      <c r="F24" s="63"/>
      <c r="G24" s="65"/>
      <c r="H24" s="63"/>
      <c r="I24" s="65"/>
      <c r="J24" s="63"/>
      <c r="K24" s="63"/>
      <c r="L24" s="63"/>
      <c r="M24" s="73"/>
      <c r="N24" s="72"/>
    </row>
    <row r="25" spans="1:18" ht="15" customHeight="1" x14ac:dyDescent="0.25">
      <c r="A25" s="67"/>
      <c r="B25" s="63"/>
      <c r="C25" s="63"/>
      <c r="D25" s="63"/>
      <c r="E25" s="63"/>
      <c r="F25" s="63"/>
      <c r="G25" s="65"/>
      <c r="H25" s="63"/>
      <c r="I25" s="65"/>
      <c r="J25" s="63"/>
      <c r="K25" s="63"/>
      <c r="L25" s="63"/>
      <c r="M25" s="73"/>
      <c r="N25" s="72"/>
    </row>
    <row r="28" spans="1:18" x14ac:dyDescent="0.25">
      <c r="R28" s="72"/>
    </row>
    <row r="29" spans="1:18" x14ac:dyDescent="0.25">
      <c r="R29" s="72"/>
    </row>
  </sheetData>
  <mergeCells count="7">
    <mergeCell ref="R28:R29"/>
    <mergeCell ref="N20:N21"/>
    <mergeCell ref="N22:N23"/>
    <mergeCell ref="N24:N25"/>
    <mergeCell ref="M20:M21"/>
    <mergeCell ref="M22:M23"/>
    <mergeCell ref="M24:M25"/>
  </mergeCells>
  <conditionalFormatting sqref="A4:XFD4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XFD5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6:XFD6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7:XFD7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8:XFD8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9:XFD9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0:XFD10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11:XFD11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12:XFD12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13:XFD13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14:XFD14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15:XFD15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16:XFD1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7:XFD1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8:XFD1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9:XFD1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0:XFD2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22:XFD22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24:XFD2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1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E26" sqref="E26"/>
    </sheetView>
  </sheetViews>
  <sheetFormatPr defaultRowHeight="15" x14ac:dyDescent="0.25"/>
  <cols>
    <col min="1" max="1" width="51.85546875" customWidth="1"/>
    <col min="2" max="2" width="13.140625" customWidth="1"/>
    <col min="3" max="3" width="10.85546875" customWidth="1"/>
    <col min="4" max="4" width="11.28515625" customWidth="1"/>
    <col min="5" max="5" width="12.85546875" customWidth="1"/>
    <col min="6" max="6" width="14.140625" customWidth="1"/>
  </cols>
  <sheetData>
    <row r="1" spans="1:27" s="8" customFormat="1" ht="31.5" x14ac:dyDescent="0.5">
      <c r="A1" s="8" t="s">
        <v>47</v>
      </c>
    </row>
    <row r="2" spans="1:27" x14ac:dyDescent="0.25">
      <c r="A2" s="4" t="s">
        <v>48</v>
      </c>
      <c r="B2" s="4" t="s">
        <v>49</v>
      </c>
      <c r="C2" s="4" t="s">
        <v>49</v>
      </c>
      <c r="D2" s="4" t="s">
        <v>49</v>
      </c>
      <c r="E2" s="4" t="s">
        <v>49</v>
      </c>
      <c r="F2" s="4" t="s">
        <v>49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x14ac:dyDescent="0.25">
      <c r="A3" t="s">
        <v>50</v>
      </c>
      <c r="B3" t="s">
        <v>51</v>
      </c>
      <c r="C3" t="s">
        <v>9</v>
      </c>
      <c r="D3" t="s">
        <v>10</v>
      </c>
      <c r="E3" t="s">
        <v>52</v>
      </c>
      <c r="F3" t="s">
        <v>12</v>
      </c>
      <c r="G3" t="s">
        <v>13</v>
      </c>
      <c r="H3" t="s">
        <v>53</v>
      </c>
    </row>
    <row r="4" spans="1:27" x14ac:dyDescent="0.25">
      <c r="A4" t="s">
        <v>54</v>
      </c>
      <c r="B4">
        <v>24.9</v>
      </c>
      <c r="C4">
        <v>26.9</v>
      </c>
      <c r="D4">
        <v>28.9</v>
      </c>
      <c r="E4" s="3" t="s">
        <v>55</v>
      </c>
      <c r="F4">
        <v>28</v>
      </c>
      <c r="G4">
        <v>28</v>
      </c>
      <c r="H4">
        <v>29</v>
      </c>
    </row>
    <row r="5" spans="1:27" x14ac:dyDescent="0.25">
      <c r="A5" t="s">
        <v>56</v>
      </c>
      <c r="B5">
        <v>19.2</v>
      </c>
      <c r="C5">
        <v>22.1</v>
      </c>
      <c r="D5">
        <v>26.8</v>
      </c>
      <c r="E5" s="3" t="s">
        <v>55</v>
      </c>
      <c r="F5">
        <v>26.3</v>
      </c>
      <c r="G5">
        <v>26.3</v>
      </c>
      <c r="H5">
        <v>24.8</v>
      </c>
    </row>
    <row r="6" spans="1:27" x14ac:dyDescent="0.25">
      <c r="A6" t="s">
        <v>54</v>
      </c>
      <c r="B6">
        <v>9.1</v>
      </c>
      <c r="C6">
        <v>11.2</v>
      </c>
      <c r="D6">
        <v>10.7</v>
      </c>
      <c r="E6" s="3"/>
      <c r="F6">
        <v>9</v>
      </c>
      <c r="G6">
        <v>10.9</v>
      </c>
      <c r="H6">
        <v>9.9</v>
      </c>
    </row>
    <row r="7" spans="1:27" x14ac:dyDescent="0.25">
      <c r="A7" t="s">
        <v>56</v>
      </c>
      <c r="B7">
        <v>2.9</v>
      </c>
      <c r="C7">
        <v>4</v>
      </c>
      <c r="D7">
        <v>3.7</v>
      </c>
      <c r="E7" s="3"/>
      <c r="F7">
        <v>2.7</v>
      </c>
      <c r="G7">
        <v>3.6</v>
      </c>
      <c r="H7">
        <v>2.7</v>
      </c>
    </row>
    <row r="8" spans="1:27" x14ac:dyDescent="0.25">
      <c r="A8" t="s">
        <v>57</v>
      </c>
      <c r="B8">
        <v>11.7</v>
      </c>
      <c r="C8">
        <v>11.3</v>
      </c>
      <c r="D8">
        <v>9.6</v>
      </c>
      <c r="E8" s="3"/>
      <c r="F8">
        <v>8.8000000000000007</v>
      </c>
      <c r="G8">
        <v>9.6999999999999993</v>
      </c>
      <c r="H8">
        <v>8.6999999999999993</v>
      </c>
    </row>
    <row r="9" spans="1:27" x14ac:dyDescent="0.25">
      <c r="A9" t="s">
        <v>58</v>
      </c>
      <c r="B9">
        <v>33</v>
      </c>
      <c r="C9">
        <v>29.8</v>
      </c>
      <c r="D9">
        <v>30.2</v>
      </c>
      <c r="E9" s="3"/>
      <c r="F9">
        <v>29.5</v>
      </c>
      <c r="G9">
        <v>30.5</v>
      </c>
      <c r="H9">
        <v>29.1</v>
      </c>
    </row>
    <row r="10" spans="1:27" x14ac:dyDescent="0.25">
      <c r="A10" t="s">
        <v>59</v>
      </c>
      <c r="B10">
        <v>8.3000000000000007</v>
      </c>
      <c r="C10">
        <v>9.1</v>
      </c>
      <c r="D10">
        <v>9.8000000000000007</v>
      </c>
      <c r="E10" s="3"/>
      <c r="F10">
        <v>9.6</v>
      </c>
      <c r="G10">
        <v>9.1999999999999993</v>
      </c>
      <c r="H10">
        <v>8.5</v>
      </c>
    </row>
    <row r="11" spans="1:27" x14ac:dyDescent="0.25">
      <c r="A11" t="s">
        <v>60</v>
      </c>
      <c r="B11">
        <v>8.4</v>
      </c>
      <c r="C11">
        <v>8.1</v>
      </c>
      <c r="D11">
        <v>9.4</v>
      </c>
      <c r="E11" s="3"/>
      <c r="F11">
        <v>9.4</v>
      </c>
      <c r="G11">
        <v>10</v>
      </c>
      <c r="H11">
        <v>9</v>
      </c>
    </row>
    <row r="12" spans="1:27" x14ac:dyDescent="0.25">
      <c r="A12" t="s">
        <v>61</v>
      </c>
      <c r="B12">
        <v>1.804</v>
      </c>
      <c r="C12">
        <v>1.78</v>
      </c>
      <c r="D12">
        <v>1</v>
      </c>
      <c r="E12" s="3"/>
      <c r="F12">
        <v>1.03</v>
      </c>
      <c r="G12">
        <v>1.02</v>
      </c>
      <c r="H12">
        <v>1.25</v>
      </c>
    </row>
    <row r="13" spans="1:27" x14ac:dyDescent="0.25">
      <c r="A13" t="s">
        <v>62</v>
      </c>
      <c r="B13">
        <v>1.41</v>
      </c>
      <c r="C13">
        <v>1.425</v>
      </c>
      <c r="D13">
        <v>1.34</v>
      </c>
      <c r="E13" s="3"/>
      <c r="F13">
        <v>1.26</v>
      </c>
      <c r="G13">
        <v>1.1499999999999999</v>
      </c>
      <c r="H13">
        <v>0.99</v>
      </c>
    </row>
    <row r="14" spans="1:27" x14ac:dyDescent="0.25">
      <c r="A14" t="s">
        <v>63</v>
      </c>
      <c r="B14">
        <v>82</v>
      </c>
      <c r="C14">
        <v>82.9</v>
      </c>
      <c r="D14">
        <v>82.4</v>
      </c>
      <c r="E14" s="3"/>
      <c r="F14">
        <v>82.8</v>
      </c>
      <c r="H14">
        <v>83.8</v>
      </c>
    </row>
    <row r="15" spans="1:27" x14ac:dyDescent="0.25">
      <c r="A15" t="s">
        <v>64</v>
      </c>
      <c r="B15">
        <v>18.5</v>
      </c>
      <c r="C15">
        <v>18.399999999999999</v>
      </c>
      <c r="D15">
        <v>18.399999999999999</v>
      </c>
      <c r="E15" s="3"/>
      <c r="F15">
        <v>22.3</v>
      </c>
      <c r="H15">
        <v>18.899999999999999</v>
      </c>
    </row>
    <row r="16" spans="1:27" x14ac:dyDescent="0.25">
      <c r="A16" t="s">
        <v>65</v>
      </c>
      <c r="B16">
        <v>27.34</v>
      </c>
      <c r="C16">
        <v>25.911000000000001</v>
      </c>
      <c r="E16" s="3"/>
    </row>
    <row r="17" spans="1:5" x14ac:dyDescent="0.25">
      <c r="A17" t="s">
        <v>66</v>
      </c>
      <c r="B17">
        <v>130.33000000000001</v>
      </c>
      <c r="C17">
        <v>130.46</v>
      </c>
      <c r="E17" s="3"/>
    </row>
    <row r="18" spans="1:5" x14ac:dyDescent="0.25">
      <c r="A18" t="s">
        <v>67</v>
      </c>
      <c r="B18">
        <v>31.48</v>
      </c>
      <c r="C18">
        <v>31.64</v>
      </c>
      <c r="E18" s="3"/>
    </row>
    <row r="19" spans="1:5" x14ac:dyDescent="0.25">
      <c r="A19" t="s">
        <v>68</v>
      </c>
      <c r="B19">
        <v>181.28</v>
      </c>
      <c r="C19">
        <v>180.547</v>
      </c>
      <c r="E19" s="3"/>
    </row>
    <row r="20" spans="1:5" x14ac:dyDescent="0.25">
      <c r="A20" s="14"/>
      <c r="B20" s="14"/>
      <c r="C20" s="14"/>
      <c r="D20" s="14"/>
      <c r="E20" s="14"/>
    </row>
    <row r="21" spans="1:5" x14ac:dyDescent="0.25">
      <c r="A21" s="14"/>
      <c r="B21" s="14"/>
      <c r="C21" s="14"/>
      <c r="D21" s="14"/>
      <c r="E21" s="14"/>
    </row>
    <row r="22" spans="1:5" x14ac:dyDescent="0.25">
      <c r="A22" s="14"/>
      <c r="B22" s="14"/>
      <c r="C22" s="14"/>
      <c r="D22" s="14"/>
      <c r="E22" s="14"/>
    </row>
    <row r="23" spans="1:5" x14ac:dyDescent="0.25">
      <c r="A23" s="14"/>
      <c r="B23" s="14"/>
      <c r="C23" s="14"/>
      <c r="D23" s="14"/>
      <c r="E23" s="14"/>
    </row>
    <row r="24" spans="1:5" x14ac:dyDescent="0.25">
      <c r="A24" s="14"/>
      <c r="B24" s="14"/>
      <c r="C24" s="14"/>
      <c r="D24" s="14"/>
      <c r="E24" s="14"/>
    </row>
    <row r="25" spans="1:5" x14ac:dyDescent="0.25">
      <c r="A25" s="14"/>
      <c r="B25" s="14"/>
      <c r="C25" s="14"/>
      <c r="D25" s="14"/>
      <c r="E25" s="14"/>
    </row>
  </sheetData>
  <conditionalFormatting sqref="B4:D4 F4:H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D5 F5:H5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D6 F6:H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D8 F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D9 F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D10 F10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D11 F1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D12 F1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D13 F1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D14 F1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D15 F1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D1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D1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D1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D1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G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G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H9 H10:H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G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G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G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G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G1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G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G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G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G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G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H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H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tabSelected="1" workbookViewId="0">
      <selection activeCell="E14" sqref="E14"/>
    </sheetView>
  </sheetViews>
  <sheetFormatPr defaultRowHeight="15" x14ac:dyDescent="0.25"/>
  <cols>
    <col min="1" max="1" width="40.5703125" customWidth="1"/>
    <col min="2" max="2" width="7.7109375" bestFit="1" customWidth="1"/>
    <col min="3" max="4" width="10" bestFit="1" customWidth="1"/>
  </cols>
  <sheetData>
    <row r="2" spans="1:6" x14ac:dyDescent="0.25">
      <c r="A2" s="40" t="s">
        <v>124</v>
      </c>
      <c r="B2" s="40" t="s">
        <v>125</v>
      </c>
      <c r="C2" s="40" t="s">
        <v>126</v>
      </c>
      <c r="D2" s="40" t="s">
        <v>127</v>
      </c>
      <c r="E2" s="40" t="s">
        <v>128</v>
      </c>
    </row>
    <row r="3" spans="1:6" x14ac:dyDescent="0.25">
      <c r="A3" t="s">
        <v>129</v>
      </c>
      <c r="B3" t="s">
        <v>130</v>
      </c>
      <c r="C3" t="s">
        <v>131</v>
      </c>
      <c r="D3" t="s">
        <v>132</v>
      </c>
    </row>
    <row r="4" spans="1:6" x14ac:dyDescent="0.25">
      <c r="A4" t="s">
        <v>133</v>
      </c>
      <c r="B4">
        <v>8</v>
      </c>
      <c r="C4">
        <v>10</v>
      </c>
      <c r="D4">
        <v>12</v>
      </c>
    </row>
    <row r="5" spans="1:6" x14ac:dyDescent="0.25">
      <c r="A5" t="s">
        <v>134</v>
      </c>
      <c r="B5">
        <v>16</v>
      </c>
      <c r="C5">
        <v>20</v>
      </c>
      <c r="D5">
        <v>24</v>
      </c>
    </row>
    <row r="6" spans="1:6" x14ac:dyDescent="0.25">
      <c r="A6" t="s">
        <v>135</v>
      </c>
      <c r="B6">
        <v>2.9</v>
      </c>
      <c r="C6">
        <v>2.2000000000000002</v>
      </c>
      <c r="D6">
        <v>2.4</v>
      </c>
    </row>
    <row r="7" spans="1:6" x14ac:dyDescent="0.25">
      <c r="A7" t="s">
        <v>136</v>
      </c>
      <c r="B7">
        <v>3.8</v>
      </c>
      <c r="C7">
        <v>3</v>
      </c>
      <c r="D7">
        <v>3.2</v>
      </c>
    </row>
    <row r="8" spans="1:6" x14ac:dyDescent="0.25">
      <c r="A8" t="s">
        <v>137</v>
      </c>
      <c r="B8">
        <v>20</v>
      </c>
      <c r="C8">
        <v>25</v>
      </c>
      <c r="D8">
        <v>30</v>
      </c>
    </row>
    <row r="9" spans="1:6" x14ac:dyDescent="0.25">
      <c r="A9" t="s">
        <v>138</v>
      </c>
      <c r="B9">
        <v>32</v>
      </c>
      <c r="C9">
        <v>22</v>
      </c>
      <c r="D9">
        <v>22</v>
      </c>
    </row>
    <row r="10" spans="1:6" x14ac:dyDescent="0.25">
      <c r="A10" t="s">
        <v>139</v>
      </c>
      <c r="B10">
        <v>135</v>
      </c>
      <c r="C10">
        <v>95</v>
      </c>
      <c r="D10">
        <v>115</v>
      </c>
    </row>
    <row r="13" spans="1:6" x14ac:dyDescent="0.25">
      <c r="A13" s="43" t="s">
        <v>140</v>
      </c>
      <c r="B13" s="43">
        <v>31</v>
      </c>
      <c r="C13" s="43">
        <v>31</v>
      </c>
      <c r="D13" s="43">
        <v>31</v>
      </c>
      <c r="E13" s="43">
        <v>31</v>
      </c>
      <c r="F13" s="43"/>
    </row>
    <row r="14" spans="1:6" x14ac:dyDescent="0.25">
      <c r="A14" t="s">
        <v>141</v>
      </c>
      <c r="C14">
        <v>39</v>
      </c>
      <c r="D14" s="44">
        <v>47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B1" workbookViewId="0">
      <selection activeCell="Q30" sqref="Q30"/>
    </sheetView>
  </sheetViews>
  <sheetFormatPr defaultRowHeight="15" x14ac:dyDescent="0.25"/>
  <cols>
    <col min="1" max="1" width="9.7109375" style="1" customWidth="1"/>
    <col min="2" max="2" width="88.7109375" customWidth="1"/>
    <col min="3" max="3" width="17.85546875" customWidth="1"/>
    <col min="11" max="12" width="9.140625" customWidth="1"/>
  </cols>
  <sheetData>
    <row r="1" spans="1:19" s="8" customFormat="1" ht="31.5" x14ac:dyDescent="0.5">
      <c r="B1" s="12" t="s">
        <v>167</v>
      </c>
    </row>
    <row r="2" spans="1:19" x14ac:dyDescent="0.25">
      <c r="B2" s="11" t="s">
        <v>168</v>
      </c>
    </row>
    <row r="3" spans="1:19" x14ac:dyDescent="0.25">
      <c r="A3" s="57" t="s">
        <v>69</v>
      </c>
      <c r="B3" s="58" t="s">
        <v>170</v>
      </c>
      <c r="C3" s="4" t="s">
        <v>70</v>
      </c>
      <c r="D3" s="4" t="s">
        <v>71</v>
      </c>
      <c r="E3" s="4" t="s">
        <v>72</v>
      </c>
      <c r="F3" s="4" t="s">
        <v>73</v>
      </c>
      <c r="G3" s="4" t="s">
        <v>74</v>
      </c>
      <c r="H3" s="4" t="s">
        <v>75</v>
      </c>
      <c r="I3" s="4" t="s">
        <v>76</v>
      </c>
      <c r="J3" s="4" t="s">
        <v>123</v>
      </c>
      <c r="K3" s="4" t="s">
        <v>142</v>
      </c>
      <c r="L3" s="4" t="s">
        <v>150</v>
      </c>
      <c r="M3" s="4" t="s">
        <v>151</v>
      </c>
      <c r="N3" s="4" t="s">
        <v>158</v>
      </c>
      <c r="O3" s="4" t="s">
        <v>162</v>
      </c>
      <c r="P3" s="4" t="s">
        <v>163</v>
      </c>
      <c r="Q3" s="4" t="s">
        <v>164</v>
      </c>
      <c r="R3" s="4" t="s">
        <v>165</v>
      </c>
      <c r="S3" s="4" t="s">
        <v>166</v>
      </c>
    </row>
    <row r="4" spans="1:19" x14ac:dyDescent="0.25">
      <c r="A4" s="55" t="s">
        <v>77</v>
      </c>
      <c r="B4" s="56" t="s">
        <v>169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</row>
    <row r="5" spans="1:19" x14ac:dyDescent="0.25">
      <c r="A5" s="6">
        <v>1</v>
      </c>
      <c r="B5" t="s">
        <v>78</v>
      </c>
      <c r="C5" s="7" t="s">
        <v>79</v>
      </c>
      <c r="D5" s="7" t="s">
        <v>79</v>
      </c>
      <c r="E5" s="7" t="s">
        <v>79</v>
      </c>
      <c r="F5" s="7" t="s">
        <v>79</v>
      </c>
      <c r="G5" s="7" t="s">
        <v>79</v>
      </c>
      <c r="H5" s="7" t="s">
        <v>79</v>
      </c>
      <c r="I5" s="7" t="s">
        <v>79</v>
      </c>
      <c r="J5" s="7" t="s">
        <v>79</v>
      </c>
      <c r="K5" s="7" t="s">
        <v>79</v>
      </c>
      <c r="L5" s="7" t="s">
        <v>79</v>
      </c>
      <c r="M5" s="7" t="s">
        <v>79</v>
      </c>
      <c r="N5" s="7" t="s">
        <v>79</v>
      </c>
      <c r="O5" s="7" t="s">
        <v>79</v>
      </c>
      <c r="P5" s="7" t="s">
        <v>79</v>
      </c>
      <c r="Q5" s="7" t="s">
        <v>79</v>
      </c>
      <c r="R5" s="7" t="s">
        <v>79</v>
      </c>
      <c r="S5" s="7" t="s">
        <v>79</v>
      </c>
    </row>
    <row r="6" spans="1:19" x14ac:dyDescent="0.25">
      <c r="A6" s="6">
        <f>A5+1</f>
        <v>2</v>
      </c>
      <c r="B6" t="s">
        <v>80</v>
      </c>
      <c r="C6" s="7" t="s">
        <v>79</v>
      </c>
      <c r="D6" s="7" t="s">
        <v>79</v>
      </c>
      <c r="E6" s="7" t="s">
        <v>79</v>
      </c>
      <c r="F6" s="7" t="s">
        <v>79</v>
      </c>
      <c r="G6" s="7" t="s">
        <v>79</v>
      </c>
      <c r="H6" s="7" t="s">
        <v>79</v>
      </c>
      <c r="I6" s="7" t="s">
        <v>79</v>
      </c>
      <c r="J6" s="7" t="s">
        <v>79</v>
      </c>
      <c r="K6" s="7" t="s">
        <v>79</v>
      </c>
      <c r="L6" s="7" t="s">
        <v>79</v>
      </c>
      <c r="M6" s="7" t="s">
        <v>79</v>
      </c>
      <c r="N6" s="7" t="s">
        <v>79</v>
      </c>
      <c r="O6" s="7" t="s">
        <v>79</v>
      </c>
      <c r="P6" s="7" t="s">
        <v>79</v>
      </c>
      <c r="Q6" s="7" t="s">
        <v>79</v>
      </c>
      <c r="R6" s="7" t="s">
        <v>79</v>
      </c>
      <c r="S6" s="7" t="s">
        <v>79</v>
      </c>
    </row>
    <row r="7" spans="1:19" x14ac:dyDescent="0.25">
      <c r="A7" s="6">
        <f t="shared" ref="A7:A35" si="0">A6+1</f>
        <v>3</v>
      </c>
      <c r="B7" t="s">
        <v>81</v>
      </c>
      <c r="C7" s="7" t="s">
        <v>79</v>
      </c>
      <c r="D7" s="7" t="s">
        <v>79</v>
      </c>
      <c r="E7" s="7" t="s">
        <v>79</v>
      </c>
      <c r="F7" s="7" t="s">
        <v>79</v>
      </c>
      <c r="G7" s="7" t="s">
        <v>79</v>
      </c>
      <c r="H7" s="7" t="s">
        <v>79</v>
      </c>
      <c r="I7" s="7" t="s">
        <v>79</v>
      </c>
      <c r="J7" s="7" t="s">
        <v>79</v>
      </c>
      <c r="K7" s="7" t="s">
        <v>79</v>
      </c>
      <c r="L7" s="7" t="s">
        <v>79</v>
      </c>
      <c r="M7" s="7" t="s">
        <v>79</v>
      </c>
      <c r="N7" s="7" t="s">
        <v>79</v>
      </c>
      <c r="O7" s="7" t="s">
        <v>79</v>
      </c>
      <c r="P7" s="7" t="s">
        <v>79</v>
      </c>
      <c r="Q7" s="7" t="s">
        <v>79</v>
      </c>
      <c r="R7" s="7" t="s">
        <v>79</v>
      </c>
      <c r="S7" s="7" t="s">
        <v>79</v>
      </c>
    </row>
    <row r="8" spans="1:19" x14ac:dyDescent="0.25">
      <c r="A8" s="6">
        <f t="shared" si="0"/>
        <v>4</v>
      </c>
      <c r="B8" t="s">
        <v>171</v>
      </c>
      <c r="C8" s="7" t="s">
        <v>79</v>
      </c>
      <c r="D8" s="7" t="s">
        <v>79</v>
      </c>
      <c r="E8" s="7" t="s">
        <v>79</v>
      </c>
      <c r="F8" s="7" t="s">
        <v>79</v>
      </c>
      <c r="G8" s="7" t="s">
        <v>79</v>
      </c>
      <c r="H8" s="7" t="s">
        <v>79</v>
      </c>
      <c r="I8" s="7" t="s">
        <v>79</v>
      </c>
      <c r="J8" s="7" t="s">
        <v>79</v>
      </c>
      <c r="K8" s="7" t="s">
        <v>79</v>
      </c>
      <c r="L8" s="7" t="s">
        <v>79</v>
      </c>
      <c r="M8" s="7" t="s">
        <v>79</v>
      </c>
      <c r="N8" s="7" t="s">
        <v>79</v>
      </c>
      <c r="O8" s="7" t="s">
        <v>79</v>
      </c>
      <c r="P8" s="7" t="s">
        <v>79</v>
      </c>
      <c r="Q8" s="7" t="s">
        <v>79</v>
      </c>
      <c r="R8" s="7" t="s">
        <v>79</v>
      </c>
      <c r="S8" s="7" t="s">
        <v>79</v>
      </c>
    </row>
    <row r="9" spans="1:19" x14ac:dyDescent="0.25">
      <c r="A9" s="6">
        <f t="shared" si="0"/>
        <v>5</v>
      </c>
      <c r="B9" t="s">
        <v>172</v>
      </c>
      <c r="C9" s="7" t="s">
        <v>79</v>
      </c>
      <c r="D9" s="7" t="s">
        <v>79</v>
      </c>
      <c r="E9" s="7" t="s">
        <v>79</v>
      </c>
      <c r="F9" s="7" t="s">
        <v>79</v>
      </c>
      <c r="G9" s="7" t="s">
        <v>79</v>
      </c>
      <c r="H9" s="7" t="s">
        <v>79</v>
      </c>
      <c r="I9" s="7" t="s">
        <v>79</v>
      </c>
      <c r="J9" s="7" t="s">
        <v>79</v>
      </c>
      <c r="K9" s="7" t="s">
        <v>79</v>
      </c>
      <c r="L9" s="7" t="s">
        <v>79</v>
      </c>
      <c r="M9" s="7" t="s">
        <v>79</v>
      </c>
      <c r="N9" s="7" t="s">
        <v>79</v>
      </c>
      <c r="O9" s="7" t="s">
        <v>79</v>
      </c>
      <c r="P9" s="7" t="s">
        <v>79</v>
      </c>
      <c r="Q9" s="7" t="s">
        <v>79</v>
      </c>
      <c r="R9" s="7" t="s">
        <v>79</v>
      </c>
      <c r="S9" s="7" t="s">
        <v>79</v>
      </c>
    </row>
    <row r="10" spans="1:19" x14ac:dyDescent="0.25">
      <c r="A10" s="6">
        <f t="shared" si="0"/>
        <v>6</v>
      </c>
      <c r="B10" t="s">
        <v>173</v>
      </c>
      <c r="C10" s="7" t="s">
        <v>79</v>
      </c>
      <c r="D10" s="7" t="s">
        <v>79</v>
      </c>
      <c r="E10" s="7" t="s">
        <v>79</v>
      </c>
      <c r="F10" s="7" t="s">
        <v>79</v>
      </c>
      <c r="G10" s="7" t="s">
        <v>79</v>
      </c>
      <c r="H10" s="7" t="s">
        <v>79</v>
      </c>
      <c r="I10" s="7" t="s">
        <v>79</v>
      </c>
      <c r="J10" s="7" t="s">
        <v>79</v>
      </c>
      <c r="K10" s="7" t="s">
        <v>79</v>
      </c>
      <c r="L10" s="7" t="s">
        <v>79</v>
      </c>
      <c r="M10" s="7" t="s">
        <v>79</v>
      </c>
      <c r="N10" s="7" t="s">
        <v>79</v>
      </c>
      <c r="O10" s="7" t="s">
        <v>79</v>
      </c>
      <c r="P10" s="7" t="s">
        <v>79</v>
      </c>
      <c r="Q10" s="7" t="s">
        <v>79</v>
      </c>
      <c r="R10" s="7" t="s">
        <v>79</v>
      </c>
      <c r="S10" s="7" t="s">
        <v>79</v>
      </c>
    </row>
    <row r="11" spans="1:19" x14ac:dyDescent="0.25">
      <c r="A11" s="6">
        <f t="shared" si="0"/>
        <v>7</v>
      </c>
      <c r="B11" t="s">
        <v>174</v>
      </c>
      <c r="C11" s="7"/>
      <c r="D11" s="7"/>
      <c r="E11" s="7"/>
      <c r="F11" s="7"/>
      <c r="G11" s="7"/>
      <c r="H11" s="7" t="s">
        <v>79</v>
      </c>
      <c r="I11" s="7" t="s">
        <v>79</v>
      </c>
      <c r="J11" s="7" t="s">
        <v>79</v>
      </c>
      <c r="K11" s="7" t="s">
        <v>79</v>
      </c>
      <c r="L11" s="7" t="s">
        <v>79</v>
      </c>
      <c r="M11" s="7" t="s">
        <v>79</v>
      </c>
      <c r="N11" s="7" t="s">
        <v>79</v>
      </c>
      <c r="O11" s="7" t="s">
        <v>79</v>
      </c>
      <c r="P11" s="7" t="s">
        <v>79</v>
      </c>
      <c r="Q11" s="7" t="s">
        <v>79</v>
      </c>
      <c r="R11" s="7" t="s">
        <v>79</v>
      </c>
      <c r="S11" s="7" t="s">
        <v>79</v>
      </c>
    </row>
    <row r="12" spans="1:19" x14ac:dyDescent="0.25">
      <c r="A12" s="6">
        <f t="shared" si="0"/>
        <v>8</v>
      </c>
      <c r="B12" t="s">
        <v>175</v>
      </c>
      <c r="C12" s="7" t="s">
        <v>79</v>
      </c>
      <c r="D12" s="7" t="s">
        <v>79</v>
      </c>
      <c r="E12" s="7" t="s">
        <v>79</v>
      </c>
      <c r="F12" s="7" t="s">
        <v>79</v>
      </c>
      <c r="G12" s="7" t="s">
        <v>79</v>
      </c>
      <c r="H12" s="7" t="s">
        <v>79</v>
      </c>
      <c r="I12" s="7" t="s">
        <v>79</v>
      </c>
      <c r="J12" s="7" t="s">
        <v>79</v>
      </c>
      <c r="K12" s="7" t="s">
        <v>79</v>
      </c>
      <c r="L12" s="7" t="s">
        <v>79</v>
      </c>
      <c r="M12" s="7" t="s">
        <v>79</v>
      </c>
      <c r="N12" s="7" t="s">
        <v>79</v>
      </c>
      <c r="O12" s="7" t="s">
        <v>79</v>
      </c>
      <c r="P12" s="7" t="s">
        <v>79</v>
      </c>
      <c r="Q12" s="7" t="s">
        <v>79</v>
      </c>
      <c r="R12" s="7" t="s">
        <v>79</v>
      </c>
      <c r="S12" s="7" t="s">
        <v>79</v>
      </c>
    </row>
    <row r="13" spans="1:19" x14ac:dyDescent="0.25">
      <c r="A13" s="6">
        <f t="shared" si="0"/>
        <v>9</v>
      </c>
      <c r="B13" t="s">
        <v>176</v>
      </c>
      <c r="C13" s="7" t="s">
        <v>79</v>
      </c>
      <c r="D13" s="7" t="s">
        <v>79</v>
      </c>
      <c r="E13" s="7" t="s">
        <v>79</v>
      </c>
      <c r="F13" s="7" t="s">
        <v>79</v>
      </c>
      <c r="G13" s="7" t="s">
        <v>79</v>
      </c>
      <c r="H13" s="7" t="s">
        <v>79</v>
      </c>
      <c r="I13" s="7" t="s">
        <v>79</v>
      </c>
      <c r="J13" s="7" t="s">
        <v>79</v>
      </c>
      <c r="K13" s="7" t="s">
        <v>79</v>
      </c>
      <c r="L13" s="7" t="s">
        <v>79</v>
      </c>
      <c r="M13" s="7" t="s">
        <v>79</v>
      </c>
      <c r="N13" s="7" t="s">
        <v>79</v>
      </c>
      <c r="O13" s="7" t="s">
        <v>79</v>
      </c>
      <c r="P13" s="7" t="s">
        <v>79</v>
      </c>
      <c r="Q13" s="7" t="s">
        <v>79</v>
      </c>
      <c r="R13" s="7" t="s">
        <v>79</v>
      </c>
      <c r="S13" s="7" t="s">
        <v>79</v>
      </c>
    </row>
    <row r="14" spans="1:19" x14ac:dyDescent="0.25">
      <c r="A14" s="6">
        <f t="shared" si="0"/>
        <v>10</v>
      </c>
      <c r="B14" t="s">
        <v>177</v>
      </c>
      <c r="C14" s="7" t="s">
        <v>79</v>
      </c>
      <c r="D14" s="7" t="s">
        <v>79</v>
      </c>
      <c r="E14" s="7" t="s">
        <v>79</v>
      </c>
      <c r="F14" s="7" t="s">
        <v>79</v>
      </c>
      <c r="G14" s="7" t="s">
        <v>79</v>
      </c>
      <c r="H14" s="7" t="s">
        <v>79</v>
      </c>
      <c r="I14" s="7" t="s">
        <v>79</v>
      </c>
      <c r="J14" s="7" t="s">
        <v>79</v>
      </c>
      <c r="K14" s="7" t="s">
        <v>79</v>
      </c>
      <c r="L14" s="7" t="s">
        <v>79</v>
      </c>
      <c r="M14" s="7" t="s">
        <v>79</v>
      </c>
      <c r="N14" s="7" t="s">
        <v>79</v>
      </c>
      <c r="O14" s="7" t="s">
        <v>79</v>
      </c>
      <c r="P14" s="7" t="s">
        <v>79</v>
      </c>
      <c r="Q14" s="7" t="s">
        <v>79</v>
      </c>
      <c r="R14" s="7" t="s">
        <v>79</v>
      </c>
      <c r="S14" s="7" t="s">
        <v>79</v>
      </c>
    </row>
    <row r="15" spans="1:19" x14ac:dyDescent="0.25">
      <c r="A15" s="6">
        <f t="shared" si="0"/>
        <v>11</v>
      </c>
      <c r="B15" t="s">
        <v>178</v>
      </c>
      <c r="C15" s="7" t="s">
        <v>79</v>
      </c>
      <c r="D15" s="7" t="s">
        <v>79</v>
      </c>
      <c r="E15" s="7" t="s">
        <v>79</v>
      </c>
      <c r="F15" s="7" t="s">
        <v>79</v>
      </c>
      <c r="G15" s="7" t="s">
        <v>79</v>
      </c>
      <c r="H15" s="7" t="s">
        <v>79</v>
      </c>
      <c r="I15" s="7" t="s">
        <v>79</v>
      </c>
      <c r="J15" s="7" t="s">
        <v>79</v>
      </c>
      <c r="K15" s="7" t="s">
        <v>79</v>
      </c>
      <c r="L15" s="7" t="s">
        <v>79</v>
      </c>
      <c r="M15" s="7" t="s">
        <v>79</v>
      </c>
      <c r="N15" s="7" t="s">
        <v>79</v>
      </c>
      <c r="O15" s="7" t="s">
        <v>79</v>
      </c>
      <c r="P15" s="7" t="s">
        <v>79</v>
      </c>
      <c r="Q15" s="7" t="s">
        <v>79</v>
      </c>
      <c r="R15" s="7" t="s">
        <v>79</v>
      </c>
      <c r="S15" s="7" t="s">
        <v>79</v>
      </c>
    </row>
    <row r="16" spans="1:19" x14ac:dyDescent="0.25">
      <c r="A16" s="6">
        <f t="shared" si="0"/>
        <v>12</v>
      </c>
      <c r="B16" t="s">
        <v>179</v>
      </c>
      <c r="C16" s="7" t="s">
        <v>79</v>
      </c>
      <c r="D16" s="7" t="s">
        <v>79</v>
      </c>
      <c r="E16" s="7" t="s">
        <v>79</v>
      </c>
      <c r="F16" s="7" t="s">
        <v>79</v>
      </c>
      <c r="G16" s="7" t="s">
        <v>79</v>
      </c>
      <c r="H16" s="7" t="s">
        <v>79</v>
      </c>
      <c r="I16" s="7" t="s">
        <v>79</v>
      </c>
      <c r="J16" s="7" t="s">
        <v>79</v>
      </c>
      <c r="K16" s="7" t="s">
        <v>79</v>
      </c>
      <c r="L16" s="7" t="s">
        <v>79</v>
      </c>
      <c r="M16" s="7" t="s">
        <v>79</v>
      </c>
      <c r="N16" s="7" t="s">
        <v>79</v>
      </c>
      <c r="O16" s="7" t="s">
        <v>79</v>
      </c>
      <c r="P16" s="7" t="s">
        <v>79</v>
      </c>
      <c r="Q16" s="7" t="s">
        <v>79</v>
      </c>
      <c r="R16" s="7" t="s">
        <v>79</v>
      </c>
      <c r="S16" s="7" t="s">
        <v>79</v>
      </c>
    </row>
    <row r="17" spans="1:19" x14ac:dyDescent="0.25">
      <c r="A17" s="6">
        <f t="shared" si="0"/>
        <v>13</v>
      </c>
      <c r="B17" t="s">
        <v>82</v>
      </c>
      <c r="C17" s="7" t="s">
        <v>79</v>
      </c>
      <c r="D17" s="7" t="s">
        <v>79</v>
      </c>
      <c r="E17" s="7" t="s">
        <v>79</v>
      </c>
      <c r="F17" s="7" t="s">
        <v>79</v>
      </c>
      <c r="G17" s="7" t="s">
        <v>79</v>
      </c>
      <c r="H17" s="7" t="s">
        <v>79</v>
      </c>
      <c r="I17" s="7" t="s">
        <v>79</v>
      </c>
      <c r="J17" s="7" t="s">
        <v>79</v>
      </c>
      <c r="K17" s="7" t="s">
        <v>79</v>
      </c>
      <c r="L17" s="7" t="s">
        <v>79</v>
      </c>
      <c r="M17" s="7" t="s">
        <v>79</v>
      </c>
      <c r="N17" s="7" t="s">
        <v>79</v>
      </c>
      <c r="O17" s="7" t="s">
        <v>79</v>
      </c>
      <c r="P17" s="7" t="s">
        <v>79</v>
      </c>
      <c r="Q17" s="7" t="s">
        <v>79</v>
      </c>
      <c r="R17" s="7" t="s">
        <v>79</v>
      </c>
      <c r="S17" s="7" t="s">
        <v>79</v>
      </c>
    </row>
    <row r="18" spans="1:19" x14ac:dyDescent="0.25">
      <c r="A18" s="6">
        <f t="shared" si="0"/>
        <v>14</v>
      </c>
      <c r="B18" t="s">
        <v>180</v>
      </c>
      <c r="C18" s="7" t="s">
        <v>79</v>
      </c>
      <c r="D18" s="7" t="s">
        <v>79</v>
      </c>
      <c r="E18" s="7" t="s">
        <v>79</v>
      </c>
      <c r="F18" s="7" t="s">
        <v>79</v>
      </c>
      <c r="G18" s="7" t="s">
        <v>79</v>
      </c>
      <c r="H18" s="7" t="s">
        <v>79</v>
      </c>
      <c r="I18" s="7" t="s">
        <v>79</v>
      </c>
      <c r="J18" s="7" t="s">
        <v>79</v>
      </c>
      <c r="K18" s="7" t="s">
        <v>79</v>
      </c>
      <c r="L18" s="7" t="s">
        <v>79</v>
      </c>
      <c r="M18" s="7" t="s">
        <v>79</v>
      </c>
      <c r="N18" s="7" t="s">
        <v>79</v>
      </c>
      <c r="O18" s="7" t="s">
        <v>79</v>
      </c>
      <c r="P18" s="7" t="s">
        <v>79</v>
      </c>
      <c r="Q18" s="7" t="s">
        <v>79</v>
      </c>
      <c r="R18" s="7" t="s">
        <v>79</v>
      </c>
      <c r="S18" s="7" t="s">
        <v>79</v>
      </c>
    </row>
    <row r="19" spans="1:19" x14ac:dyDescent="0.25">
      <c r="A19" s="6">
        <f t="shared" si="0"/>
        <v>15</v>
      </c>
      <c r="B19" t="s">
        <v>181</v>
      </c>
      <c r="C19" s="7" t="s">
        <v>79</v>
      </c>
      <c r="D19" s="7" t="s">
        <v>79</v>
      </c>
      <c r="E19" s="7" t="s">
        <v>79</v>
      </c>
      <c r="F19" s="7" t="s">
        <v>79</v>
      </c>
      <c r="G19" s="7" t="s">
        <v>79</v>
      </c>
      <c r="H19" s="7" t="s">
        <v>79</v>
      </c>
      <c r="I19" s="7" t="s">
        <v>79</v>
      </c>
      <c r="J19" s="7" t="s">
        <v>79</v>
      </c>
      <c r="K19" s="7" t="s">
        <v>79</v>
      </c>
      <c r="L19" s="7" t="s">
        <v>79</v>
      </c>
      <c r="M19" s="7" t="s">
        <v>79</v>
      </c>
      <c r="N19" s="7" t="s">
        <v>79</v>
      </c>
      <c r="O19" s="7" t="s">
        <v>79</v>
      </c>
      <c r="P19" s="7" t="s">
        <v>79</v>
      </c>
      <c r="Q19" s="7" t="s">
        <v>79</v>
      </c>
      <c r="R19" s="7" t="s">
        <v>79</v>
      </c>
      <c r="S19" s="7" t="s">
        <v>79</v>
      </c>
    </row>
    <row r="20" spans="1:19" x14ac:dyDescent="0.25">
      <c r="A20" s="6">
        <f t="shared" si="0"/>
        <v>16</v>
      </c>
      <c r="B20" t="s">
        <v>83</v>
      </c>
      <c r="C20" s="7" t="s">
        <v>79</v>
      </c>
      <c r="D20" s="7" t="s">
        <v>79</v>
      </c>
      <c r="E20" s="7" t="s">
        <v>79</v>
      </c>
      <c r="F20" s="7" t="s">
        <v>79</v>
      </c>
      <c r="G20" s="7" t="s">
        <v>79</v>
      </c>
      <c r="H20" s="7" t="s">
        <v>79</v>
      </c>
      <c r="I20" s="7" t="s">
        <v>79</v>
      </c>
      <c r="J20" s="7" t="s">
        <v>79</v>
      </c>
      <c r="K20" s="7" t="s">
        <v>79</v>
      </c>
      <c r="L20" s="7" t="s">
        <v>79</v>
      </c>
      <c r="M20" s="7" t="s">
        <v>79</v>
      </c>
      <c r="N20" s="7" t="s">
        <v>79</v>
      </c>
      <c r="O20" s="7" t="s">
        <v>79</v>
      </c>
      <c r="P20" s="7" t="s">
        <v>79</v>
      </c>
      <c r="Q20" s="7" t="s">
        <v>79</v>
      </c>
      <c r="R20" s="7" t="s">
        <v>79</v>
      </c>
      <c r="S20" s="7" t="s">
        <v>79</v>
      </c>
    </row>
    <row r="21" spans="1:19" x14ac:dyDescent="0.25">
      <c r="A21" s="6">
        <f t="shared" si="0"/>
        <v>17</v>
      </c>
      <c r="B21" t="s">
        <v>84</v>
      </c>
      <c r="C21" s="7" t="s">
        <v>79</v>
      </c>
      <c r="D21" s="7" t="s">
        <v>79</v>
      </c>
      <c r="E21" s="7" t="s">
        <v>79</v>
      </c>
      <c r="F21" s="7" t="s">
        <v>79</v>
      </c>
      <c r="G21" s="7" t="s">
        <v>79</v>
      </c>
      <c r="H21" s="7" t="s">
        <v>79</v>
      </c>
      <c r="I21" s="7" t="s">
        <v>79</v>
      </c>
      <c r="J21" s="7" t="s">
        <v>79</v>
      </c>
      <c r="K21" s="7" t="s">
        <v>79</v>
      </c>
      <c r="L21" s="7" t="s">
        <v>79</v>
      </c>
      <c r="M21" s="7" t="s">
        <v>79</v>
      </c>
      <c r="N21" s="7" t="s">
        <v>79</v>
      </c>
      <c r="O21" s="7" t="s">
        <v>79</v>
      </c>
      <c r="P21" s="7" t="s">
        <v>79</v>
      </c>
      <c r="Q21" s="7" t="s">
        <v>79</v>
      </c>
      <c r="R21" s="7" t="s">
        <v>79</v>
      </c>
      <c r="S21" s="7" t="s">
        <v>79</v>
      </c>
    </row>
    <row r="22" spans="1:19" x14ac:dyDescent="0.25">
      <c r="A22" s="6">
        <f t="shared" si="0"/>
        <v>18</v>
      </c>
      <c r="B22" t="s">
        <v>85</v>
      </c>
      <c r="C22" s="7" t="s">
        <v>79</v>
      </c>
      <c r="D22" s="7" t="s">
        <v>79</v>
      </c>
      <c r="E22" s="7" t="s">
        <v>79</v>
      </c>
      <c r="F22" s="7" t="s">
        <v>79</v>
      </c>
      <c r="G22" s="7" t="s">
        <v>79</v>
      </c>
      <c r="H22" s="7" t="s">
        <v>79</v>
      </c>
      <c r="I22" s="7" t="s">
        <v>79</v>
      </c>
      <c r="J22" s="7" t="s">
        <v>79</v>
      </c>
      <c r="K22" s="7" t="s">
        <v>79</v>
      </c>
      <c r="L22" s="7" t="s">
        <v>79</v>
      </c>
      <c r="M22" s="7" t="s">
        <v>79</v>
      </c>
      <c r="N22" s="7" t="s">
        <v>79</v>
      </c>
      <c r="O22" s="7" t="s">
        <v>79</v>
      </c>
      <c r="P22" s="7" t="s">
        <v>79</v>
      </c>
      <c r="Q22" s="7" t="s">
        <v>79</v>
      </c>
      <c r="R22" s="7" t="s">
        <v>79</v>
      </c>
      <c r="S22" s="7" t="s">
        <v>79</v>
      </c>
    </row>
    <row r="23" spans="1:19" x14ac:dyDescent="0.25">
      <c r="A23" s="6">
        <f t="shared" si="0"/>
        <v>19</v>
      </c>
      <c r="B23" t="s">
        <v>182</v>
      </c>
      <c r="C23" s="7" t="s">
        <v>79</v>
      </c>
      <c r="D23" s="7" t="s">
        <v>79</v>
      </c>
      <c r="E23" s="7" t="s">
        <v>79</v>
      </c>
      <c r="F23" s="7" t="s">
        <v>79</v>
      </c>
      <c r="G23" s="7" t="s">
        <v>79</v>
      </c>
      <c r="H23" s="7" t="s">
        <v>79</v>
      </c>
      <c r="I23" s="7" t="s">
        <v>79</v>
      </c>
      <c r="J23" s="7" t="s">
        <v>79</v>
      </c>
      <c r="K23" s="7" t="s">
        <v>79</v>
      </c>
      <c r="L23" s="7" t="s">
        <v>79</v>
      </c>
      <c r="M23" s="7" t="s">
        <v>79</v>
      </c>
      <c r="N23" s="7" t="s">
        <v>79</v>
      </c>
      <c r="O23" s="7" t="s">
        <v>79</v>
      </c>
      <c r="P23" s="7" t="s">
        <v>79</v>
      </c>
      <c r="Q23" s="7" t="s">
        <v>79</v>
      </c>
      <c r="R23" s="7" t="s">
        <v>79</v>
      </c>
      <c r="S23" s="7" t="s">
        <v>79</v>
      </c>
    </row>
    <row r="24" spans="1:19" x14ac:dyDescent="0.25">
      <c r="A24" s="6">
        <f t="shared" si="0"/>
        <v>20</v>
      </c>
      <c r="B24" s="42" t="s">
        <v>192</v>
      </c>
      <c r="C24" s="7" t="s">
        <v>79</v>
      </c>
      <c r="D24" s="7" t="s">
        <v>79</v>
      </c>
      <c r="E24" s="7" t="s">
        <v>79</v>
      </c>
      <c r="F24" s="7" t="s">
        <v>79</v>
      </c>
      <c r="G24" s="7" t="s">
        <v>79</v>
      </c>
      <c r="H24" s="7" t="s">
        <v>79</v>
      </c>
      <c r="I24" s="7" t="s">
        <v>79</v>
      </c>
      <c r="J24" s="7" t="s">
        <v>79</v>
      </c>
      <c r="K24" s="7" t="s">
        <v>79</v>
      </c>
      <c r="L24" s="7" t="s">
        <v>79</v>
      </c>
      <c r="M24" s="7" t="s">
        <v>79</v>
      </c>
      <c r="N24" s="7" t="s">
        <v>79</v>
      </c>
      <c r="O24" s="7" t="s">
        <v>79</v>
      </c>
      <c r="P24" s="7" t="s">
        <v>79</v>
      </c>
      <c r="Q24" s="7" t="s">
        <v>79</v>
      </c>
      <c r="R24" s="7" t="s">
        <v>79</v>
      </c>
      <c r="S24" s="7" t="s">
        <v>79</v>
      </c>
    </row>
    <row r="25" spans="1:19" x14ac:dyDescent="0.25">
      <c r="A25" s="6">
        <f t="shared" si="0"/>
        <v>21</v>
      </c>
      <c r="B25" t="s">
        <v>183</v>
      </c>
      <c r="C25" s="7" t="s">
        <v>79</v>
      </c>
      <c r="D25" s="7" t="s">
        <v>79</v>
      </c>
      <c r="E25" s="7" t="s">
        <v>79</v>
      </c>
      <c r="F25" s="7" t="s">
        <v>79</v>
      </c>
      <c r="G25" s="7" t="s">
        <v>79</v>
      </c>
      <c r="H25" s="7" t="s">
        <v>79</v>
      </c>
      <c r="I25" s="7" t="s">
        <v>79</v>
      </c>
      <c r="J25" s="7" t="s">
        <v>79</v>
      </c>
      <c r="K25" s="7" t="s">
        <v>79</v>
      </c>
      <c r="L25" s="7" t="s">
        <v>79</v>
      </c>
      <c r="M25" s="7" t="s">
        <v>79</v>
      </c>
      <c r="N25" s="7" t="s">
        <v>79</v>
      </c>
      <c r="O25" s="7" t="s">
        <v>79</v>
      </c>
      <c r="P25" s="7" t="s">
        <v>79</v>
      </c>
      <c r="Q25" s="7" t="s">
        <v>79</v>
      </c>
      <c r="R25" s="7" t="s">
        <v>79</v>
      </c>
      <c r="S25" s="7" t="s">
        <v>79</v>
      </c>
    </row>
    <row r="26" spans="1:19" x14ac:dyDescent="0.25">
      <c r="A26" s="6">
        <f t="shared" si="0"/>
        <v>22</v>
      </c>
      <c r="B26" t="s">
        <v>86</v>
      </c>
      <c r="C26" s="7" t="s">
        <v>79</v>
      </c>
      <c r="D26" s="7" t="s">
        <v>79</v>
      </c>
      <c r="E26" s="7" t="s">
        <v>79</v>
      </c>
      <c r="F26" s="7" t="s">
        <v>79</v>
      </c>
      <c r="G26" s="7" t="s">
        <v>79</v>
      </c>
      <c r="H26" s="7" t="s">
        <v>79</v>
      </c>
      <c r="I26" s="7" t="s">
        <v>79</v>
      </c>
      <c r="J26" s="7" t="s">
        <v>79</v>
      </c>
      <c r="K26" s="7" t="s">
        <v>79</v>
      </c>
      <c r="L26" s="7" t="s">
        <v>79</v>
      </c>
      <c r="M26" s="7" t="s">
        <v>79</v>
      </c>
      <c r="N26" s="7" t="s">
        <v>79</v>
      </c>
      <c r="O26" s="7" t="s">
        <v>79</v>
      </c>
      <c r="P26" s="7" t="s">
        <v>79</v>
      </c>
      <c r="Q26" s="7" t="s">
        <v>79</v>
      </c>
      <c r="R26" s="7" t="s">
        <v>79</v>
      </c>
      <c r="S26" s="7" t="s">
        <v>79</v>
      </c>
    </row>
    <row r="27" spans="1:19" x14ac:dyDescent="0.25">
      <c r="A27" s="6">
        <f t="shared" si="0"/>
        <v>23</v>
      </c>
      <c r="B27" t="s">
        <v>87</v>
      </c>
      <c r="C27" s="7" t="s">
        <v>79</v>
      </c>
      <c r="D27" s="7" t="s">
        <v>79</v>
      </c>
      <c r="E27" s="7" t="s">
        <v>79</v>
      </c>
      <c r="F27" s="7" t="s">
        <v>79</v>
      </c>
      <c r="G27" s="7" t="s">
        <v>79</v>
      </c>
      <c r="H27" s="7" t="s">
        <v>79</v>
      </c>
      <c r="I27" s="7" t="s">
        <v>79</v>
      </c>
      <c r="J27" s="7" t="s">
        <v>79</v>
      </c>
      <c r="K27" s="7" t="s">
        <v>79</v>
      </c>
      <c r="L27" s="7" t="s">
        <v>79</v>
      </c>
      <c r="M27" s="7" t="s">
        <v>79</v>
      </c>
      <c r="N27" s="7" t="s">
        <v>79</v>
      </c>
      <c r="O27" s="7" t="s">
        <v>79</v>
      </c>
      <c r="P27" s="7" t="s">
        <v>79</v>
      </c>
      <c r="Q27" s="7" t="s">
        <v>79</v>
      </c>
      <c r="R27" s="7" t="s">
        <v>79</v>
      </c>
      <c r="S27" s="7" t="s">
        <v>79</v>
      </c>
    </row>
    <row r="28" spans="1:19" x14ac:dyDescent="0.25">
      <c r="A28" s="6">
        <f t="shared" si="0"/>
        <v>24</v>
      </c>
      <c r="B28" t="s">
        <v>184</v>
      </c>
      <c r="C28" s="7" t="s">
        <v>79</v>
      </c>
      <c r="D28" s="7" t="s">
        <v>79</v>
      </c>
      <c r="E28" s="7" t="s">
        <v>79</v>
      </c>
      <c r="F28" s="7" t="s">
        <v>79</v>
      </c>
      <c r="G28" s="7" t="s">
        <v>79</v>
      </c>
      <c r="H28" s="7" t="s">
        <v>79</v>
      </c>
      <c r="I28" s="7" t="s">
        <v>79</v>
      </c>
      <c r="J28" s="7" t="s">
        <v>79</v>
      </c>
      <c r="K28" s="7" t="s">
        <v>79</v>
      </c>
      <c r="L28" s="7" t="s">
        <v>79</v>
      </c>
      <c r="M28" s="7" t="s">
        <v>79</v>
      </c>
      <c r="N28" s="7" t="s">
        <v>79</v>
      </c>
      <c r="O28" s="7" t="s">
        <v>79</v>
      </c>
      <c r="P28" s="7" t="s">
        <v>79</v>
      </c>
      <c r="Q28" s="7" t="s">
        <v>79</v>
      </c>
      <c r="R28" s="7" t="s">
        <v>79</v>
      </c>
      <c r="S28" s="7" t="s">
        <v>79</v>
      </c>
    </row>
    <row r="29" spans="1:19" x14ac:dyDescent="0.25">
      <c r="A29" s="6">
        <f t="shared" si="0"/>
        <v>25</v>
      </c>
      <c r="B29" t="s">
        <v>88</v>
      </c>
      <c r="C29" s="7" t="s">
        <v>79</v>
      </c>
      <c r="D29" s="7" t="s">
        <v>79</v>
      </c>
      <c r="E29" s="7" t="s">
        <v>79</v>
      </c>
      <c r="F29" s="7" t="s">
        <v>79</v>
      </c>
      <c r="G29" s="7" t="s">
        <v>79</v>
      </c>
      <c r="H29" s="7" t="s">
        <v>79</v>
      </c>
      <c r="I29" s="7" t="s">
        <v>79</v>
      </c>
      <c r="J29" s="7" t="s">
        <v>79</v>
      </c>
      <c r="K29" s="7" t="s">
        <v>79</v>
      </c>
      <c r="L29" s="7" t="s">
        <v>79</v>
      </c>
      <c r="M29" s="7" t="s">
        <v>79</v>
      </c>
      <c r="N29" s="7" t="s">
        <v>79</v>
      </c>
      <c r="O29" s="7" t="s">
        <v>79</v>
      </c>
      <c r="P29" s="7" t="s">
        <v>79</v>
      </c>
      <c r="Q29" s="7" t="s">
        <v>79</v>
      </c>
      <c r="R29" s="7" t="s">
        <v>79</v>
      </c>
      <c r="S29" s="7" t="s">
        <v>79</v>
      </c>
    </row>
    <row r="30" spans="1:19" x14ac:dyDescent="0.25">
      <c r="A30" s="6">
        <f t="shared" si="0"/>
        <v>26</v>
      </c>
      <c r="B30" t="s">
        <v>89</v>
      </c>
      <c r="C30" s="7" t="s">
        <v>79</v>
      </c>
      <c r="D30" s="7" t="s">
        <v>79</v>
      </c>
      <c r="E30" s="7" t="s">
        <v>79</v>
      </c>
      <c r="F30" s="7" t="s">
        <v>79</v>
      </c>
      <c r="G30" s="7" t="s">
        <v>79</v>
      </c>
      <c r="H30" s="7" t="s">
        <v>79</v>
      </c>
      <c r="I30" s="7" t="s">
        <v>79</v>
      </c>
      <c r="J30" s="7" t="s">
        <v>79</v>
      </c>
      <c r="K30" s="7" t="s">
        <v>79</v>
      </c>
      <c r="L30" s="7" t="s">
        <v>79</v>
      </c>
      <c r="M30" s="7" t="s">
        <v>79</v>
      </c>
      <c r="N30" s="7" t="s">
        <v>79</v>
      </c>
      <c r="O30" s="7" t="s">
        <v>79</v>
      </c>
      <c r="P30" s="7" t="s">
        <v>79</v>
      </c>
      <c r="Q30" s="7" t="s">
        <v>79</v>
      </c>
      <c r="R30" s="7" t="s">
        <v>79</v>
      </c>
      <c r="S30" s="7" t="s">
        <v>79</v>
      </c>
    </row>
    <row r="31" spans="1:19" x14ac:dyDescent="0.25">
      <c r="A31" s="6">
        <f t="shared" si="0"/>
        <v>27</v>
      </c>
      <c r="B31" t="s">
        <v>184</v>
      </c>
      <c r="C31" s="7" t="s">
        <v>79</v>
      </c>
      <c r="D31" s="7" t="s">
        <v>79</v>
      </c>
      <c r="E31" s="7" t="s">
        <v>79</v>
      </c>
      <c r="F31" s="7" t="s">
        <v>79</v>
      </c>
      <c r="G31" s="7" t="s">
        <v>79</v>
      </c>
      <c r="H31" s="7" t="s">
        <v>79</v>
      </c>
      <c r="I31" s="7" t="s">
        <v>79</v>
      </c>
      <c r="J31" s="7" t="s">
        <v>79</v>
      </c>
      <c r="K31" s="7" t="s">
        <v>79</v>
      </c>
      <c r="L31" s="7" t="s">
        <v>79</v>
      </c>
      <c r="M31" s="7" t="s">
        <v>79</v>
      </c>
      <c r="N31" s="7" t="s">
        <v>79</v>
      </c>
      <c r="O31" s="7" t="s">
        <v>79</v>
      </c>
      <c r="P31" s="7" t="s">
        <v>79</v>
      </c>
      <c r="Q31" s="7" t="s">
        <v>79</v>
      </c>
      <c r="R31" s="7" t="s">
        <v>79</v>
      </c>
      <c r="S31" s="7" t="s">
        <v>79</v>
      </c>
    </row>
    <row r="32" spans="1:19" x14ac:dyDescent="0.25">
      <c r="A32" s="6">
        <f t="shared" si="0"/>
        <v>28</v>
      </c>
      <c r="B32" t="s">
        <v>90</v>
      </c>
      <c r="C32" s="7" t="s">
        <v>79</v>
      </c>
      <c r="D32" s="7" t="s">
        <v>79</v>
      </c>
      <c r="E32" s="7" t="s">
        <v>79</v>
      </c>
      <c r="F32" s="7" t="s">
        <v>79</v>
      </c>
      <c r="G32" s="7" t="s">
        <v>79</v>
      </c>
      <c r="H32" s="7" t="s">
        <v>79</v>
      </c>
      <c r="I32" s="7" t="s">
        <v>79</v>
      </c>
      <c r="J32" s="7" t="s">
        <v>79</v>
      </c>
      <c r="K32" s="7" t="s">
        <v>79</v>
      </c>
      <c r="L32" s="7" t="s">
        <v>79</v>
      </c>
      <c r="M32" s="7" t="s">
        <v>79</v>
      </c>
      <c r="N32" s="7" t="s">
        <v>79</v>
      </c>
      <c r="O32" s="7" t="s">
        <v>79</v>
      </c>
      <c r="P32" s="7" t="s">
        <v>79</v>
      </c>
      <c r="Q32" s="7" t="s">
        <v>79</v>
      </c>
      <c r="R32" s="7" t="s">
        <v>79</v>
      </c>
      <c r="S32" s="7" t="s">
        <v>79</v>
      </c>
    </row>
    <row r="33" spans="1:19" x14ac:dyDescent="0.25">
      <c r="A33" s="6">
        <f t="shared" si="0"/>
        <v>29</v>
      </c>
      <c r="B33" t="s">
        <v>185</v>
      </c>
      <c r="C33" s="7" t="s">
        <v>79</v>
      </c>
      <c r="D33" s="7" t="s">
        <v>79</v>
      </c>
      <c r="E33" s="7" t="s">
        <v>79</v>
      </c>
      <c r="F33" s="7" t="s">
        <v>79</v>
      </c>
      <c r="G33" s="7" t="s">
        <v>79</v>
      </c>
      <c r="H33" s="7" t="s">
        <v>79</v>
      </c>
      <c r="I33" s="7" t="s">
        <v>79</v>
      </c>
      <c r="J33" s="7" t="s">
        <v>79</v>
      </c>
      <c r="K33" s="7" t="s">
        <v>79</v>
      </c>
      <c r="L33" s="7" t="s">
        <v>79</v>
      </c>
      <c r="M33" s="7" t="s">
        <v>79</v>
      </c>
      <c r="N33" s="7" t="s">
        <v>79</v>
      </c>
      <c r="O33" s="7" t="s">
        <v>79</v>
      </c>
      <c r="P33" s="7" t="s">
        <v>79</v>
      </c>
      <c r="Q33" s="7" t="s">
        <v>79</v>
      </c>
      <c r="R33" s="7" t="s">
        <v>79</v>
      </c>
      <c r="S33" s="7" t="s">
        <v>79</v>
      </c>
    </row>
    <row r="34" spans="1:19" x14ac:dyDescent="0.25">
      <c r="A34" s="6">
        <f t="shared" si="0"/>
        <v>30</v>
      </c>
      <c r="B34" t="s">
        <v>91</v>
      </c>
      <c r="C34" s="7" t="s">
        <v>79</v>
      </c>
      <c r="D34" s="7" t="s">
        <v>79</v>
      </c>
      <c r="E34" s="7" t="s">
        <v>79</v>
      </c>
      <c r="F34" s="7" t="s">
        <v>79</v>
      </c>
      <c r="G34" s="7" t="s">
        <v>79</v>
      </c>
      <c r="H34" s="7" t="s">
        <v>79</v>
      </c>
      <c r="I34" s="7" t="s">
        <v>79</v>
      </c>
      <c r="J34" s="7" t="s">
        <v>79</v>
      </c>
      <c r="K34" s="7" t="s">
        <v>79</v>
      </c>
      <c r="L34" s="7" t="s">
        <v>79</v>
      </c>
      <c r="M34" s="7" t="s">
        <v>79</v>
      </c>
      <c r="N34" s="7" t="s">
        <v>79</v>
      </c>
      <c r="O34" s="7" t="s">
        <v>79</v>
      </c>
      <c r="P34" s="7" t="s">
        <v>79</v>
      </c>
      <c r="Q34" s="7" t="s">
        <v>79</v>
      </c>
      <c r="R34" s="7" t="s">
        <v>79</v>
      </c>
      <c r="S34" s="7" t="s">
        <v>79</v>
      </c>
    </row>
    <row r="35" spans="1:19" x14ac:dyDescent="0.25">
      <c r="A35" s="6">
        <f t="shared" si="0"/>
        <v>31</v>
      </c>
      <c r="B35" t="s">
        <v>92</v>
      </c>
      <c r="C35" s="7" t="s">
        <v>79</v>
      </c>
      <c r="D35" s="7" t="s">
        <v>79</v>
      </c>
      <c r="E35" s="7" t="s">
        <v>79</v>
      </c>
      <c r="F35" s="7" t="s">
        <v>79</v>
      </c>
      <c r="G35" s="7" t="s">
        <v>79</v>
      </c>
      <c r="H35" s="7" t="s">
        <v>79</v>
      </c>
      <c r="I35" s="7" t="s">
        <v>79</v>
      </c>
      <c r="J35" s="7" t="s">
        <v>79</v>
      </c>
      <c r="K35" s="7" t="s">
        <v>79</v>
      </c>
      <c r="L35" s="7" t="s">
        <v>79</v>
      </c>
      <c r="M35" s="7" t="s">
        <v>79</v>
      </c>
      <c r="N35" s="7" t="s">
        <v>79</v>
      </c>
      <c r="O35" s="7" t="s">
        <v>79</v>
      </c>
      <c r="P35" s="7" t="s">
        <v>79</v>
      </c>
      <c r="Q35" s="7" t="s">
        <v>79</v>
      </c>
      <c r="R35" s="7" t="s">
        <v>79</v>
      </c>
      <c r="S35" s="7" t="s">
        <v>79</v>
      </c>
    </row>
    <row r="36" spans="1:19" x14ac:dyDescent="0.25">
      <c r="A36" s="6"/>
    </row>
    <row r="37" spans="1:19" x14ac:dyDescent="0.25">
      <c r="A37" s="6"/>
    </row>
    <row r="38" spans="1:19" x14ac:dyDescent="0.25">
      <c r="A38" s="6"/>
    </row>
    <row r="39" spans="1:19" x14ac:dyDescent="0.25">
      <c r="A39" s="6"/>
    </row>
    <row r="40" spans="1:19" x14ac:dyDescent="0.25">
      <c r="A40" s="6"/>
    </row>
    <row r="41" spans="1:19" x14ac:dyDescent="0.25">
      <c r="A41" s="6"/>
    </row>
    <row r="42" spans="1:19" x14ac:dyDescent="0.25">
      <c r="A42" s="6"/>
    </row>
    <row r="43" spans="1:19" x14ac:dyDescent="0.25">
      <c r="A4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workbookViewId="0">
      <selection activeCell="C25" sqref="C25"/>
    </sheetView>
  </sheetViews>
  <sheetFormatPr defaultRowHeight="15" x14ac:dyDescent="0.25"/>
  <cols>
    <col min="1" max="1" width="51.85546875" customWidth="1"/>
    <col min="2" max="2" width="13.140625" customWidth="1"/>
    <col min="3" max="3" width="10.85546875" customWidth="1"/>
    <col min="4" max="4" width="11.28515625" customWidth="1"/>
    <col min="5" max="5" width="19.7109375" customWidth="1"/>
    <col min="6" max="6" width="14.140625" customWidth="1"/>
  </cols>
  <sheetData>
    <row r="1" spans="1:27" s="13" customFormat="1" ht="33.75" x14ac:dyDescent="0.5">
      <c r="A1" s="13" t="s">
        <v>93</v>
      </c>
    </row>
    <row r="2" spans="1:27" x14ac:dyDescent="0.25">
      <c r="A2" s="4" t="s">
        <v>48</v>
      </c>
      <c r="B2" s="4" t="s">
        <v>49</v>
      </c>
      <c r="C2" s="4" t="s">
        <v>49</v>
      </c>
      <c r="D2" s="4" t="s">
        <v>49</v>
      </c>
      <c r="E2" s="4" t="s">
        <v>49</v>
      </c>
      <c r="F2" s="4" t="s">
        <v>49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x14ac:dyDescent="0.25">
      <c r="A3" t="s">
        <v>50</v>
      </c>
      <c r="B3" s="40" t="s">
        <v>94</v>
      </c>
      <c r="C3" s="40" t="s">
        <v>95</v>
      </c>
      <c r="D3" s="40" t="s">
        <v>96</v>
      </c>
    </row>
    <row r="4" spans="1:27" x14ac:dyDescent="0.25">
      <c r="A4" t="s">
        <v>97</v>
      </c>
      <c r="B4">
        <v>28.4</v>
      </c>
      <c r="C4">
        <v>35.299999999999997</v>
      </c>
      <c r="D4">
        <v>27.2</v>
      </c>
      <c r="E4" s="46">
        <f>AVERAGE(B4:D4)</f>
        <v>30.299999999999997</v>
      </c>
      <c r="F4">
        <f>_xlfn.STDEV.S(B4:D4)</f>
        <v>4.3714985988789197</v>
      </c>
      <c r="G4" t="s">
        <v>98</v>
      </c>
    </row>
    <row r="5" spans="1:27" x14ac:dyDescent="0.25">
      <c r="A5" t="s">
        <v>99</v>
      </c>
      <c r="B5">
        <v>23.7</v>
      </c>
      <c r="C5">
        <v>28</v>
      </c>
      <c r="D5">
        <v>25.5</v>
      </c>
      <c r="E5" s="46">
        <f t="shared" ref="E5:E19" si="0">AVERAGE(B5:D5)</f>
        <v>25.733333333333334</v>
      </c>
      <c r="F5">
        <f t="shared" ref="F5:F19" si="1">_xlfn.STDEV.S(B5:D5)</f>
        <v>2.1594752448994026</v>
      </c>
      <c r="G5" t="s">
        <v>100</v>
      </c>
    </row>
    <row r="6" spans="1:27" x14ac:dyDescent="0.25">
      <c r="A6" t="s">
        <v>54</v>
      </c>
      <c r="B6">
        <v>9.9</v>
      </c>
      <c r="C6">
        <v>9.6</v>
      </c>
      <c r="D6">
        <v>10.3</v>
      </c>
      <c r="E6" s="46">
        <f>AVERAGE(B6:D6)</f>
        <v>9.9333333333333336</v>
      </c>
      <c r="F6">
        <f>_xlfn.STDEV.S(B6:D6)</f>
        <v>0.35118845842842517</v>
      </c>
      <c r="G6" t="s">
        <v>98</v>
      </c>
    </row>
    <row r="7" spans="1:27" x14ac:dyDescent="0.25">
      <c r="A7" t="s">
        <v>56</v>
      </c>
      <c r="B7">
        <v>2.7</v>
      </c>
      <c r="C7">
        <v>2.7</v>
      </c>
      <c r="D7">
        <v>3</v>
      </c>
      <c r="E7" s="46">
        <f>AVERAGE(B7:D7)</f>
        <v>2.8000000000000003</v>
      </c>
      <c r="F7">
        <f>_xlfn.STDEV.S(B7:D7)</f>
        <v>0.17320508075688762</v>
      </c>
      <c r="G7" t="s">
        <v>100</v>
      </c>
    </row>
    <row r="8" spans="1:27" x14ac:dyDescent="0.25">
      <c r="A8" t="s">
        <v>57</v>
      </c>
      <c r="B8">
        <v>9.3000000000000007</v>
      </c>
      <c r="C8">
        <v>9.1999999999999993</v>
      </c>
      <c r="D8">
        <v>8.1999999999999993</v>
      </c>
      <c r="E8" s="46">
        <f t="shared" si="0"/>
        <v>8.9</v>
      </c>
      <c r="F8">
        <f t="shared" si="1"/>
        <v>0.60827625302982247</v>
      </c>
      <c r="G8" t="s">
        <v>98</v>
      </c>
    </row>
    <row r="9" spans="1:27" x14ac:dyDescent="0.25">
      <c r="A9" t="s">
        <v>58</v>
      </c>
      <c r="B9">
        <v>30.1</v>
      </c>
      <c r="C9">
        <v>28.6</v>
      </c>
      <c r="D9">
        <v>28.7</v>
      </c>
      <c r="E9" s="46">
        <f t="shared" si="0"/>
        <v>29.133333333333336</v>
      </c>
      <c r="F9">
        <f t="shared" si="1"/>
        <v>0.83864970836060881</v>
      </c>
      <c r="G9" t="s">
        <v>98</v>
      </c>
    </row>
    <row r="10" spans="1:27" x14ac:dyDescent="0.25">
      <c r="A10" t="s">
        <v>59</v>
      </c>
      <c r="B10">
        <v>9.3000000000000007</v>
      </c>
      <c r="C10">
        <v>10.1</v>
      </c>
      <c r="D10">
        <v>9.4</v>
      </c>
      <c r="E10" s="46">
        <f t="shared" si="0"/>
        <v>9.6</v>
      </c>
      <c r="F10">
        <f t="shared" si="1"/>
        <v>0.43588989435406683</v>
      </c>
      <c r="G10" t="s">
        <v>98</v>
      </c>
    </row>
    <row r="11" spans="1:27" x14ac:dyDescent="0.25">
      <c r="A11" t="s">
        <v>60</v>
      </c>
      <c r="B11">
        <v>9.4</v>
      </c>
      <c r="C11">
        <v>10.199999999999999</v>
      </c>
      <c r="D11">
        <v>9.5</v>
      </c>
      <c r="E11" s="46">
        <f t="shared" si="0"/>
        <v>9.7000000000000011</v>
      </c>
      <c r="F11">
        <f t="shared" si="1"/>
        <v>0.43588989435406683</v>
      </c>
      <c r="G11" t="s">
        <v>100</v>
      </c>
    </row>
    <row r="12" spans="1:27" x14ac:dyDescent="0.25">
      <c r="A12" t="s">
        <v>61</v>
      </c>
      <c r="B12">
        <v>65.78</v>
      </c>
      <c r="C12">
        <v>64.88</v>
      </c>
      <c r="D12">
        <v>60.84</v>
      </c>
      <c r="E12" s="46">
        <f t="shared" si="0"/>
        <v>63.833333333333336</v>
      </c>
      <c r="F12">
        <f t="shared" si="1"/>
        <v>2.6310707579488088</v>
      </c>
      <c r="G12" t="s">
        <v>101</v>
      </c>
    </row>
    <row r="13" spans="1:27" x14ac:dyDescent="0.25">
      <c r="A13" t="s">
        <v>62</v>
      </c>
      <c r="B13">
        <v>89.4</v>
      </c>
      <c r="C13">
        <v>73.8</v>
      </c>
      <c r="D13">
        <v>73.3</v>
      </c>
      <c r="E13" s="46">
        <f t="shared" si="0"/>
        <v>78.833333333333329</v>
      </c>
      <c r="F13">
        <f t="shared" si="1"/>
        <v>9.1544160563813914</v>
      </c>
      <c r="G13" t="s">
        <v>98</v>
      </c>
    </row>
    <row r="14" spans="1:27" x14ac:dyDescent="0.25">
      <c r="A14" t="s">
        <v>63</v>
      </c>
      <c r="B14">
        <v>82.1</v>
      </c>
      <c r="C14">
        <v>82.6</v>
      </c>
      <c r="D14">
        <v>81.8</v>
      </c>
      <c r="E14" s="46">
        <f t="shared" si="0"/>
        <v>82.166666666666671</v>
      </c>
      <c r="F14">
        <f t="shared" si="1"/>
        <v>0.40414518843273672</v>
      </c>
      <c r="G14" t="s">
        <v>98</v>
      </c>
    </row>
    <row r="15" spans="1:27" x14ac:dyDescent="0.25">
      <c r="A15" t="s">
        <v>64</v>
      </c>
      <c r="B15">
        <v>18.399999999999999</v>
      </c>
      <c r="C15">
        <v>18.8</v>
      </c>
      <c r="D15">
        <v>18.100000000000001</v>
      </c>
      <c r="E15" s="46">
        <f t="shared" si="0"/>
        <v>18.433333333333334</v>
      </c>
      <c r="F15">
        <f t="shared" si="1"/>
        <v>0.35118845842842439</v>
      </c>
    </row>
    <row r="16" spans="1:27" x14ac:dyDescent="0.25">
      <c r="A16" t="s">
        <v>102</v>
      </c>
      <c r="B16">
        <v>24.08</v>
      </c>
      <c r="C16">
        <v>23.28</v>
      </c>
      <c r="D16">
        <v>26.1</v>
      </c>
      <c r="E16" s="46">
        <f t="shared" si="0"/>
        <v>24.486666666666668</v>
      </c>
      <c r="F16">
        <f t="shared" si="1"/>
        <v>1.4533180427330195</v>
      </c>
    </row>
    <row r="17" spans="1:9" x14ac:dyDescent="0.25">
      <c r="A17" t="s">
        <v>103</v>
      </c>
      <c r="B17">
        <v>137.19999999999999</v>
      </c>
      <c r="C17">
        <v>129.12</v>
      </c>
      <c r="D17">
        <v>134.59</v>
      </c>
      <c r="E17" s="46">
        <f t="shared" si="0"/>
        <v>133.63666666666666</v>
      </c>
      <c r="F17">
        <f t="shared" si="1"/>
        <v>4.1234977062359661</v>
      </c>
    </row>
    <row r="18" spans="1:9" x14ac:dyDescent="0.25">
      <c r="A18" t="s">
        <v>67</v>
      </c>
      <c r="B18">
        <v>30.86</v>
      </c>
      <c r="C18">
        <v>33.4</v>
      </c>
      <c r="D18">
        <v>31.41</v>
      </c>
      <c r="E18" s="46">
        <f t="shared" si="0"/>
        <v>31.889999999999997</v>
      </c>
      <c r="F18">
        <f t="shared" si="1"/>
        <v>1.3363008643265926</v>
      </c>
    </row>
    <row r="19" spans="1:9" x14ac:dyDescent="0.25">
      <c r="A19" t="s">
        <v>68</v>
      </c>
      <c r="B19">
        <v>178.88</v>
      </c>
      <c r="C19">
        <v>163.19</v>
      </c>
      <c r="D19">
        <v>190.31</v>
      </c>
      <c r="E19" s="46">
        <f t="shared" si="0"/>
        <v>177.46</v>
      </c>
      <c r="F19">
        <f t="shared" si="1"/>
        <v>13.61564908478476</v>
      </c>
    </row>
    <row r="20" spans="1:9" x14ac:dyDescent="0.25">
      <c r="A20" s="14"/>
      <c r="B20" s="69"/>
      <c r="C20" s="69"/>
      <c r="D20" s="69"/>
      <c r="E20" s="68"/>
      <c r="F20" s="70"/>
      <c r="I20" s="41"/>
    </row>
    <row r="21" spans="1:9" x14ac:dyDescent="0.25">
      <c r="A21" s="14"/>
      <c r="B21" s="69"/>
      <c r="C21" s="69"/>
      <c r="D21" s="69"/>
      <c r="E21" s="71"/>
      <c r="F21" s="70"/>
    </row>
    <row r="22" spans="1:9" x14ac:dyDescent="0.25">
      <c r="A22" s="14"/>
      <c r="B22" s="69"/>
      <c r="C22" s="69"/>
      <c r="D22" s="69"/>
      <c r="E22" s="68"/>
      <c r="F22" s="70"/>
    </row>
    <row r="23" spans="1:9" x14ac:dyDescent="0.25">
      <c r="A23" s="14"/>
      <c r="B23" s="69"/>
      <c r="C23" s="69"/>
      <c r="D23" s="69"/>
      <c r="E23" s="71"/>
      <c r="F23" s="70"/>
    </row>
    <row r="24" spans="1:9" x14ac:dyDescent="0.25">
      <c r="A24" s="14"/>
      <c r="B24" s="69"/>
      <c r="C24" s="69"/>
      <c r="D24" s="69"/>
      <c r="E24" s="68"/>
      <c r="F24" s="70"/>
    </row>
    <row r="25" spans="1:9" x14ac:dyDescent="0.25">
      <c r="A25" s="14"/>
      <c r="B25" s="69"/>
      <c r="C25" s="69"/>
      <c r="D25" s="69"/>
      <c r="E25" s="71"/>
      <c r="F25" s="70"/>
    </row>
    <row r="26" spans="1:9" x14ac:dyDescent="0.25">
      <c r="A26" s="14"/>
      <c r="B26" s="14"/>
      <c r="C26" s="14"/>
      <c r="D26" s="14"/>
      <c r="E26" s="14"/>
      <c r="F26" s="14"/>
    </row>
    <row r="27" spans="1:9" x14ac:dyDescent="0.25">
      <c r="A27" s="14"/>
      <c r="B27" s="14"/>
      <c r="C27" s="14"/>
      <c r="D27" s="14"/>
      <c r="E27" s="14"/>
      <c r="F27" s="14"/>
    </row>
    <row r="28" spans="1:9" x14ac:dyDescent="0.25">
      <c r="A28" s="14"/>
      <c r="B28" s="14"/>
      <c r="C28" s="14"/>
      <c r="D28" s="14"/>
      <c r="E28" s="14"/>
      <c r="F28" s="14"/>
    </row>
    <row r="29" spans="1:9" x14ac:dyDescent="0.25">
      <c r="A29" s="14"/>
      <c r="B29" s="14"/>
      <c r="C29" s="14"/>
      <c r="D29" s="14"/>
      <c r="E29" s="14"/>
      <c r="F29" s="14"/>
    </row>
    <row r="30" spans="1:9" x14ac:dyDescent="0.25">
      <c r="A30" s="14"/>
      <c r="B30" s="14"/>
      <c r="C30" s="14"/>
      <c r="D30" s="14"/>
      <c r="E30" s="14"/>
      <c r="F30" s="14"/>
    </row>
    <row r="31" spans="1:9" x14ac:dyDescent="0.25">
      <c r="A31" s="14"/>
      <c r="B31" s="14"/>
      <c r="C31" s="14"/>
      <c r="D31" s="14"/>
      <c r="E31" s="14"/>
      <c r="F31" s="14"/>
    </row>
    <row r="32" spans="1:9" x14ac:dyDescent="0.25">
      <c r="A32" s="14"/>
      <c r="B32" s="14"/>
      <c r="C32" s="14"/>
      <c r="D32" s="14"/>
      <c r="E32" s="14"/>
      <c r="F32" s="14"/>
    </row>
    <row r="33" spans="1:6" x14ac:dyDescent="0.25">
      <c r="A33" s="14"/>
      <c r="B33" s="14"/>
      <c r="C33" s="14"/>
      <c r="D33" s="14"/>
      <c r="E33" s="14"/>
      <c r="F33" s="14"/>
    </row>
    <row r="34" spans="1:6" x14ac:dyDescent="0.25">
      <c r="A34" s="14"/>
      <c r="B34" s="14"/>
      <c r="C34" s="14"/>
      <c r="D34" s="14"/>
      <c r="E34" s="14"/>
      <c r="F34" s="14"/>
    </row>
    <row r="35" spans="1:6" x14ac:dyDescent="0.25">
      <c r="A35" s="14"/>
      <c r="B35" s="14"/>
      <c r="C35" s="14"/>
      <c r="D35" s="14"/>
      <c r="E35" s="14"/>
      <c r="F35" s="14"/>
    </row>
    <row r="36" spans="1:6" x14ac:dyDescent="0.25">
      <c r="A36" s="14"/>
      <c r="B36" s="14"/>
      <c r="C36" s="14"/>
      <c r="D36" s="14"/>
      <c r="E36" s="14"/>
      <c r="F36" s="14"/>
    </row>
    <row r="37" spans="1:6" x14ac:dyDescent="0.25">
      <c r="A37" s="14"/>
      <c r="B37" s="14"/>
      <c r="C37" s="14"/>
      <c r="D37" s="14"/>
      <c r="E37" s="14"/>
      <c r="F37" s="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workbookViewId="0">
      <selection activeCell="D24" sqref="D24"/>
    </sheetView>
  </sheetViews>
  <sheetFormatPr defaultRowHeight="15" x14ac:dyDescent="0.25"/>
  <cols>
    <col min="1" max="1" width="51.85546875" customWidth="1"/>
    <col min="2" max="2" width="13.140625" customWidth="1"/>
    <col min="3" max="3" width="10.85546875" customWidth="1"/>
    <col min="4" max="4" width="11.28515625" customWidth="1"/>
    <col min="5" max="5" width="19.7109375" customWidth="1"/>
    <col min="6" max="6" width="14.140625" customWidth="1"/>
  </cols>
  <sheetData>
    <row r="1" spans="1:27" s="13" customFormat="1" ht="33.75" x14ac:dyDescent="0.5">
      <c r="A1" s="13" t="s">
        <v>93</v>
      </c>
    </row>
    <row r="2" spans="1:27" x14ac:dyDescent="0.25">
      <c r="A2" s="4" t="s">
        <v>48</v>
      </c>
      <c r="B2" s="4" t="s">
        <v>49</v>
      </c>
      <c r="C2" s="4" t="s">
        <v>49</v>
      </c>
      <c r="D2" s="4" t="s">
        <v>49</v>
      </c>
      <c r="E2" s="4" t="s">
        <v>49</v>
      </c>
      <c r="F2" s="4" t="s">
        <v>49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x14ac:dyDescent="0.25">
      <c r="A3" t="s">
        <v>50</v>
      </c>
      <c r="B3" s="40" t="s">
        <v>104</v>
      </c>
      <c r="C3" s="40" t="s">
        <v>105</v>
      </c>
      <c r="D3" s="40" t="s">
        <v>106</v>
      </c>
    </row>
    <row r="4" spans="1:27" x14ac:dyDescent="0.25">
      <c r="A4" t="s">
        <v>97</v>
      </c>
      <c r="B4">
        <v>31.3</v>
      </c>
      <c r="C4">
        <v>36.6</v>
      </c>
      <c r="D4">
        <v>30.4</v>
      </c>
      <c r="E4" s="4">
        <f>AVERAGE(B4:D4)</f>
        <v>32.766666666666673</v>
      </c>
      <c r="F4">
        <f>_xlfn.STDEV.S(B4:D4)</f>
        <v>3.3501243758005974</v>
      </c>
      <c r="G4" t="s">
        <v>98</v>
      </c>
    </row>
    <row r="5" spans="1:27" x14ac:dyDescent="0.25">
      <c r="A5" t="s">
        <v>99</v>
      </c>
      <c r="B5">
        <v>42</v>
      </c>
      <c r="C5">
        <v>40.299999999999997</v>
      </c>
      <c r="D5">
        <v>44.4</v>
      </c>
      <c r="E5" s="4">
        <f t="shared" ref="E5:E19" si="0">AVERAGE(B5:D5)</f>
        <v>42.233333333333327</v>
      </c>
      <c r="F5">
        <f t="shared" ref="F5:F19" si="1">_xlfn.STDEV.S(B5:D5)</f>
        <v>2.0599352740640509</v>
      </c>
      <c r="G5" t="s">
        <v>100</v>
      </c>
    </row>
    <row r="6" spans="1:27" x14ac:dyDescent="0.25">
      <c r="A6" t="s">
        <v>54</v>
      </c>
      <c r="B6">
        <v>14.1</v>
      </c>
      <c r="C6">
        <v>13.3</v>
      </c>
      <c r="D6">
        <v>13.5</v>
      </c>
      <c r="E6" s="4">
        <f>AVERAGE(B6:D6)</f>
        <v>13.633333333333333</v>
      </c>
      <c r="F6">
        <f>_xlfn.STDEV.S(B6:D6)</f>
        <v>0.41633319989322609</v>
      </c>
      <c r="G6" t="s">
        <v>98</v>
      </c>
    </row>
    <row r="7" spans="1:27" x14ac:dyDescent="0.25">
      <c r="A7" t="s">
        <v>56</v>
      </c>
      <c r="B7">
        <v>4</v>
      </c>
      <c r="C7">
        <v>3.5</v>
      </c>
      <c r="D7">
        <v>3.8</v>
      </c>
      <c r="E7" s="4">
        <f>AVERAGE(B7:D7)</f>
        <v>3.7666666666666671</v>
      </c>
      <c r="F7">
        <f>_xlfn.STDEV.S(B7:D7)</f>
        <v>0.25166114784235832</v>
      </c>
      <c r="G7" t="s">
        <v>100</v>
      </c>
    </row>
    <row r="8" spans="1:27" x14ac:dyDescent="0.25">
      <c r="A8" t="s">
        <v>57</v>
      </c>
      <c r="B8">
        <v>12.8</v>
      </c>
      <c r="C8">
        <v>12.2</v>
      </c>
      <c r="D8">
        <v>14.9</v>
      </c>
      <c r="E8" s="4">
        <f t="shared" si="0"/>
        <v>13.299999999999999</v>
      </c>
      <c r="F8">
        <f t="shared" si="1"/>
        <v>1.4177446878757829</v>
      </c>
      <c r="G8" t="s">
        <v>98</v>
      </c>
    </row>
    <row r="9" spans="1:27" x14ac:dyDescent="0.25">
      <c r="A9" t="s">
        <v>58</v>
      </c>
      <c r="B9">
        <v>33.299999999999997</v>
      </c>
      <c r="C9">
        <v>34.9</v>
      </c>
      <c r="D9">
        <v>40.5</v>
      </c>
      <c r="E9" s="4">
        <f t="shared" si="0"/>
        <v>36.233333333333327</v>
      </c>
      <c r="F9">
        <f t="shared" si="1"/>
        <v>3.7806525010020882</v>
      </c>
      <c r="G9" t="s">
        <v>98</v>
      </c>
    </row>
    <row r="10" spans="1:27" x14ac:dyDescent="0.25">
      <c r="A10" t="s">
        <v>59</v>
      </c>
      <c r="B10">
        <v>11.2</v>
      </c>
      <c r="C10">
        <v>11.2</v>
      </c>
      <c r="D10">
        <v>11.3</v>
      </c>
      <c r="E10" s="4">
        <f t="shared" si="0"/>
        <v>11.233333333333334</v>
      </c>
      <c r="F10">
        <f t="shared" si="1"/>
        <v>5.77350269189634E-2</v>
      </c>
      <c r="G10" t="s">
        <v>98</v>
      </c>
    </row>
    <row r="11" spans="1:27" x14ac:dyDescent="0.25">
      <c r="A11" t="s">
        <v>60</v>
      </c>
      <c r="B11">
        <v>12.8</v>
      </c>
      <c r="C11">
        <v>13</v>
      </c>
      <c r="D11">
        <v>14</v>
      </c>
      <c r="E11" s="4">
        <f t="shared" si="0"/>
        <v>13.266666666666666</v>
      </c>
      <c r="F11">
        <f t="shared" si="1"/>
        <v>0.64291005073286345</v>
      </c>
      <c r="G11" t="s">
        <v>100</v>
      </c>
    </row>
    <row r="12" spans="1:27" x14ac:dyDescent="0.25">
      <c r="A12" t="s">
        <v>61</v>
      </c>
      <c r="B12">
        <v>93.7</v>
      </c>
      <c r="C12">
        <v>79.87</v>
      </c>
      <c r="D12">
        <v>77.87</v>
      </c>
      <c r="E12" s="4">
        <f t="shared" si="0"/>
        <v>83.813333333333333</v>
      </c>
      <c r="F12">
        <f t="shared" si="1"/>
        <v>8.6203035522731639</v>
      </c>
      <c r="G12" t="s">
        <v>101</v>
      </c>
    </row>
    <row r="13" spans="1:27" x14ac:dyDescent="0.25">
      <c r="A13" t="s">
        <v>62</v>
      </c>
      <c r="B13">
        <v>156</v>
      </c>
      <c r="C13">
        <v>132</v>
      </c>
      <c r="D13">
        <v>126</v>
      </c>
      <c r="E13" s="4">
        <f t="shared" si="0"/>
        <v>138</v>
      </c>
      <c r="F13">
        <f t="shared" si="1"/>
        <v>15.874507866387544</v>
      </c>
      <c r="G13" t="s">
        <v>98</v>
      </c>
    </row>
    <row r="14" spans="1:27" x14ac:dyDescent="0.25">
      <c r="A14" t="s">
        <v>63</v>
      </c>
      <c r="B14">
        <v>101.3</v>
      </c>
      <c r="C14">
        <v>100.7</v>
      </c>
      <c r="D14">
        <v>100.1</v>
      </c>
      <c r="E14" s="4">
        <f t="shared" si="0"/>
        <v>100.7</v>
      </c>
      <c r="F14">
        <f t="shared" si="1"/>
        <v>0.60000000000000142</v>
      </c>
      <c r="G14" t="s">
        <v>98</v>
      </c>
    </row>
    <row r="15" spans="1:27" x14ac:dyDescent="0.25">
      <c r="A15" t="s">
        <v>64</v>
      </c>
      <c r="B15">
        <v>23.2</v>
      </c>
      <c r="C15">
        <v>22.3</v>
      </c>
      <c r="D15">
        <v>21.9</v>
      </c>
      <c r="E15" s="4">
        <f t="shared" si="0"/>
        <v>22.466666666666669</v>
      </c>
      <c r="F15">
        <f t="shared" si="1"/>
        <v>0.66583281184793941</v>
      </c>
      <c r="G15" t="s">
        <v>100</v>
      </c>
    </row>
    <row r="16" spans="1:27" x14ac:dyDescent="0.25">
      <c r="A16" t="s">
        <v>102</v>
      </c>
      <c r="B16">
        <v>25.32</v>
      </c>
      <c r="C16">
        <v>25.7</v>
      </c>
      <c r="D16">
        <v>26.43</v>
      </c>
      <c r="E16" s="4">
        <f t="shared" si="0"/>
        <v>25.816666666666663</v>
      </c>
      <c r="F16">
        <f t="shared" si="1"/>
        <v>0.56412173627093387</v>
      </c>
    </row>
    <row r="17" spans="1:8" x14ac:dyDescent="0.25">
      <c r="A17" t="s">
        <v>103</v>
      </c>
      <c r="B17">
        <v>119.58</v>
      </c>
      <c r="C17">
        <v>114.29</v>
      </c>
      <c r="D17">
        <v>111.9</v>
      </c>
      <c r="E17" s="4">
        <f t="shared" si="0"/>
        <v>115.25666666666666</v>
      </c>
      <c r="F17">
        <f t="shared" si="1"/>
        <v>3.9301950757352109</v>
      </c>
    </row>
    <row r="18" spans="1:8" x14ac:dyDescent="0.25">
      <c r="A18" t="s">
        <v>67</v>
      </c>
      <c r="B18">
        <v>31.3</v>
      </c>
      <c r="C18">
        <v>34.86</v>
      </c>
      <c r="D18">
        <v>33</v>
      </c>
      <c r="E18" s="4">
        <f t="shared" si="0"/>
        <v>33.053333333333335</v>
      </c>
      <c r="F18">
        <f t="shared" si="1"/>
        <v>1.7805991500990139</v>
      </c>
    </row>
    <row r="19" spans="1:8" x14ac:dyDescent="0.25">
      <c r="A19" t="s">
        <v>68</v>
      </c>
      <c r="B19">
        <v>177.67</v>
      </c>
      <c r="C19">
        <v>170.63</v>
      </c>
      <c r="D19">
        <v>167.93</v>
      </c>
      <c r="E19" s="4">
        <f t="shared" si="0"/>
        <v>172.07666666666668</v>
      </c>
      <c r="F19">
        <f t="shared" si="1"/>
        <v>5.028571699134182</v>
      </c>
    </row>
    <row r="20" spans="1:8" x14ac:dyDescent="0.25">
      <c r="B20" s="41"/>
      <c r="C20" s="41"/>
      <c r="D20" s="41"/>
      <c r="E20" s="68"/>
      <c r="F20" s="70"/>
    </row>
    <row r="21" spans="1:8" x14ac:dyDescent="0.25">
      <c r="B21" s="41"/>
      <c r="C21" s="41"/>
      <c r="D21" s="41"/>
      <c r="E21" s="71"/>
      <c r="F21" s="70"/>
    </row>
    <row r="22" spans="1:8" x14ac:dyDescent="0.25">
      <c r="B22" s="41"/>
      <c r="C22" s="41"/>
      <c r="D22" s="41"/>
      <c r="E22" s="68"/>
      <c r="F22" s="70"/>
      <c r="H22" s="41"/>
    </row>
    <row r="23" spans="1:8" x14ac:dyDescent="0.25">
      <c r="B23" s="41"/>
      <c r="C23" s="41"/>
      <c r="D23" s="41"/>
      <c r="E23" s="71"/>
      <c r="F23" s="70"/>
      <c r="H23" s="41"/>
    </row>
    <row r="24" spans="1:8" x14ac:dyDescent="0.25">
      <c r="B24" s="41"/>
      <c r="C24" s="41"/>
      <c r="D24" s="41"/>
      <c r="E24" s="68"/>
      <c r="F24" s="70"/>
    </row>
    <row r="25" spans="1:8" x14ac:dyDescent="0.25">
      <c r="B25" s="41"/>
      <c r="C25" s="41"/>
      <c r="D25" s="41"/>
      <c r="E25" s="71"/>
      <c r="F25" s="70"/>
    </row>
    <row r="26" spans="1:8" x14ac:dyDescent="0.25">
      <c r="E26" s="14"/>
    </row>
    <row r="27" spans="1:8" x14ac:dyDescent="0.25">
      <c r="E27" s="14"/>
    </row>
    <row r="28" spans="1:8" x14ac:dyDescent="0.25">
      <c r="E28" s="14"/>
    </row>
    <row r="29" spans="1:8" x14ac:dyDescent="0.25">
      <c r="E29" s="14"/>
    </row>
    <row r="30" spans="1:8" x14ac:dyDescent="0.25">
      <c r="E30" s="14"/>
    </row>
    <row r="31" spans="1:8" x14ac:dyDescent="0.25">
      <c r="E31" s="14"/>
    </row>
    <row r="32" spans="1:8" x14ac:dyDescent="0.25">
      <c r="E32" s="14"/>
    </row>
    <row r="33" spans="5:5" x14ac:dyDescent="0.25">
      <c r="E33" s="14"/>
    </row>
    <row r="34" spans="5:5" x14ac:dyDescent="0.25">
      <c r="E34" s="14"/>
    </row>
    <row r="35" spans="5:5" x14ac:dyDescent="0.25">
      <c r="E35" s="14"/>
    </row>
    <row r="36" spans="5:5" x14ac:dyDescent="0.25">
      <c r="E36" s="14"/>
    </row>
    <row r="37" spans="5:5" x14ac:dyDescent="0.25">
      <c r="E37" s="1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workbookViewId="0">
      <selection activeCell="E21" sqref="E21"/>
    </sheetView>
  </sheetViews>
  <sheetFormatPr defaultRowHeight="15" x14ac:dyDescent="0.25"/>
  <cols>
    <col min="1" max="1" width="51.85546875" customWidth="1"/>
    <col min="2" max="2" width="13.140625" customWidth="1"/>
    <col min="3" max="3" width="10.85546875" customWidth="1"/>
    <col min="4" max="4" width="11.28515625" customWidth="1"/>
    <col min="5" max="5" width="19.7109375" customWidth="1"/>
    <col min="6" max="6" width="14.140625" customWidth="1"/>
  </cols>
  <sheetData>
    <row r="1" spans="1:27" s="13" customFormat="1" ht="33.75" x14ac:dyDescent="0.5">
      <c r="A1" s="13" t="s">
        <v>93</v>
      </c>
    </row>
    <row r="2" spans="1:27" x14ac:dyDescent="0.25">
      <c r="A2" s="4" t="s">
        <v>48</v>
      </c>
      <c r="B2" s="4" t="s">
        <v>49</v>
      </c>
      <c r="C2" s="4" t="s">
        <v>49</v>
      </c>
      <c r="D2" s="4" t="s">
        <v>49</v>
      </c>
      <c r="E2" s="4" t="s">
        <v>49</v>
      </c>
      <c r="F2" s="4" t="s">
        <v>49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x14ac:dyDescent="0.25">
      <c r="A3" t="s">
        <v>50</v>
      </c>
      <c r="B3" s="40" t="s">
        <v>107</v>
      </c>
      <c r="C3" s="40" t="s">
        <v>108</v>
      </c>
      <c r="D3" s="40" t="s">
        <v>109</v>
      </c>
    </row>
    <row r="4" spans="1:27" x14ac:dyDescent="0.25">
      <c r="A4" t="s">
        <v>97</v>
      </c>
      <c r="B4">
        <v>33.6</v>
      </c>
      <c r="C4">
        <v>29.4</v>
      </c>
      <c r="D4">
        <v>29.3</v>
      </c>
      <c r="E4" s="4">
        <f>AVERAGE(B4:D4)</f>
        <v>30.766666666666666</v>
      </c>
      <c r="F4">
        <f>_xlfn.STDEV.S(B4:D4)</f>
        <v>2.4542480178933297</v>
      </c>
      <c r="G4" t="s">
        <v>98</v>
      </c>
    </row>
    <row r="5" spans="1:27" x14ac:dyDescent="0.25">
      <c r="A5" t="s">
        <v>99</v>
      </c>
      <c r="B5">
        <v>46.8</v>
      </c>
      <c r="C5">
        <v>41.4</v>
      </c>
      <c r="D5">
        <v>41.7</v>
      </c>
      <c r="E5" s="4">
        <f t="shared" ref="E5:E19" si="0">AVERAGE(B5:D5)</f>
        <v>43.29999999999999</v>
      </c>
      <c r="F5">
        <f t="shared" ref="F5:F19" si="1">_xlfn.STDEV.S(B5:D5)</f>
        <v>3.0347981810987017</v>
      </c>
      <c r="G5" t="s">
        <v>100</v>
      </c>
    </row>
    <row r="6" spans="1:27" x14ac:dyDescent="0.25">
      <c r="A6" t="s">
        <v>54</v>
      </c>
      <c r="B6">
        <v>12.4</v>
      </c>
      <c r="C6">
        <v>13.7</v>
      </c>
      <c r="D6">
        <v>13.8</v>
      </c>
      <c r="E6" s="4">
        <f>AVERAGE(B6:D6)</f>
        <v>13.300000000000002</v>
      </c>
      <c r="F6">
        <f>_xlfn.STDEV.S(B6:D6)</f>
        <v>0.78102496759066531</v>
      </c>
      <c r="G6" t="s">
        <v>98</v>
      </c>
    </row>
    <row r="7" spans="1:27" x14ac:dyDescent="0.25">
      <c r="A7" t="s">
        <v>56</v>
      </c>
      <c r="B7">
        <v>3.5</v>
      </c>
      <c r="C7">
        <v>4.0999999999999996</v>
      </c>
      <c r="D7">
        <v>3.9</v>
      </c>
      <c r="E7" s="4">
        <f>AVERAGE(B7:D7)</f>
        <v>3.8333333333333335</v>
      </c>
      <c r="F7">
        <f>_xlfn.STDEV.S(B7:D7)</f>
        <v>0.30550504633038916</v>
      </c>
      <c r="G7" t="s">
        <v>100</v>
      </c>
    </row>
    <row r="8" spans="1:27" x14ac:dyDescent="0.25">
      <c r="A8" t="s">
        <v>57</v>
      </c>
      <c r="B8">
        <v>13.7</v>
      </c>
      <c r="C8">
        <v>11.9</v>
      </c>
      <c r="D8">
        <v>13</v>
      </c>
      <c r="E8" s="4">
        <f t="shared" si="0"/>
        <v>12.866666666666667</v>
      </c>
      <c r="F8">
        <f t="shared" si="1"/>
        <v>0.90737717258774608</v>
      </c>
      <c r="G8" t="s">
        <v>98</v>
      </c>
    </row>
    <row r="9" spans="1:27" x14ac:dyDescent="0.25">
      <c r="A9" t="s">
        <v>58</v>
      </c>
      <c r="B9">
        <v>36.4</v>
      </c>
      <c r="C9">
        <v>38.6</v>
      </c>
      <c r="D9">
        <v>35.200000000000003</v>
      </c>
      <c r="E9" s="4">
        <f t="shared" si="0"/>
        <v>36.733333333333334</v>
      </c>
      <c r="F9">
        <f t="shared" si="1"/>
        <v>1.7243356208503413</v>
      </c>
      <c r="G9" t="s">
        <v>98</v>
      </c>
    </row>
    <row r="10" spans="1:27" x14ac:dyDescent="0.25">
      <c r="A10" t="s">
        <v>59</v>
      </c>
      <c r="B10">
        <v>10.6</v>
      </c>
      <c r="C10">
        <v>11.4</v>
      </c>
      <c r="D10">
        <v>12.1</v>
      </c>
      <c r="E10" s="4">
        <f t="shared" si="0"/>
        <v>11.366666666666667</v>
      </c>
      <c r="F10">
        <f t="shared" si="1"/>
        <v>0.75055534994651352</v>
      </c>
      <c r="G10" t="s">
        <v>98</v>
      </c>
    </row>
    <row r="11" spans="1:27" x14ac:dyDescent="0.25">
      <c r="A11" t="s">
        <v>60</v>
      </c>
      <c r="B11">
        <v>12.6</v>
      </c>
      <c r="C11">
        <v>12.7</v>
      </c>
      <c r="D11">
        <v>16.100000000000001</v>
      </c>
      <c r="E11" s="4">
        <f t="shared" si="0"/>
        <v>13.799999999999999</v>
      </c>
      <c r="F11">
        <f t="shared" si="1"/>
        <v>1.9924858845171343</v>
      </c>
      <c r="G11" t="s">
        <v>100</v>
      </c>
    </row>
    <row r="12" spans="1:27" x14ac:dyDescent="0.25">
      <c r="A12" t="s">
        <v>61</v>
      </c>
      <c r="B12">
        <v>72.16</v>
      </c>
      <c r="C12">
        <v>69.14</v>
      </c>
      <c r="D12">
        <v>82.17</v>
      </c>
      <c r="E12" s="4">
        <f t="shared" si="0"/>
        <v>74.490000000000009</v>
      </c>
      <c r="F12">
        <f t="shared" si="1"/>
        <v>6.8203299040442333</v>
      </c>
      <c r="G12" t="s">
        <v>101</v>
      </c>
    </row>
    <row r="13" spans="1:27" x14ac:dyDescent="0.25">
      <c r="A13" t="s">
        <v>62</v>
      </c>
      <c r="B13">
        <v>94.7</v>
      </c>
      <c r="C13">
        <v>87.1</v>
      </c>
      <c r="D13">
        <v>144</v>
      </c>
      <c r="E13" s="4">
        <f t="shared" si="0"/>
        <v>108.60000000000001</v>
      </c>
      <c r="F13">
        <f t="shared" si="1"/>
        <v>30.891908325644074</v>
      </c>
      <c r="G13" t="s">
        <v>98</v>
      </c>
    </row>
    <row r="14" spans="1:27" x14ac:dyDescent="0.25">
      <c r="A14" t="s">
        <v>63</v>
      </c>
      <c r="B14">
        <v>100.8</v>
      </c>
      <c r="C14">
        <v>100.8</v>
      </c>
      <c r="D14">
        <v>100.3</v>
      </c>
      <c r="E14" s="4">
        <f t="shared" si="0"/>
        <v>100.63333333333333</v>
      </c>
      <c r="F14">
        <f t="shared" si="1"/>
        <v>0.28867513459481292</v>
      </c>
      <c r="G14" t="s">
        <v>98</v>
      </c>
    </row>
    <row r="15" spans="1:27" x14ac:dyDescent="0.25">
      <c r="A15" t="s">
        <v>64</v>
      </c>
      <c r="B15">
        <v>24.5</v>
      </c>
      <c r="C15">
        <v>23</v>
      </c>
      <c r="D15">
        <v>22.4</v>
      </c>
      <c r="E15" s="4">
        <f t="shared" si="0"/>
        <v>23.3</v>
      </c>
      <c r="F15">
        <f t="shared" si="1"/>
        <v>1.0816653826391973</v>
      </c>
      <c r="G15" t="s">
        <v>100</v>
      </c>
    </row>
    <row r="16" spans="1:27" x14ac:dyDescent="0.25">
      <c r="A16" t="s">
        <v>102</v>
      </c>
      <c r="B16">
        <v>23.98</v>
      </c>
      <c r="C16">
        <v>26.31</v>
      </c>
      <c r="D16">
        <v>26.92</v>
      </c>
      <c r="E16" s="4">
        <f t="shared" si="0"/>
        <v>25.736666666666668</v>
      </c>
      <c r="F16">
        <f t="shared" si="1"/>
        <v>1.5515905817364752</v>
      </c>
    </row>
    <row r="17" spans="1:6" x14ac:dyDescent="0.25">
      <c r="A17" t="s">
        <v>103</v>
      </c>
      <c r="B17">
        <v>113.46</v>
      </c>
      <c r="C17">
        <v>108.97</v>
      </c>
      <c r="D17">
        <v>111.39</v>
      </c>
      <c r="E17" s="4">
        <f t="shared" si="0"/>
        <v>111.27333333333333</v>
      </c>
      <c r="F17">
        <f t="shared" si="1"/>
        <v>2.2472724208100185</v>
      </c>
    </row>
    <row r="18" spans="1:6" x14ac:dyDescent="0.25">
      <c r="A18" t="s">
        <v>67</v>
      </c>
      <c r="B18">
        <v>32.14</v>
      </c>
      <c r="C18">
        <v>33.21</v>
      </c>
      <c r="D18">
        <v>33.86</v>
      </c>
      <c r="E18" s="4">
        <f>AVERAGE(B18:D18)</f>
        <v>33.07</v>
      </c>
      <c r="F18">
        <f>_xlfn.STDEV.S(B18:D18)</f>
        <v>0.86850446170414064</v>
      </c>
    </row>
    <row r="19" spans="1:6" x14ac:dyDescent="0.25">
      <c r="A19" t="s">
        <v>68</v>
      </c>
      <c r="B19">
        <v>167.59</v>
      </c>
      <c r="C19">
        <v>161.85</v>
      </c>
      <c r="D19">
        <v>169.47</v>
      </c>
      <c r="E19" s="4">
        <f t="shared" si="0"/>
        <v>166.30333333333331</v>
      </c>
      <c r="F19">
        <f t="shared" si="1"/>
        <v>3.9696011554479069</v>
      </c>
    </row>
    <row r="20" spans="1:6" x14ac:dyDescent="0.25">
      <c r="B20" s="41"/>
      <c r="C20" s="41"/>
      <c r="D20" s="41"/>
      <c r="E20" s="68"/>
      <c r="F20" s="62"/>
    </row>
    <row r="21" spans="1:6" x14ac:dyDescent="0.25">
      <c r="B21" s="41"/>
      <c r="C21" s="41"/>
      <c r="D21" s="41"/>
      <c r="E21" s="71"/>
      <c r="F21" s="62"/>
    </row>
    <row r="22" spans="1:6" x14ac:dyDescent="0.25">
      <c r="B22" s="41"/>
      <c r="C22" s="41"/>
      <c r="D22" s="41"/>
      <c r="E22" s="68"/>
      <c r="F22" s="62"/>
    </row>
    <row r="23" spans="1:6" x14ac:dyDescent="0.25">
      <c r="B23" s="41"/>
      <c r="C23" s="41"/>
      <c r="D23" s="41"/>
      <c r="E23" s="71"/>
      <c r="F23" s="62"/>
    </row>
    <row r="24" spans="1:6" x14ac:dyDescent="0.25">
      <c r="B24" s="41"/>
      <c r="C24" s="41"/>
      <c r="D24" s="41"/>
      <c r="E24" s="68"/>
      <c r="F24" s="62"/>
    </row>
    <row r="25" spans="1:6" x14ac:dyDescent="0.25">
      <c r="B25" s="41"/>
      <c r="C25" s="41"/>
      <c r="D25" s="41"/>
      <c r="E25" s="71"/>
      <c r="F25" s="62"/>
    </row>
    <row r="26" spans="1:6" x14ac:dyDescent="0.25">
      <c r="E26" s="14"/>
    </row>
    <row r="27" spans="1:6" x14ac:dyDescent="0.25">
      <c r="E27" s="14"/>
    </row>
    <row r="28" spans="1:6" x14ac:dyDescent="0.25">
      <c r="E28" s="14"/>
    </row>
    <row r="29" spans="1:6" x14ac:dyDescent="0.25">
      <c r="E29" s="14"/>
    </row>
    <row r="30" spans="1:6" x14ac:dyDescent="0.25">
      <c r="E30" s="14"/>
    </row>
    <row r="31" spans="1:6" x14ac:dyDescent="0.25">
      <c r="E31" s="14"/>
    </row>
    <row r="32" spans="1:6" x14ac:dyDescent="0.25">
      <c r="E32" s="14"/>
    </row>
    <row r="33" spans="5:5" x14ac:dyDescent="0.25">
      <c r="E33" s="14"/>
    </row>
    <row r="34" spans="5:5" x14ac:dyDescent="0.25">
      <c r="E34" s="14"/>
    </row>
    <row r="35" spans="5:5" x14ac:dyDescent="0.25">
      <c r="E35" s="14"/>
    </row>
    <row r="36" spans="5:5" x14ac:dyDescent="0.25">
      <c r="E36" s="14"/>
    </row>
    <row r="37" spans="5:5" x14ac:dyDescent="0.25">
      <c r="E37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F1" activeCellId="1" sqref="E1:E1048576 F1:F1048576"/>
    </sheetView>
  </sheetViews>
  <sheetFormatPr defaultRowHeight="15" x14ac:dyDescent="0.25"/>
  <cols>
    <col min="1" max="1" width="78.28515625" bestFit="1" customWidth="1"/>
    <col min="5" max="5" width="9.140625" customWidth="1"/>
  </cols>
  <sheetData>
    <row r="1" spans="1:7" ht="33.75" x14ac:dyDescent="0.5">
      <c r="A1" s="13" t="s">
        <v>93</v>
      </c>
      <c r="B1" s="13"/>
      <c r="C1" s="13"/>
      <c r="D1" s="13"/>
      <c r="E1" s="13"/>
      <c r="F1" s="13"/>
      <c r="G1" s="13"/>
    </row>
    <row r="2" spans="1:7" x14ac:dyDescent="0.25">
      <c r="A2" s="4" t="s">
        <v>48</v>
      </c>
      <c r="B2" s="4" t="s">
        <v>49</v>
      </c>
      <c r="C2" s="4" t="s">
        <v>49</v>
      </c>
      <c r="D2" s="4" t="s">
        <v>49</v>
      </c>
      <c r="E2" s="4" t="s">
        <v>49</v>
      </c>
      <c r="F2" s="4" t="s">
        <v>49</v>
      </c>
      <c r="G2" s="4"/>
    </row>
    <row r="3" spans="1:7" x14ac:dyDescent="0.25">
      <c r="A3" t="s">
        <v>50</v>
      </c>
      <c r="B3" s="40" t="s">
        <v>110</v>
      </c>
      <c r="C3" s="40" t="s">
        <v>111</v>
      </c>
      <c r="D3" s="40" t="s">
        <v>112</v>
      </c>
    </row>
    <row r="4" spans="1:7" x14ac:dyDescent="0.25">
      <c r="A4" t="s">
        <v>97</v>
      </c>
      <c r="B4">
        <v>26</v>
      </c>
      <c r="C4">
        <v>28.2</v>
      </c>
      <c r="D4">
        <v>30</v>
      </c>
      <c r="E4" s="4">
        <f>AVERAGE(B4:D4)</f>
        <v>28.066666666666666</v>
      </c>
      <c r="F4">
        <f>_xlfn.STDEV.S(B4:D4)</f>
        <v>2.0033305601755624</v>
      </c>
      <c r="G4" t="s">
        <v>98</v>
      </c>
    </row>
    <row r="5" spans="1:7" x14ac:dyDescent="0.25">
      <c r="A5" t="s">
        <v>99</v>
      </c>
      <c r="B5">
        <v>30.9</v>
      </c>
      <c r="C5">
        <v>42</v>
      </c>
      <c r="D5">
        <v>48</v>
      </c>
      <c r="E5" s="4">
        <f t="shared" ref="E5:E19" si="0">AVERAGE(B5:D5)</f>
        <v>40.300000000000004</v>
      </c>
      <c r="F5">
        <f t="shared" ref="F5:F19" si="1">_xlfn.STDEV.S(B5:D5)</f>
        <v>8.6758284906975618</v>
      </c>
      <c r="G5" t="s">
        <v>100</v>
      </c>
    </row>
    <row r="6" spans="1:7" x14ac:dyDescent="0.25">
      <c r="A6" t="s">
        <v>54</v>
      </c>
      <c r="B6">
        <v>8.3000000000000007</v>
      </c>
      <c r="C6">
        <v>11.6</v>
      </c>
      <c r="D6">
        <v>13.2</v>
      </c>
      <c r="E6" s="4">
        <f>AVERAGE(B6:D6)</f>
        <v>11.033333333333331</v>
      </c>
      <c r="F6">
        <f>_xlfn.STDEV.S(B6:D6)</f>
        <v>2.4986663109213674</v>
      </c>
      <c r="G6" t="s">
        <v>98</v>
      </c>
    </row>
    <row r="7" spans="1:7" x14ac:dyDescent="0.25">
      <c r="A7" t="s">
        <v>56</v>
      </c>
      <c r="B7">
        <v>2.2000000000000002</v>
      </c>
      <c r="C7">
        <v>3</v>
      </c>
      <c r="D7">
        <v>3.9</v>
      </c>
      <c r="E7" s="4">
        <f>AVERAGE(B7:D7)</f>
        <v>3.0333333333333332</v>
      </c>
      <c r="F7">
        <f>_xlfn.STDEV.S(B7:D7)</f>
        <v>0.85049005481153894</v>
      </c>
      <c r="G7" t="s">
        <v>100</v>
      </c>
    </row>
    <row r="8" spans="1:7" x14ac:dyDescent="0.25">
      <c r="A8" t="s">
        <v>57</v>
      </c>
      <c r="B8">
        <v>11.7</v>
      </c>
      <c r="C8">
        <v>13.2</v>
      </c>
      <c r="D8">
        <v>11.8</v>
      </c>
      <c r="E8" s="4">
        <f t="shared" si="0"/>
        <v>12.233333333333334</v>
      </c>
      <c r="F8">
        <f t="shared" si="1"/>
        <v>0.83864970836060793</v>
      </c>
      <c r="G8" t="s">
        <v>98</v>
      </c>
    </row>
    <row r="9" spans="1:7" x14ac:dyDescent="0.25">
      <c r="A9" t="s">
        <v>58</v>
      </c>
      <c r="B9">
        <v>40.5</v>
      </c>
      <c r="C9">
        <v>36.9</v>
      </c>
      <c r="D9">
        <v>38.799999999999997</v>
      </c>
      <c r="E9" s="4">
        <f t="shared" si="0"/>
        <v>38.733333333333334</v>
      </c>
      <c r="F9">
        <f t="shared" si="1"/>
        <v>1.8009256878986806</v>
      </c>
      <c r="G9" t="s">
        <v>98</v>
      </c>
    </row>
    <row r="10" spans="1:7" x14ac:dyDescent="0.25">
      <c r="A10" t="s">
        <v>59</v>
      </c>
      <c r="B10">
        <v>9.6</v>
      </c>
      <c r="C10">
        <v>9.6999999999999993</v>
      </c>
      <c r="D10">
        <v>11.3</v>
      </c>
      <c r="E10" s="4">
        <f t="shared" si="0"/>
        <v>10.199999999999999</v>
      </c>
      <c r="F10">
        <f t="shared" si="1"/>
        <v>0.95393920141694633</v>
      </c>
      <c r="G10" t="s">
        <v>98</v>
      </c>
    </row>
    <row r="11" spans="1:7" x14ac:dyDescent="0.25">
      <c r="A11" t="s">
        <v>60</v>
      </c>
      <c r="B11">
        <v>10.1</v>
      </c>
      <c r="C11">
        <v>11.8</v>
      </c>
      <c r="D11">
        <v>15.1</v>
      </c>
      <c r="E11" s="4">
        <f t="shared" si="0"/>
        <v>12.333333333333334</v>
      </c>
      <c r="F11">
        <f t="shared" si="1"/>
        <v>2.5423086620891135</v>
      </c>
      <c r="G11" t="s">
        <v>100</v>
      </c>
    </row>
    <row r="12" spans="1:7" x14ac:dyDescent="0.25">
      <c r="A12" t="s">
        <v>61</v>
      </c>
      <c r="B12">
        <v>68</v>
      </c>
      <c r="C12">
        <v>80.83</v>
      </c>
      <c r="D12">
        <v>81.03</v>
      </c>
      <c r="E12" s="4">
        <f t="shared" si="0"/>
        <v>76.61999999999999</v>
      </c>
      <c r="F12">
        <f t="shared" si="1"/>
        <v>7.4658087304725393</v>
      </c>
      <c r="G12" t="s">
        <v>101</v>
      </c>
    </row>
    <row r="13" spans="1:7" x14ac:dyDescent="0.25">
      <c r="A13" t="s">
        <v>62</v>
      </c>
      <c r="B13">
        <v>119.4</v>
      </c>
      <c r="C13">
        <v>138</v>
      </c>
      <c r="D13">
        <v>162</v>
      </c>
      <c r="E13" s="4">
        <f t="shared" si="0"/>
        <v>139.79999999999998</v>
      </c>
      <c r="F13">
        <f>_xlfn.STDEV.S(B13:D13)</f>
        <v>21.356966076669284</v>
      </c>
      <c r="G13" t="s">
        <v>98</v>
      </c>
    </row>
    <row r="14" spans="1:7" x14ac:dyDescent="0.25">
      <c r="A14" t="s">
        <v>63</v>
      </c>
      <c r="B14">
        <v>100.2</v>
      </c>
      <c r="C14">
        <v>101.1</v>
      </c>
      <c r="D14">
        <v>99.9</v>
      </c>
      <c r="E14" s="4">
        <f t="shared" si="0"/>
        <v>100.40000000000002</v>
      </c>
      <c r="F14">
        <f t="shared" si="1"/>
        <v>0.62449979983983395</v>
      </c>
      <c r="G14" t="s">
        <v>98</v>
      </c>
    </row>
    <row r="15" spans="1:7" x14ac:dyDescent="0.25">
      <c r="A15" t="s">
        <v>64</v>
      </c>
      <c r="B15">
        <v>22</v>
      </c>
      <c r="C15">
        <v>22.9</v>
      </c>
      <c r="D15">
        <v>21.1</v>
      </c>
      <c r="E15" s="4">
        <f t="shared" si="0"/>
        <v>22</v>
      </c>
      <c r="F15">
        <f t="shared" si="1"/>
        <v>0.89999999999999858</v>
      </c>
      <c r="G15" t="s">
        <v>100</v>
      </c>
    </row>
    <row r="16" spans="1:7" x14ac:dyDescent="0.25">
      <c r="A16" t="s">
        <v>102</v>
      </c>
      <c r="B16">
        <v>26.12</v>
      </c>
      <c r="C16">
        <v>26.28</v>
      </c>
      <c r="D16">
        <v>27.13</v>
      </c>
      <c r="E16" s="4">
        <f t="shared" si="0"/>
        <v>26.51</v>
      </c>
      <c r="F16">
        <f t="shared" si="1"/>
        <v>0.54286278192559745</v>
      </c>
    </row>
    <row r="17" spans="1:6" x14ac:dyDescent="0.25">
      <c r="A17" t="s">
        <v>103</v>
      </c>
      <c r="B17">
        <v>147.02000000000001</v>
      </c>
      <c r="C17">
        <v>140.38</v>
      </c>
      <c r="D17">
        <v>131.19999999999999</v>
      </c>
      <c r="E17" s="4">
        <f t="shared" si="0"/>
        <v>139.53333333333333</v>
      </c>
      <c r="F17">
        <f t="shared" si="1"/>
        <v>7.9439117148501532</v>
      </c>
    </row>
    <row r="18" spans="1:6" x14ac:dyDescent="0.25">
      <c r="A18" t="s">
        <v>67</v>
      </c>
      <c r="B18">
        <v>30.66</v>
      </c>
      <c r="C18">
        <v>32.9</v>
      </c>
      <c r="D18">
        <v>34.479999999999997</v>
      </c>
      <c r="E18" s="4">
        <f>AVERAGE(B18:D18)</f>
        <v>32.68</v>
      </c>
      <c r="F18">
        <f>_xlfn.STDEV.S(B18:D18)</f>
        <v>1.9194790960049535</v>
      </c>
    </row>
    <row r="19" spans="1:6" x14ac:dyDescent="0.25">
      <c r="A19" t="s">
        <v>68</v>
      </c>
      <c r="B19">
        <v>183.43</v>
      </c>
      <c r="C19">
        <v>194.91</v>
      </c>
      <c r="D19">
        <v>192.61</v>
      </c>
      <c r="E19" s="4">
        <f t="shared" si="0"/>
        <v>190.31666666666669</v>
      </c>
      <c r="F19">
        <f t="shared" si="1"/>
        <v>6.0738894732562683</v>
      </c>
    </row>
    <row r="20" spans="1:6" x14ac:dyDescent="0.25">
      <c r="B20" s="41"/>
      <c r="C20" s="41"/>
      <c r="D20" s="41"/>
      <c r="E20" s="68"/>
      <c r="F20" s="70"/>
    </row>
    <row r="21" spans="1:6" x14ac:dyDescent="0.25">
      <c r="B21" s="41"/>
      <c r="C21" s="41"/>
      <c r="D21" s="41"/>
      <c r="E21" s="71"/>
      <c r="F21" s="70"/>
    </row>
    <row r="22" spans="1:6" x14ac:dyDescent="0.25">
      <c r="B22" s="41"/>
      <c r="C22" s="41"/>
      <c r="D22" s="41"/>
      <c r="E22" s="68"/>
      <c r="F22" s="70"/>
    </row>
    <row r="23" spans="1:6" x14ac:dyDescent="0.25">
      <c r="B23" s="41"/>
      <c r="C23" s="41"/>
      <c r="D23" s="41"/>
      <c r="E23" s="71"/>
      <c r="F23" s="70"/>
    </row>
    <row r="24" spans="1:6" x14ac:dyDescent="0.25">
      <c r="B24" s="41"/>
      <c r="C24" s="41"/>
      <c r="D24" s="41"/>
      <c r="E24" s="68"/>
      <c r="F24" s="70"/>
    </row>
    <row r="25" spans="1:6" x14ac:dyDescent="0.25">
      <c r="B25" s="41"/>
      <c r="C25" s="41"/>
      <c r="D25" s="41"/>
      <c r="E25" s="71"/>
      <c r="F25" s="70"/>
    </row>
    <row r="26" spans="1:6" x14ac:dyDescent="0.25">
      <c r="E26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1" sqref="F1:F1048576"/>
    </sheetView>
  </sheetViews>
  <sheetFormatPr defaultRowHeight="15" x14ac:dyDescent="0.25"/>
  <cols>
    <col min="1" max="1" width="78.28515625" bestFit="1" customWidth="1"/>
    <col min="5" max="6" width="9.140625" customWidth="1"/>
  </cols>
  <sheetData>
    <row r="1" spans="1:7" ht="33.75" x14ac:dyDescent="0.5">
      <c r="A1" s="13" t="s">
        <v>93</v>
      </c>
      <c r="B1" s="13"/>
      <c r="C1" s="13"/>
      <c r="D1" s="13"/>
      <c r="E1" s="13"/>
      <c r="F1" s="13"/>
      <c r="G1" s="13"/>
    </row>
    <row r="2" spans="1:7" x14ac:dyDescent="0.25">
      <c r="A2" s="4" t="s">
        <v>48</v>
      </c>
      <c r="B2" s="4" t="s">
        <v>49</v>
      </c>
      <c r="C2" s="4" t="s">
        <v>49</v>
      </c>
      <c r="D2" s="4" t="s">
        <v>49</v>
      </c>
      <c r="E2" s="4" t="s">
        <v>49</v>
      </c>
      <c r="F2" s="4" t="s">
        <v>49</v>
      </c>
      <c r="G2" s="4"/>
    </row>
    <row r="3" spans="1:7" x14ac:dyDescent="0.25">
      <c r="A3" t="s">
        <v>50</v>
      </c>
      <c r="B3" s="40" t="s">
        <v>113</v>
      </c>
      <c r="C3" s="40" t="s">
        <v>114</v>
      </c>
      <c r="D3" s="40" t="s">
        <v>115</v>
      </c>
    </row>
    <row r="4" spans="1:7" x14ac:dyDescent="0.25">
      <c r="A4" t="s">
        <v>97</v>
      </c>
      <c r="B4">
        <v>33.799999999999997</v>
      </c>
      <c r="C4">
        <v>30.4</v>
      </c>
      <c r="D4">
        <v>28.8</v>
      </c>
      <c r="E4" s="4">
        <f>AVERAGE(B4:D4)</f>
        <v>30.999999999999996</v>
      </c>
      <c r="F4">
        <f>_xlfn.STDEV.S(B4:D4)</f>
        <v>2.5534290669607391</v>
      </c>
      <c r="G4" t="s">
        <v>98</v>
      </c>
    </row>
    <row r="5" spans="1:7" x14ac:dyDescent="0.25">
      <c r="A5" t="s">
        <v>99</v>
      </c>
      <c r="B5">
        <f>2.2*24</f>
        <v>52.800000000000004</v>
      </c>
      <c r="C5">
        <f>2.1*24</f>
        <v>50.400000000000006</v>
      </c>
      <c r="D5">
        <f>2.1*24</f>
        <v>50.400000000000006</v>
      </c>
      <c r="E5" s="4">
        <f t="shared" ref="E5:E19" si="0">AVERAGE(B5:D5)</f>
        <v>51.20000000000001</v>
      </c>
      <c r="F5">
        <f t="shared" ref="F5:F19" si="1">_xlfn.STDEV.S(B5:D5)</f>
        <v>1.385640646055101</v>
      </c>
      <c r="G5" t="s">
        <v>100</v>
      </c>
    </row>
    <row r="6" spans="1:7" x14ac:dyDescent="0.25">
      <c r="A6" t="s">
        <v>54</v>
      </c>
      <c r="B6">
        <v>12.3</v>
      </c>
      <c r="C6">
        <v>13.9</v>
      </c>
      <c r="D6">
        <v>13.3</v>
      </c>
      <c r="E6" s="4">
        <f>AVERAGE(B6:D6)</f>
        <v>13.166666666666666</v>
      </c>
      <c r="F6">
        <f>_xlfn.STDEV.S(B6:D6)</f>
        <v>0.80829037686547589</v>
      </c>
      <c r="G6" t="s">
        <v>98</v>
      </c>
    </row>
    <row r="7" spans="1:7" x14ac:dyDescent="0.25">
      <c r="A7" t="s">
        <v>56</v>
      </c>
      <c r="B7">
        <v>3.3</v>
      </c>
      <c r="C7">
        <v>4.0999999999999996</v>
      </c>
      <c r="D7">
        <v>4.0999999999999996</v>
      </c>
      <c r="E7" s="4">
        <f>AVERAGE(B7:D7)</f>
        <v>3.8333333333333335</v>
      </c>
      <c r="F7">
        <f>_xlfn.STDEV.S(B7:D7)</f>
        <v>0.46188021535170048</v>
      </c>
      <c r="G7" t="s">
        <v>100</v>
      </c>
    </row>
    <row r="8" spans="1:7" x14ac:dyDescent="0.25">
      <c r="A8" t="s">
        <v>57</v>
      </c>
      <c r="B8">
        <v>12.3</v>
      </c>
      <c r="C8">
        <v>11.3</v>
      </c>
      <c r="D8">
        <v>11.5</v>
      </c>
      <c r="E8" s="4">
        <f t="shared" si="0"/>
        <v>11.700000000000001</v>
      </c>
      <c r="F8">
        <f t="shared" si="1"/>
        <v>0.52915026221291828</v>
      </c>
      <c r="G8" t="s">
        <v>98</v>
      </c>
    </row>
    <row r="9" spans="1:7" x14ac:dyDescent="0.25">
      <c r="A9" t="s">
        <v>58</v>
      </c>
      <c r="B9">
        <v>35.1</v>
      </c>
      <c r="C9">
        <v>34.4</v>
      </c>
      <c r="D9">
        <v>41.2</v>
      </c>
      <c r="E9" s="4">
        <f t="shared" si="0"/>
        <v>36.9</v>
      </c>
      <c r="F9">
        <f t="shared" si="1"/>
        <v>3.7403208418530105</v>
      </c>
      <c r="G9" t="s">
        <v>98</v>
      </c>
    </row>
    <row r="10" spans="1:7" x14ac:dyDescent="0.25">
      <c r="A10" t="s">
        <v>59</v>
      </c>
      <c r="B10">
        <v>9.4</v>
      </c>
      <c r="C10">
        <v>10.7</v>
      </c>
      <c r="D10">
        <v>11.3</v>
      </c>
      <c r="E10" s="4">
        <f t="shared" si="0"/>
        <v>10.466666666666667</v>
      </c>
      <c r="F10">
        <f t="shared" si="1"/>
        <v>0.97125348562223102</v>
      </c>
      <c r="G10" t="s">
        <v>98</v>
      </c>
    </row>
    <row r="11" spans="1:7" x14ac:dyDescent="0.25">
      <c r="A11" t="s">
        <v>60</v>
      </c>
      <c r="B11">
        <v>10.9</v>
      </c>
      <c r="C11">
        <v>14.1</v>
      </c>
      <c r="D11">
        <v>15.9</v>
      </c>
      <c r="E11" s="4">
        <f t="shared" si="0"/>
        <v>13.633333333333333</v>
      </c>
      <c r="F11">
        <f t="shared" si="1"/>
        <v>2.5324559884296813</v>
      </c>
      <c r="G11" t="s">
        <v>100</v>
      </c>
    </row>
    <row r="12" spans="1:7" x14ac:dyDescent="0.25">
      <c r="A12" t="s">
        <v>61</v>
      </c>
      <c r="B12">
        <v>74.900000000000006</v>
      </c>
      <c r="C12">
        <v>86.91</v>
      </c>
      <c r="D12">
        <v>70.84</v>
      </c>
      <c r="E12" s="4">
        <f t="shared" si="0"/>
        <v>77.55</v>
      </c>
      <c r="F12">
        <f t="shared" si="1"/>
        <v>8.3563209608056539</v>
      </c>
      <c r="G12" t="s">
        <v>101</v>
      </c>
    </row>
    <row r="13" spans="1:7" x14ac:dyDescent="0.25">
      <c r="A13" t="s">
        <v>62</v>
      </c>
      <c r="B13">
        <v>132</v>
      </c>
      <c r="C13">
        <v>168</v>
      </c>
      <c r="D13">
        <v>120</v>
      </c>
      <c r="E13" s="4">
        <f t="shared" si="0"/>
        <v>140</v>
      </c>
      <c r="F13">
        <f t="shared" si="1"/>
        <v>24.979991993593593</v>
      </c>
      <c r="G13" t="s">
        <v>98</v>
      </c>
    </row>
    <row r="14" spans="1:7" x14ac:dyDescent="0.25">
      <c r="A14" t="s">
        <v>63</v>
      </c>
      <c r="B14">
        <v>100.5</v>
      </c>
      <c r="C14">
        <v>100.4</v>
      </c>
      <c r="D14">
        <v>99.9</v>
      </c>
      <c r="E14" s="4">
        <f t="shared" si="0"/>
        <v>100.26666666666667</v>
      </c>
      <c r="F14">
        <f t="shared" si="1"/>
        <v>0.32145502536642978</v>
      </c>
      <c r="G14" t="s">
        <v>98</v>
      </c>
    </row>
    <row r="15" spans="1:7" x14ac:dyDescent="0.25">
      <c r="A15" t="s">
        <v>64</v>
      </c>
      <c r="B15">
        <v>23.9</v>
      </c>
      <c r="C15">
        <v>23.1</v>
      </c>
      <c r="D15">
        <v>22</v>
      </c>
      <c r="E15" s="4">
        <f t="shared" si="0"/>
        <v>23</v>
      </c>
      <c r="F15">
        <f t="shared" si="1"/>
        <v>0.95393920141694499</v>
      </c>
      <c r="G15" t="s">
        <v>100</v>
      </c>
    </row>
    <row r="16" spans="1:7" x14ac:dyDescent="0.25">
      <c r="A16" t="s">
        <v>102</v>
      </c>
      <c r="B16">
        <v>24.27</v>
      </c>
      <c r="C16">
        <v>25.23</v>
      </c>
      <c r="D16">
        <v>27.32</v>
      </c>
      <c r="E16" s="4">
        <f t="shared" si="0"/>
        <v>25.606666666666666</v>
      </c>
      <c r="F16">
        <f t="shared" si="1"/>
        <v>1.5594977824073153</v>
      </c>
    </row>
    <row r="17" spans="1:6" x14ac:dyDescent="0.25">
      <c r="A17" t="s">
        <v>103</v>
      </c>
      <c r="B17">
        <v>130.94999999999999</v>
      </c>
      <c r="C17">
        <v>122.96</v>
      </c>
      <c r="D17">
        <v>125.12</v>
      </c>
      <c r="E17" s="4">
        <f t="shared" si="0"/>
        <v>126.34333333333332</v>
      </c>
      <c r="F17">
        <f t="shared" si="1"/>
        <v>4.1330900466035452</v>
      </c>
    </row>
    <row r="18" spans="1:6" x14ac:dyDescent="0.25">
      <c r="A18" t="s">
        <v>67</v>
      </c>
      <c r="B18">
        <v>31.94</v>
      </c>
      <c r="C18">
        <v>32.83</v>
      </c>
      <c r="D18">
        <v>34.28</v>
      </c>
      <c r="E18" s="4">
        <f t="shared" si="0"/>
        <v>33.016666666666666</v>
      </c>
      <c r="F18">
        <f t="shared" si="1"/>
        <v>1.1811152921426991</v>
      </c>
    </row>
    <row r="19" spans="1:6" x14ac:dyDescent="0.25">
      <c r="A19" t="s">
        <v>68</v>
      </c>
      <c r="B19">
        <v>190.33</v>
      </c>
      <c r="C19">
        <v>179.48</v>
      </c>
      <c r="D19">
        <v>181.93</v>
      </c>
      <c r="E19" s="4">
        <f t="shared" si="0"/>
        <v>183.91333333333333</v>
      </c>
      <c r="F19">
        <f t="shared" si="1"/>
        <v>5.6904159191867025</v>
      </c>
    </row>
    <row r="20" spans="1:6" x14ac:dyDescent="0.25">
      <c r="A20" s="14"/>
      <c r="B20" s="69"/>
      <c r="C20" s="69"/>
      <c r="D20" s="69"/>
      <c r="E20" s="68"/>
      <c r="F20" s="70"/>
    </row>
    <row r="21" spans="1:6" x14ac:dyDescent="0.25">
      <c r="A21" s="14"/>
      <c r="B21" s="69"/>
      <c r="C21" s="69"/>
      <c r="D21" s="69"/>
      <c r="E21" s="71"/>
      <c r="F21" s="70"/>
    </row>
    <row r="22" spans="1:6" x14ac:dyDescent="0.25">
      <c r="A22" s="14"/>
      <c r="B22" s="69"/>
      <c r="C22" s="69"/>
      <c r="D22" s="69"/>
      <c r="E22" s="68"/>
      <c r="F22" s="70"/>
    </row>
    <row r="23" spans="1:6" x14ac:dyDescent="0.25">
      <c r="A23" s="14"/>
      <c r="B23" s="69"/>
      <c r="C23" s="69"/>
      <c r="D23" s="69"/>
      <c r="E23" s="71"/>
      <c r="F23" s="70"/>
    </row>
    <row r="24" spans="1:6" x14ac:dyDescent="0.25">
      <c r="A24" s="14"/>
      <c r="B24" s="69"/>
      <c r="C24" s="69"/>
      <c r="D24" s="69"/>
      <c r="E24" s="68"/>
      <c r="F24" s="70"/>
    </row>
    <row r="25" spans="1:6" x14ac:dyDescent="0.25">
      <c r="A25" s="14"/>
      <c r="B25" s="69"/>
      <c r="C25" s="69"/>
      <c r="D25" s="69"/>
      <c r="E25" s="71"/>
      <c r="F25" s="7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20" sqref="A20:F25"/>
    </sheetView>
  </sheetViews>
  <sheetFormatPr defaultRowHeight="15" x14ac:dyDescent="0.25"/>
  <cols>
    <col min="1" max="1" width="78.28515625" bestFit="1" customWidth="1"/>
  </cols>
  <sheetData>
    <row r="1" spans="1:7" ht="33.75" x14ac:dyDescent="0.5">
      <c r="A1" s="13" t="s">
        <v>93</v>
      </c>
      <c r="B1" s="13"/>
      <c r="C1" s="13"/>
      <c r="D1" s="13"/>
      <c r="E1" s="13"/>
      <c r="F1" s="13"/>
      <c r="G1" s="13"/>
    </row>
    <row r="2" spans="1:7" x14ac:dyDescent="0.25">
      <c r="A2" s="4" t="s">
        <v>48</v>
      </c>
      <c r="B2" s="4" t="s">
        <v>49</v>
      </c>
      <c r="C2" s="4" t="s">
        <v>49</v>
      </c>
      <c r="D2" s="4" t="s">
        <v>49</v>
      </c>
      <c r="E2" s="4" t="s">
        <v>49</v>
      </c>
      <c r="F2" s="4" t="s">
        <v>49</v>
      </c>
      <c r="G2" s="4"/>
    </row>
    <row r="3" spans="1:7" x14ac:dyDescent="0.25">
      <c r="A3" t="s">
        <v>50</v>
      </c>
      <c r="B3" s="40" t="s">
        <v>116</v>
      </c>
      <c r="C3" s="40" t="s">
        <v>117</v>
      </c>
      <c r="D3" s="40" t="s">
        <v>118</v>
      </c>
    </row>
    <row r="4" spans="1:7" x14ac:dyDescent="0.25">
      <c r="A4" t="s">
        <v>97</v>
      </c>
      <c r="B4">
        <v>25.9</v>
      </c>
      <c r="C4">
        <v>35.200000000000003</v>
      </c>
      <c r="D4">
        <v>29.9</v>
      </c>
      <c r="E4" s="4">
        <f>AVERAGE(B4:D4)</f>
        <v>30.333333333333332</v>
      </c>
      <c r="F4">
        <f>_xlfn.STDEV.S(B4:D4)</f>
        <v>4.665118790913402</v>
      </c>
      <c r="G4" t="s">
        <v>98</v>
      </c>
    </row>
    <row r="5" spans="1:7" x14ac:dyDescent="0.25">
      <c r="A5" t="s">
        <v>99</v>
      </c>
      <c r="B5">
        <v>19.399999999999999</v>
      </c>
      <c r="C5">
        <v>30.9</v>
      </c>
      <c r="D5">
        <v>34.5</v>
      </c>
      <c r="E5" s="4">
        <f t="shared" ref="E5:E19" si="0">AVERAGE(B5:D5)</f>
        <v>28.266666666666666</v>
      </c>
      <c r="F5">
        <f t="shared" ref="F5:F19" si="1">_xlfn.STDEV.S(B5:D5)</f>
        <v>7.8869089847248377</v>
      </c>
      <c r="G5" t="s">
        <v>100</v>
      </c>
    </row>
    <row r="6" spans="1:7" x14ac:dyDescent="0.25">
      <c r="A6" t="s">
        <v>54</v>
      </c>
      <c r="B6">
        <v>7.3</v>
      </c>
      <c r="C6">
        <v>9.1999999999999993</v>
      </c>
      <c r="D6">
        <v>10.7</v>
      </c>
      <c r="E6" s="4">
        <f>AVERAGE(B6:D6)</f>
        <v>9.0666666666666664</v>
      </c>
      <c r="F6">
        <f>_xlfn.STDEV.S(B6:D6)</f>
        <v>1.7039170558842709</v>
      </c>
      <c r="G6" t="s">
        <v>98</v>
      </c>
    </row>
    <row r="7" spans="1:7" x14ac:dyDescent="0.25">
      <c r="A7" t="s">
        <v>56</v>
      </c>
      <c r="B7">
        <v>1.95</v>
      </c>
      <c r="C7">
        <v>2.6</v>
      </c>
      <c r="D7">
        <v>3.1</v>
      </c>
      <c r="E7" s="4">
        <f>AVERAGE(B7:D7)</f>
        <v>2.5500000000000003</v>
      </c>
      <c r="F7">
        <f>_xlfn.STDEV.S(B7:D7)</f>
        <v>0.57662812973353783</v>
      </c>
      <c r="G7" t="s">
        <v>100</v>
      </c>
    </row>
    <row r="8" spans="1:7" x14ac:dyDescent="0.25">
      <c r="A8" t="s">
        <v>57</v>
      </c>
      <c r="B8">
        <v>9.1</v>
      </c>
      <c r="C8">
        <v>9.6</v>
      </c>
      <c r="D8">
        <v>11.4</v>
      </c>
      <c r="E8" s="4">
        <f t="shared" si="0"/>
        <v>10.033333333333333</v>
      </c>
      <c r="F8">
        <f t="shared" si="1"/>
        <v>1.2096831541082707</v>
      </c>
      <c r="G8" t="s">
        <v>98</v>
      </c>
    </row>
    <row r="9" spans="1:7" x14ac:dyDescent="0.25">
      <c r="A9" t="s">
        <v>58</v>
      </c>
      <c r="B9">
        <v>27.2</v>
      </c>
      <c r="C9">
        <v>32.9</v>
      </c>
      <c r="D9">
        <v>25.2</v>
      </c>
      <c r="E9" s="4">
        <f t="shared" si="0"/>
        <v>28.433333333333334</v>
      </c>
      <c r="F9">
        <f t="shared" si="1"/>
        <v>3.9954140377854919</v>
      </c>
      <c r="G9" t="s">
        <v>98</v>
      </c>
    </row>
    <row r="10" spans="1:7" x14ac:dyDescent="0.25">
      <c r="A10" t="s">
        <v>59</v>
      </c>
      <c r="B10">
        <v>6.6</v>
      </c>
      <c r="C10">
        <v>8.5</v>
      </c>
      <c r="D10">
        <v>8.8000000000000007</v>
      </c>
      <c r="E10" s="4">
        <f t="shared" si="0"/>
        <v>7.9666666666666659</v>
      </c>
      <c r="F10">
        <f t="shared" si="1"/>
        <v>1.1930353445448907</v>
      </c>
      <c r="G10" t="s">
        <v>98</v>
      </c>
    </row>
    <row r="11" spans="1:7" x14ac:dyDescent="0.25">
      <c r="A11" t="s">
        <v>60</v>
      </c>
      <c r="B11">
        <v>6.4</v>
      </c>
      <c r="C11">
        <v>10.1</v>
      </c>
      <c r="D11">
        <v>8.5</v>
      </c>
      <c r="E11" s="4">
        <f t="shared" si="0"/>
        <v>8.3333333333333339</v>
      </c>
      <c r="F11">
        <f t="shared" si="1"/>
        <v>1.8556220879622358</v>
      </c>
      <c r="G11" t="s">
        <v>100</v>
      </c>
    </row>
    <row r="12" spans="1:7" x14ac:dyDescent="0.25">
      <c r="A12" t="s">
        <v>61</v>
      </c>
      <c r="B12">
        <v>48.95</v>
      </c>
      <c r="C12">
        <v>66.13</v>
      </c>
      <c r="D12">
        <v>63.22</v>
      </c>
      <c r="E12" s="4">
        <f t="shared" si="0"/>
        <v>59.433333333333337</v>
      </c>
      <c r="F12">
        <f t="shared" si="1"/>
        <v>9.1946850589529525</v>
      </c>
      <c r="G12" t="s">
        <v>101</v>
      </c>
    </row>
    <row r="13" spans="1:7" x14ac:dyDescent="0.25">
      <c r="A13" t="s">
        <v>62</v>
      </c>
      <c r="B13">
        <v>67.2</v>
      </c>
      <c r="C13">
        <v>126</v>
      </c>
      <c r="D13">
        <v>90.6</v>
      </c>
      <c r="E13" s="4">
        <f t="shared" si="0"/>
        <v>94.59999999999998</v>
      </c>
      <c r="F13">
        <f t="shared" si="1"/>
        <v>29.603378185605816</v>
      </c>
      <c r="G13" t="s">
        <v>100</v>
      </c>
    </row>
    <row r="14" spans="1:7" x14ac:dyDescent="0.25">
      <c r="A14" t="s">
        <v>63</v>
      </c>
      <c r="B14">
        <v>82.4</v>
      </c>
      <c r="C14">
        <v>82.7</v>
      </c>
      <c r="D14">
        <v>83.2</v>
      </c>
      <c r="E14" s="4">
        <f t="shared" si="0"/>
        <v>82.766666666666666</v>
      </c>
      <c r="F14">
        <f t="shared" si="1"/>
        <v>0.40414518843273678</v>
      </c>
      <c r="G14" t="s">
        <v>98</v>
      </c>
    </row>
    <row r="15" spans="1:7" x14ac:dyDescent="0.25">
      <c r="A15" t="s">
        <v>64</v>
      </c>
      <c r="B15">
        <v>17.600000000000001</v>
      </c>
      <c r="C15">
        <v>17.899999999999999</v>
      </c>
      <c r="D15">
        <v>18.600000000000001</v>
      </c>
      <c r="E15" s="4">
        <f t="shared" si="0"/>
        <v>18.033333333333335</v>
      </c>
      <c r="F15">
        <f t="shared" si="1"/>
        <v>0.51316014394468878</v>
      </c>
      <c r="G15" t="s">
        <v>100</v>
      </c>
    </row>
    <row r="16" spans="1:7" x14ac:dyDescent="0.25">
      <c r="A16" t="s">
        <v>102</v>
      </c>
      <c r="B16">
        <v>23.7</v>
      </c>
      <c r="C16">
        <v>20.83</v>
      </c>
      <c r="D16">
        <v>24</v>
      </c>
      <c r="E16" s="4">
        <f t="shared" si="0"/>
        <v>22.843333333333334</v>
      </c>
      <c r="F16">
        <f t="shared" si="1"/>
        <v>1.7500380948234631</v>
      </c>
    </row>
    <row r="17" spans="1:6" x14ac:dyDescent="0.25">
      <c r="A17" t="s">
        <v>103</v>
      </c>
      <c r="B17">
        <v>136.85</v>
      </c>
      <c r="C17">
        <v>136.53</v>
      </c>
      <c r="D17">
        <v>129.83000000000001</v>
      </c>
      <c r="E17" s="4">
        <f t="shared" si="0"/>
        <v>134.40333333333334</v>
      </c>
      <c r="F17">
        <f t="shared" si="1"/>
        <v>3.9638533440748365</v>
      </c>
    </row>
    <row r="18" spans="1:6" x14ac:dyDescent="0.25">
      <c r="A18" t="s">
        <v>67</v>
      </c>
      <c r="B18">
        <v>27.11</v>
      </c>
      <c r="C18">
        <v>30.96</v>
      </c>
      <c r="D18">
        <v>31.55</v>
      </c>
      <c r="E18" s="4">
        <f t="shared" si="0"/>
        <v>29.873333333333335</v>
      </c>
      <c r="F18">
        <f t="shared" si="1"/>
        <v>2.4112306677987774</v>
      </c>
    </row>
    <row r="19" spans="1:6" x14ac:dyDescent="0.25">
      <c r="A19" t="s">
        <v>68</v>
      </c>
      <c r="B19">
        <v>171.35</v>
      </c>
      <c r="C19">
        <v>186.44</v>
      </c>
      <c r="D19">
        <v>169.2</v>
      </c>
      <c r="E19" s="4">
        <f t="shared" si="0"/>
        <v>175.66333333333333</v>
      </c>
      <c r="F19">
        <f t="shared" si="1"/>
        <v>9.3945746754886894</v>
      </c>
    </row>
    <row r="20" spans="1:6" x14ac:dyDescent="0.25">
      <c r="A20" s="14"/>
      <c r="B20" s="69"/>
      <c r="C20" s="69"/>
      <c r="D20" s="69"/>
      <c r="E20" s="68"/>
      <c r="F20" s="70"/>
    </row>
    <row r="21" spans="1:6" x14ac:dyDescent="0.25">
      <c r="A21" s="14"/>
      <c r="B21" s="69"/>
      <c r="C21" s="69"/>
      <c r="D21" s="69"/>
      <c r="E21" s="71"/>
      <c r="F21" s="70"/>
    </row>
    <row r="22" spans="1:6" x14ac:dyDescent="0.25">
      <c r="A22" s="14"/>
      <c r="B22" s="69"/>
      <c r="C22" s="69"/>
      <c r="D22" s="69"/>
      <c r="E22" s="68"/>
      <c r="F22" s="70"/>
    </row>
    <row r="23" spans="1:6" x14ac:dyDescent="0.25">
      <c r="A23" s="14"/>
      <c r="B23" s="69"/>
      <c r="C23" s="69"/>
      <c r="D23" s="69"/>
      <c r="E23" s="71"/>
      <c r="F23" s="70"/>
    </row>
    <row r="24" spans="1:6" x14ac:dyDescent="0.25">
      <c r="A24" s="14"/>
      <c r="B24" s="69"/>
      <c r="C24" s="69"/>
      <c r="D24" s="69"/>
      <c r="E24" s="68"/>
      <c r="F24" s="70"/>
    </row>
    <row r="25" spans="1:6" x14ac:dyDescent="0.25">
      <c r="A25" s="14"/>
      <c r="B25" s="69"/>
      <c r="C25" s="69"/>
      <c r="D25" s="69"/>
      <c r="E25" s="71"/>
      <c r="F25" s="7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9E9F40C51B694FA631EA8E73772E91" ma:contentTypeVersion="0" ma:contentTypeDescription="Create a new document." ma:contentTypeScope="" ma:versionID="e9b78cc9e7b01fb560d4b0439b7df3f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98E5C0-425D-4FDE-BEFB-99EA7F6451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0E81C5-354B-4484-AAB5-616649C5FAAC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E3FED4D-D425-4433-A275-A79E991ABC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Cloudera Configuration</vt:lpstr>
      <vt:lpstr>Benchmark Results - Tuning</vt:lpstr>
      <vt:lpstr>Benchmarking Procedure</vt:lpstr>
      <vt:lpstr>Benchmark Results -test1</vt:lpstr>
      <vt:lpstr>Benchmark Results -test2a</vt:lpstr>
      <vt:lpstr>Benchmark Results -test2b</vt:lpstr>
      <vt:lpstr>Benchmark Results -test3a</vt:lpstr>
      <vt:lpstr>Benchmark Results -test3b</vt:lpstr>
      <vt:lpstr>Benchmark Results -test4a</vt:lpstr>
      <vt:lpstr>Benchmark Results -test4b</vt:lpstr>
      <vt:lpstr>Benchmark Results -test5a</vt:lpstr>
      <vt:lpstr>Benchmark Results -test5b</vt:lpstr>
      <vt:lpstr>Benchmark Results -test6a</vt:lpstr>
      <vt:lpstr>Benchmark Results -test6b</vt:lpstr>
      <vt:lpstr>Benchmark Results -test7a</vt:lpstr>
      <vt:lpstr>Benchmark Results -test8</vt:lpstr>
      <vt:lpstr>Benchmark Results -test9</vt:lpstr>
      <vt:lpstr>Benchmark Results -test10</vt:lpstr>
      <vt:lpstr>Analysis; test1 - test6b</vt:lpstr>
      <vt:lpstr>CPU Specifications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Stephen G Anderson;jacob.a.ohara@intel.com</dc:creator>
  <cp:lastModifiedBy>fgrandva</cp:lastModifiedBy>
  <dcterms:created xsi:type="dcterms:W3CDTF">2014-06-18T10:29:48Z</dcterms:created>
  <dcterms:modified xsi:type="dcterms:W3CDTF">2015-05-13T15:21:47Z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0x010100AC9E9F40C51B694FA631EA8E73772E91</vt:lpwstr>
  </property>
</Properties>
</file>