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80" windowHeight="7485" activeTab="2"/>
  </bookViews>
  <sheets>
    <sheet name="expenses" sheetId="1" r:id="rId1"/>
    <sheet name="income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F7" i="3" l="1"/>
  <c r="E7" i="3"/>
  <c r="E6" i="3"/>
  <c r="D7" i="3"/>
  <c r="C7" i="3"/>
  <c r="B7" i="3"/>
  <c r="F6" i="3"/>
  <c r="D6" i="3"/>
  <c r="C6" i="3"/>
  <c r="D15" i="2" l="1"/>
  <c r="D13" i="2"/>
  <c r="D14" i="2"/>
  <c r="D12" i="2"/>
  <c r="E41" i="1" l="1"/>
  <c r="D40" i="1"/>
  <c r="E38" i="1"/>
  <c r="D9" i="2" l="1"/>
  <c r="D7" i="2"/>
  <c r="E36" i="1" l="1"/>
  <c r="E34" i="1"/>
  <c r="E32" i="1"/>
  <c r="E29" i="1"/>
  <c r="E26" i="1"/>
  <c r="E22" i="1"/>
  <c r="E19" i="1"/>
  <c r="E15" i="1"/>
  <c r="E13" i="1"/>
  <c r="E10" i="1"/>
  <c r="D31" i="1"/>
  <c r="D25" i="1"/>
  <c r="D24" i="1"/>
  <c r="D28" i="1"/>
  <c r="D21" i="1"/>
  <c r="D18" i="1"/>
  <c r="D17" i="1"/>
  <c r="D12" i="1"/>
  <c r="D9" i="1"/>
  <c r="D8" i="1"/>
</calcChain>
</file>

<file path=xl/sharedStrings.xml><?xml version="1.0" encoding="utf-8"?>
<sst xmlns="http://schemas.openxmlformats.org/spreadsheetml/2006/main" count="82" uniqueCount="55">
  <si>
    <t>PENGELUARAN BULANAN</t>
  </si>
  <si>
    <t>No.</t>
  </si>
  <si>
    <t>Kasus</t>
  </si>
  <si>
    <t>Hitungan</t>
  </si>
  <si>
    <t>Harga</t>
  </si>
  <si>
    <t>Penggunaan</t>
  </si>
  <si>
    <t>Air Dorong</t>
  </si>
  <si>
    <t>1 kompan</t>
  </si>
  <si>
    <t>1 gentong</t>
  </si>
  <si>
    <t>1 hari</t>
  </si>
  <si>
    <t>1 bulan</t>
  </si>
  <si>
    <t>Gas Hijo</t>
  </si>
  <si>
    <t>1 gas ijo / pekan</t>
  </si>
  <si>
    <t>Internet Megavision</t>
  </si>
  <si>
    <t>Pulsa HP</t>
  </si>
  <si>
    <t>6 hp 1 pekan</t>
  </si>
  <si>
    <t>1 hp 1 pekan</t>
  </si>
  <si>
    <t>Bensin</t>
  </si>
  <si>
    <t>1x pp 1 hari</t>
  </si>
  <si>
    <t>1 bulan 1 motor</t>
  </si>
  <si>
    <t>Operasional Dapur</t>
  </si>
  <si>
    <t>1x masak</t>
  </si>
  <si>
    <t>Beras Dwimingguan</t>
  </si>
  <si>
    <t>1 karung / 2 minggu</t>
  </si>
  <si>
    <t>Anak-anak Jajan &amp; Istri</t>
  </si>
  <si>
    <t>Total Sementara</t>
  </si>
  <si>
    <t>PEMASUKAN BULANAN</t>
  </si>
  <si>
    <t>SOLUSI</t>
  </si>
  <si>
    <t>SPP Sekolah Shidqi</t>
  </si>
  <si>
    <t>Catatan</t>
  </si>
  <si>
    <t>kelas pemrograman</t>
  </si>
  <si>
    <t>catatan</t>
  </si>
  <si>
    <t>1 bulan offline</t>
  </si>
  <si>
    <t>1 bulan online</t>
  </si>
  <si>
    <t>Listrik Bulanan</t>
  </si>
  <si>
    <t>Karyawan Fgroup &amp; RTH</t>
  </si>
  <si>
    <t>1 orang</t>
  </si>
  <si>
    <t>2 orang</t>
  </si>
  <si>
    <t>terakhir di-update : 20-sept-2021</t>
  </si>
  <si>
    <t>pasien treatment</t>
  </si>
  <si>
    <t>klinik RTH</t>
  </si>
  <si>
    <t>Home Visite</t>
  </si>
  <si>
    <t>untuk 1 hari klinik RTH</t>
  </si>
  <si>
    <t>untuk 1 bulan klinik RTH</t>
  </si>
  <si>
    <t>untuk 1 hari Home Visite</t>
  </si>
  <si>
    <t xml:space="preserve">untuk 1 bulan Home Visite </t>
  </si>
  <si>
    <t>Peserta</t>
  </si>
  <si>
    <t>Jaga-jaga / Home Fix</t>
  </si>
  <si>
    <t>CAMPAIGN - SUMUR BOR</t>
  </si>
  <si>
    <t>Real Exp.</t>
  </si>
  <si>
    <t>Air Funding 6%</t>
  </si>
  <si>
    <t>Kita Bisa 5%</t>
  </si>
  <si>
    <t>Total Exp.</t>
  </si>
  <si>
    <t>published</t>
  </si>
  <si>
    <t>Lain-lain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</si>
</sst>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164" formatCode="&quot;Rp&quot;#,##0"/>
    <numFmt numFmtId="166" formatCode="_([$USD]\ * #,##0_);_([$USD]\ * \(#,##0\);_([$USD]\ * &quot;-&quot;_);_(@_)"/>
    <numFmt numFmtId="167" formatCode="[$USD]\ #,##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164" fontId="3" fillId="3" borderId="1" xfId="0" applyNumberFormat="1" applyFont="1" applyFill="1" applyBorder="1"/>
    <xf numFmtId="164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164" fontId="0" fillId="0" borderId="0" xfId="0" applyNumberFormat="1" applyBorder="1"/>
    <xf numFmtId="0" fontId="2" fillId="0" borderId="0" xfId="0" applyFont="1" applyAlignment="1"/>
    <xf numFmtId="0" fontId="0" fillId="0" borderId="1" xfId="0" applyBorder="1" applyAlignment="1">
      <alignment horizontal="center" vertical="center"/>
    </xf>
    <xf numFmtId="42" fontId="0" fillId="0" borderId="1" xfId="0" applyNumberFormat="1" applyBorder="1"/>
    <xf numFmtId="0" fontId="1" fillId="3" borderId="1" xfId="0" applyFont="1" applyFill="1" applyBorder="1"/>
    <xf numFmtId="42" fontId="1" fillId="3" borderId="1" xfId="0" applyNumberFormat="1" applyFont="1" applyFill="1" applyBorder="1"/>
    <xf numFmtId="0" fontId="1" fillId="4" borderId="1" xfId="0" applyFont="1" applyFill="1" applyBorder="1"/>
    <xf numFmtId="42" fontId="1" fillId="4" borderId="1" xfId="0" applyNumberFormat="1" applyFont="1" applyFill="1" applyBorder="1"/>
    <xf numFmtId="0" fontId="0" fillId="0" borderId="1" xfId="0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16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center"/>
    </xf>
    <xf numFmtId="166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107686</xdr:colOff>
      <xdr:row>7</xdr:row>
      <xdr:rowOff>42198</xdr:rowOff>
    </xdr:from>
    <xdr:to>
      <xdr:col>5</xdr:col>
      <xdr:colOff>574950</xdr:colOff>
      <xdr:row>8</xdr:row>
      <xdr:rowOff>139246</xdr:rowOff>
    </xdr:to>
    <xdr:sp macro="" textlink="">
      <xdr:nvSpPr>
        <xdr:cNvPr id="2" name="Down Arrow 1"/>
        <xdr:cNvSpPr/>
      </xdr:nvSpPr>
      <xdr:spPr>
        <a:xfrm rot="3104972">
          <a:off x="3455094" y="1411570"/>
          <a:ext cx="287548" cy="467264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3"/>
  <sheetViews>
    <sheetView topLeftCell="A24" zoomScale="115" zoomScaleNormal="115" workbookViewId="0">
      <selection activeCell="D42" sqref="D42"/>
    </sheetView>
  </sheetViews>
  <sheetFormatPr defaultRowHeight="15" x14ac:dyDescent="0.25"/>
  <cols>
    <col min="1" max="1" width="4.7109375" customWidth="1"/>
    <col min="2" max="2" width="4.5703125" style="1" customWidth="1"/>
    <col min="3" max="3" width="27.140625" customWidth="1"/>
    <col min="4" max="4" width="15.5703125" bestFit="1" customWidth="1"/>
    <col min="5" max="5" width="18.5703125" bestFit="1" customWidth="1"/>
  </cols>
  <sheetData>
    <row r="2" spans="1:8" ht="28.5" x14ac:dyDescent="0.45">
      <c r="A2" s="32" t="s">
        <v>0</v>
      </c>
      <c r="B2" s="32"/>
      <c r="C2" s="32"/>
      <c r="D2" s="32"/>
      <c r="E2" s="32"/>
      <c r="F2" s="32"/>
      <c r="G2" s="32"/>
      <c r="H2" s="16"/>
    </row>
    <row r="3" spans="1:8" x14ac:dyDescent="0.25">
      <c r="B3" s="33" t="s">
        <v>38</v>
      </c>
      <c r="C3" s="33"/>
    </row>
    <row r="4" spans="1:8" x14ac:dyDescent="0.25">
      <c r="B4" s="31" t="s">
        <v>1</v>
      </c>
      <c r="C4" s="31" t="s">
        <v>2</v>
      </c>
      <c r="D4" s="30" t="s">
        <v>3</v>
      </c>
      <c r="E4" s="30"/>
      <c r="F4" s="31" t="s">
        <v>29</v>
      </c>
    </row>
    <row r="5" spans="1:8" x14ac:dyDescent="0.25">
      <c r="B5" s="31"/>
      <c r="C5" s="31"/>
      <c r="D5" s="3" t="s">
        <v>4</v>
      </c>
      <c r="E5" s="3" t="s">
        <v>5</v>
      </c>
      <c r="F5" s="31"/>
    </row>
    <row r="6" spans="1:8" x14ac:dyDescent="0.25">
      <c r="B6" s="9">
        <v>1</v>
      </c>
      <c r="C6" s="2" t="s">
        <v>6</v>
      </c>
      <c r="D6" s="4">
        <v>2000</v>
      </c>
      <c r="E6" s="2" t="s">
        <v>7</v>
      </c>
      <c r="F6" s="2"/>
    </row>
    <row r="7" spans="1:8" x14ac:dyDescent="0.25">
      <c r="B7" s="9"/>
      <c r="C7" s="2"/>
      <c r="D7" s="4">
        <v>12000</v>
      </c>
      <c r="E7" s="2" t="s">
        <v>8</v>
      </c>
      <c r="F7" s="2"/>
    </row>
    <row r="8" spans="1:8" x14ac:dyDescent="0.25">
      <c r="B8" s="9"/>
      <c r="C8" s="2"/>
      <c r="D8" s="4">
        <f>4*D7</f>
        <v>48000</v>
      </c>
      <c r="E8" s="2" t="s">
        <v>9</v>
      </c>
      <c r="F8" s="2"/>
    </row>
    <row r="9" spans="1:8" x14ac:dyDescent="0.25">
      <c r="B9" s="9"/>
      <c r="C9" s="2"/>
      <c r="D9" s="29">
        <f>30*D8</f>
        <v>1440000</v>
      </c>
      <c r="E9" s="2" t="s">
        <v>10</v>
      </c>
      <c r="F9" s="2"/>
    </row>
    <row r="10" spans="1:8" x14ac:dyDescent="0.25">
      <c r="B10" s="9"/>
      <c r="C10" s="2"/>
      <c r="D10" s="7" t="s">
        <v>25</v>
      </c>
      <c r="E10" s="8">
        <f>D9</f>
        <v>1440000</v>
      </c>
      <c r="F10" s="2"/>
    </row>
    <row r="11" spans="1:8" x14ac:dyDescent="0.25">
      <c r="B11" s="9">
        <v>2</v>
      </c>
      <c r="C11" s="2" t="s">
        <v>11</v>
      </c>
      <c r="D11" s="4">
        <v>22000</v>
      </c>
      <c r="E11" s="2" t="s">
        <v>12</v>
      </c>
      <c r="F11" s="2"/>
    </row>
    <row r="12" spans="1:8" x14ac:dyDescent="0.25">
      <c r="B12" s="9"/>
      <c r="C12" s="2"/>
      <c r="D12" s="29">
        <f>D11*4</f>
        <v>88000</v>
      </c>
      <c r="E12" s="2" t="s">
        <v>10</v>
      </c>
      <c r="F12" s="2"/>
    </row>
    <row r="13" spans="1:8" x14ac:dyDescent="0.25">
      <c r="B13" s="9"/>
      <c r="C13" s="2"/>
      <c r="D13" s="7" t="s">
        <v>25</v>
      </c>
      <c r="E13" s="8">
        <f>D12+E10</f>
        <v>1528000</v>
      </c>
      <c r="F13" s="2"/>
    </row>
    <row r="14" spans="1:8" x14ac:dyDescent="0.25">
      <c r="B14" s="9">
        <v>3</v>
      </c>
      <c r="C14" s="2" t="s">
        <v>13</v>
      </c>
      <c r="D14" s="29">
        <v>179000</v>
      </c>
      <c r="E14" s="2" t="s">
        <v>10</v>
      </c>
      <c r="F14" s="2"/>
    </row>
    <row r="15" spans="1:8" x14ac:dyDescent="0.25">
      <c r="B15" s="9"/>
      <c r="C15" s="2"/>
      <c r="D15" s="7" t="s">
        <v>25</v>
      </c>
      <c r="E15" s="8">
        <f>D14+E13</f>
        <v>1707000</v>
      </c>
      <c r="F15" s="2"/>
    </row>
    <row r="16" spans="1:8" x14ac:dyDescent="0.25">
      <c r="B16" s="9">
        <v>4</v>
      </c>
      <c r="C16" s="2" t="s">
        <v>14</v>
      </c>
      <c r="D16" s="4">
        <v>12000</v>
      </c>
      <c r="E16" s="6" t="s">
        <v>16</v>
      </c>
      <c r="F16" s="2"/>
    </row>
    <row r="17" spans="2:6" x14ac:dyDescent="0.25">
      <c r="B17" s="9"/>
      <c r="C17" s="2"/>
      <c r="D17" s="4">
        <f>D16*6</f>
        <v>72000</v>
      </c>
      <c r="E17" s="6" t="s">
        <v>15</v>
      </c>
      <c r="F17" s="2"/>
    </row>
    <row r="18" spans="2:6" x14ac:dyDescent="0.25">
      <c r="B18" s="9"/>
      <c r="C18" s="2"/>
      <c r="D18" s="29">
        <f>D17*4</f>
        <v>288000</v>
      </c>
      <c r="E18" s="6" t="s">
        <v>10</v>
      </c>
      <c r="F18" s="2"/>
    </row>
    <row r="19" spans="2:6" x14ac:dyDescent="0.25">
      <c r="B19" s="9"/>
      <c r="C19" s="2"/>
      <c r="D19" s="7" t="s">
        <v>25</v>
      </c>
      <c r="E19" s="8">
        <f>D18+E15</f>
        <v>1995000</v>
      </c>
      <c r="F19" s="2"/>
    </row>
    <row r="20" spans="2:6" x14ac:dyDescent="0.25">
      <c r="B20" s="9">
        <v>5</v>
      </c>
      <c r="C20" s="2" t="s">
        <v>17</v>
      </c>
      <c r="D20" s="4">
        <v>10000</v>
      </c>
      <c r="E20" s="2" t="s">
        <v>18</v>
      </c>
      <c r="F20" s="2"/>
    </row>
    <row r="21" spans="2:6" x14ac:dyDescent="0.25">
      <c r="B21" s="9"/>
      <c r="C21" s="2"/>
      <c r="D21" s="29">
        <f>D20*30</f>
        <v>300000</v>
      </c>
      <c r="E21" s="2" t="s">
        <v>19</v>
      </c>
      <c r="F21" s="2"/>
    </row>
    <row r="22" spans="2:6" x14ac:dyDescent="0.25">
      <c r="B22" s="9"/>
      <c r="C22" s="2"/>
      <c r="D22" s="7" t="s">
        <v>25</v>
      </c>
      <c r="E22" s="8">
        <f>D21+E19</f>
        <v>2295000</v>
      </c>
      <c r="F22" s="2"/>
    </row>
    <row r="23" spans="2:6" x14ac:dyDescent="0.25">
      <c r="B23" s="9">
        <v>6</v>
      </c>
      <c r="C23" s="2" t="s">
        <v>20</v>
      </c>
      <c r="D23" s="4">
        <v>25000</v>
      </c>
      <c r="E23" s="2" t="s">
        <v>21</v>
      </c>
      <c r="F23" s="2"/>
    </row>
    <row r="24" spans="2:6" x14ac:dyDescent="0.25">
      <c r="B24" s="9"/>
      <c r="C24" s="2"/>
      <c r="D24" s="4">
        <f>D23*2</f>
        <v>50000</v>
      </c>
      <c r="E24" s="2" t="s">
        <v>9</v>
      </c>
      <c r="F24" s="2"/>
    </row>
    <row r="25" spans="2:6" x14ac:dyDescent="0.25">
      <c r="B25" s="9"/>
      <c r="C25" s="2"/>
      <c r="D25" s="29">
        <f>D24*30</f>
        <v>1500000</v>
      </c>
      <c r="E25" s="2" t="s">
        <v>10</v>
      </c>
      <c r="F25" s="2"/>
    </row>
    <row r="26" spans="2:6" x14ac:dyDescent="0.25">
      <c r="B26" s="9"/>
      <c r="C26" s="2"/>
      <c r="D26" s="7" t="s">
        <v>25</v>
      </c>
      <c r="E26" s="8">
        <f>D25+E22</f>
        <v>3795000</v>
      </c>
      <c r="F26" s="2"/>
    </row>
    <row r="27" spans="2:6" x14ac:dyDescent="0.25">
      <c r="B27" s="9">
        <v>7</v>
      </c>
      <c r="C27" s="2" t="s">
        <v>22</v>
      </c>
      <c r="D27" s="4">
        <v>100000</v>
      </c>
      <c r="E27" s="2" t="s">
        <v>23</v>
      </c>
      <c r="F27" s="2"/>
    </row>
    <row r="28" spans="2:6" x14ac:dyDescent="0.25">
      <c r="B28" s="9"/>
      <c r="C28" s="2"/>
      <c r="D28" s="29">
        <f>4*D27</f>
        <v>400000</v>
      </c>
      <c r="E28" s="2" t="s">
        <v>10</v>
      </c>
      <c r="F28" s="2"/>
    </row>
    <row r="29" spans="2:6" x14ac:dyDescent="0.25">
      <c r="B29" s="9"/>
      <c r="C29" s="2"/>
      <c r="D29" s="7" t="s">
        <v>25</v>
      </c>
      <c r="E29" s="8">
        <f>D28+E26</f>
        <v>4195000</v>
      </c>
      <c r="F29" s="2"/>
    </row>
    <row r="30" spans="2:6" x14ac:dyDescent="0.25">
      <c r="B30" s="9">
        <v>8</v>
      </c>
      <c r="C30" s="2" t="s">
        <v>24</v>
      </c>
      <c r="D30" s="4">
        <v>20000</v>
      </c>
      <c r="E30" s="2" t="s">
        <v>9</v>
      </c>
      <c r="F30" s="2"/>
    </row>
    <row r="31" spans="2:6" x14ac:dyDescent="0.25">
      <c r="B31" s="9"/>
      <c r="C31" s="2"/>
      <c r="D31" s="29">
        <f>D30*30</f>
        <v>600000</v>
      </c>
      <c r="E31" s="6" t="s">
        <v>10</v>
      </c>
      <c r="F31" s="2"/>
    </row>
    <row r="32" spans="2:6" x14ac:dyDescent="0.25">
      <c r="B32" s="9"/>
      <c r="C32" s="2"/>
      <c r="D32" s="7" t="s">
        <v>25</v>
      </c>
      <c r="E32" s="8">
        <f>D31+E29</f>
        <v>4795000</v>
      </c>
      <c r="F32" s="2"/>
    </row>
    <row r="33" spans="1:6" x14ac:dyDescent="0.25">
      <c r="B33" s="9">
        <v>9</v>
      </c>
      <c r="C33" s="2" t="s">
        <v>47</v>
      </c>
      <c r="D33" s="29">
        <v>500000</v>
      </c>
      <c r="E33" s="2" t="s">
        <v>10</v>
      </c>
      <c r="F33" s="2"/>
    </row>
    <row r="34" spans="1:6" x14ac:dyDescent="0.25">
      <c r="B34" s="9"/>
      <c r="C34" s="2"/>
      <c r="D34" s="7" t="s">
        <v>25</v>
      </c>
      <c r="E34" s="8">
        <f>D33+E32</f>
        <v>5295000</v>
      </c>
      <c r="F34" s="2"/>
    </row>
    <row r="35" spans="1:6" x14ac:dyDescent="0.25">
      <c r="B35" s="9">
        <v>10</v>
      </c>
      <c r="C35" s="2" t="s">
        <v>28</v>
      </c>
      <c r="D35" s="29">
        <v>700000</v>
      </c>
      <c r="E35" s="2" t="s">
        <v>10</v>
      </c>
      <c r="F35" s="2"/>
    </row>
    <row r="36" spans="1:6" x14ac:dyDescent="0.25">
      <c r="B36" s="9"/>
      <c r="C36" s="2"/>
      <c r="D36" s="7" t="s">
        <v>25</v>
      </c>
      <c r="E36" s="8">
        <f>D35+E34</f>
        <v>5995000</v>
      </c>
      <c r="F36" s="2"/>
    </row>
    <row r="37" spans="1:6" x14ac:dyDescent="0.25">
      <c r="B37" s="9">
        <v>11</v>
      </c>
      <c r="C37" s="2" t="s">
        <v>34</v>
      </c>
      <c r="D37" s="29">
        <v>400000</v>
      </c>
      <c r="E37" s="2" t="s">
        <v>10</v>
      </c>
      <c r="F37" s="2"/>
    </row>
    <row r="38" spans="1:6" x14ac:dyDescent="0.25">
      <c r="B38" s="9"/>
      <c r="C38" s="2"/>
      <c r="D38" s="7" t="s">
        <v>25</v>
      </c>
      <c r="E38" s="8">
        <f>D37+E36</f>
        <v>6395000</v>
      </c>
      <c r="F38" s="2"/>
    </row>
    <row r="39" spans="1:6" x14ac:dyDescent="0.25">
      <c r="B39" s="9">
        <v>12</v>
      </c>
      <c r="C39" s="2" t="s">
        <v>35</v>
      </c>
      <c r="D39" s="4">
        <v>1500000</v>
      </c>
      <c r="E39" s="2" t="s">
        <v>36</v>
      </c>
      <c r="F39" s="2"/>
    </row>
    <row r="40" spans="1:6" x14ac:dyDescent="0.25">
      <c r="B40" s="9"/>
      <c r="C40" s="2"/>
      <c r="D40" s="29">
        <f>D39*2</f>
        <v>3000000</v>
      </c>
      <c r="E40" s="2" t="s">
        <v>37</v>
      </c>
      <c r="F40" s="2"/>
    </row>
    <row r="41" spans="1:6" x14ac:dyDescent="0.25">
      <c r="B41" s="9"/>
      <c r="C41" s="2"/>
      <c r="D41" s="7" t="s">
        <v>25</v>
      </c>
      <c r="E41" s="8">
        <f>D40+E38</f>
        <v>9395000</v>
      </c>
      <c r="F41" s="2"/>
    </row>
    <row r="42" spans="1:6" x14ac:dyDescent="0.25">
      <c r="B42" s="9"/>
      <c r="C42" s="2"/>
      <c r="D42" s="4"/>
      <c r="E42" s="2"/>
      <c r="F42" s="2"/>
    </row>
    <row r="43" spans="1:6" x14ac:dyDescent="0.25">
      <c r="B43" s="9"/>
      <c r="C43" s="2"/>
      <c r="D43" s="4"/>
      <c r="E43" s="2"/>
      <c r="F43" s="2"/>
    </row>
    <row r="44" spans="1:6" x14ac:dyDescent="0.25">
      <c r="B44" s="9"/>
      <c r="C44" s="2"/>
      <c r="D44" s="4"/>
      <c r="E44" s="2"/>
      <c r="F44" s="2"/>
    </row>
    <row r="45" spans="1:6" x14ac:dyDescent="0.25">
      <c r="B45" s="9"/>
      <c r="C45" s="2"/>
      <c r="D45" s="4"/>
      <c r="E45" s="2"/>
      <c r="F45" s="2"/>
    </row>
    <row r="46" spans="1:6" x14ac:dyDescent="0.25">
      <c r="B46" s="10"/>
      <c r="C46" s="11"/>
      <c r="D46" s="12"/>
      <c r="E46" s="11"/>
      <c r="F46" s="2"/>
    </row>
    <row r="47" spans="1:6" x14ac:dyDescent="0.25">
      <c r="A47" s="13"/>
      <c r="B47" s="14"/>
      <c r="C47" s="13"/>
      <c r="D47" s="15"/>
      <c r="E47" s="13"/>
      <c r="F47" s="13"/>
    </row>
    <row r="48" spans="1:6" x14ac:dyDescent="0.25">
      <c r="A48" s="13"/>
      <c r="B48" s="14"/>
      <c r="C48" s="13"/>
      <c r="D48" s="15"/>
      <c r="E48" s="13"/>
      <c r="F48" s="13"/>
    </row>
    <row r="49" spans="1:6" x14ac:dyDescent="0.25">
      <c r="A49" s="13"/>
      <c r="B49" s="14"/>
      <c r="C49" s="13"/>
      <c r="D49" s="15"/>
      <c r="E49" s="13"/>
      <c r="F49" s="13"/>
    </row>
    <row r="50" spans="1:6" x14ac:dyDescent="0.25">
      <c r="A50" s="13"/>
      <c r="B50" s="14"/>
      <c r="C50" s="13"/>
      <c r="D50" s="15"/>
      <c r="E50" s="13"/>
      <c r="F50" s="13"/>
    </row>
    <row r="51" spans="1:6" x14ac:dyDescent="0.25">
      <c r="A51" s="13"/>
      <c r="B51" s="14"/>
      <c r="C51" s="13"/>
      <c r="D51" s="15"/>
      <c r="E51" s="13"/>
      <c r="F51" s="13"/>
    </row>
    <row r="52" spans="1:6" x14ac:dyDescent="0.25">
      <c r="A52" s="13"/>
      <c r="B52" s="14"/>
      <c r="C52" s="13"/>
      <c r="D52" s="15"/>
      <c r="E52" s="13"/>
      <c r="F52" s="13"/>
    </row>
    <row r="53" spans="1:6" x14ac:dyDescent="0.25">
      <c r="A53" s="13"/>
      <c r="B53" s="14"/>
      <c r="C53" s="13"/>
      <c r="D53" s="15"/>
      <c r="E53" s="13"/>
      <c r="F53" s="13"/>
    </row>
    <row r="54" spans="1:6" x14ac:dyDescent="0.25">
      <c r="A54" s="13"/>
      <c r="B54" s="14"/>
      <c r="C54" s="13"/>
      <c r="D54" s="15"/>
      <c r="E54" s="13"/>
      <c r="F54" s="13"/>
    </row>
    <row r="55" spans="1:6" x14ac:dyDescent="0.25">
      <c r="A55" s="13"/>
      <c r="B55" s="14"/>
      <c r="C55" s="13"/>
      <c r="D55" s="15"/>
      <c r="E55" s="13"/>
      <c r="F55" s="13"/>
    </row>
    <row r="56" spans="1:6" x14ac:dyDescent="0.25">
      <c r="A56" s="13"/>
      <c r="B56" s="14"/>
      <c r="C56" s="13"/>
      <c r="D56" s="15"/>
      <c r="E56" s="13"/>
      <c r="F56" s="13"/>
    </row>
    <row r="57" spans="1:6" x14ac:dyDescent="0.25">
      <c r="A57" s="13"/>
      <c r="B57" s="14"/>
      <c r="C57" s="13"/>
      <c r="D57" s="15"/>
      <c r="E57" s="13"/>
      <c r="F57" s="13"/>
    </row>
    <row r="58" spans="1:6" x14ac:dyDescent="0.25">
      <c r="A58" s="13"/>
      <c r="B58" s="14"/>
      <c r="C58" s="13"/>
      <c r="D58" s="15"/>
      <c r="E58" s="13"/>
      <c r="F58" s="13"/>
    </row>
    <row r="59" spans="1:6" x14ac:dyDescent="0.25">
      <c r="A59" s="13"/>
      <c r="B59" s="14"/>
      <c r="C59" s="13"/>
      <c r="D59" s="15"/>
      <c r="E59" s="13"/>
      <c r="F59" s="13"/>
    </row>
    <row r="60" spans="1:6" x14ac:dyDescent="0.25">
      <c r="A60" s="13"/>
      <c r="B60" s="14"/>
      <c r="C60" s="13"/>
      <c r="D60" s="15"/>
      <c r="E60" s="13"/>
      <c r="F60" s="13"/>
    </row>
    <row r="61" spans="1:6" x14ac:dyDescent="0.25">
      <c r="A61" s="13"/>
      <c r="B61" s="14"/>
      <c r="C61" s="13"/>
      <c r="D61" s="15"/>
      <c r="E61" s="13"/>
      <c r="F61" s="13"/>
    </row>
    <row r="62" spans="1:6" x14ac:dyDescent="0.25">
      <c r="A62" s="13"/>
      <c r="B62" s="14"/>
      <c r="C62" s="13"/>
      <c r="D62" s="15"/>
      <c r="E62" s="13"/>
      <c r="F62" s="13"/>
    </row>
    <row r="63" spans="1:6" x14ac:dyDescent="0.25">
      <c r="A63" s="13"/>
      <c r="B63" s="14"/>
      <c r="C63" s="13"/>
      <c r="D63" s="15"/>
      <c r="E63" s="13"/>
      <c r="F63" s="13"/>
    </row>
    <row r="64" spans="1:6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</sheetData>
  <mergeCells count="6">
    <mergeCell ref="D4:E4"/>
    <mergeCell ref="B4:B5"/>
    <mergeCell ref="C4:C5"/>
    <mergeCell ref="F4:F5"/>
    <mergeCell ref="A2:G2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zoomScale="130" zoomScaleNormal="130" workbookViewId="0">
      <selection activeCell="F22" sqref="F22"/>
    </sheetView>
  </sheetViews>
  <sheetFormatPr defaultRowHeight="15" x14ac:dyDescent="0.25"/>
  <cols>
    <col min="1" max="1" width="3.28515625" customWidth="1"/>
    <col min="2" max="2" width="4" customWidth="1"/>
    <col min="3" max="3" width="27" bestFit="1" customWidth="1"/>
    <col min="4" max="4" width="13.28515625" bestFit="1" customWidth="1"/>
    <col min="5" max="5" width="7.7109375" bestFit="1" customWidth="1"/>
    <col min="6" max="6" width="25.140625" bestFit="1" customWidth="1"/>
  </cols>
  <sheetData>
    <row r="2" spans="1:8" ht="28.5" x14ac:dyDescent="0.45">
      <c r="A2" s="32" t="s">
        <v>26</v>
      </c>
      <c r="B2" s="32"/>
      <c r="C2" s="32"/>
      <c r="D2" s="32"/>
      <c r="E2" s="32"/>
      <c r="F2" s="32"/>
      <c r="G2" s="32"/>
      <c r="H2" s="16"/>
    </row>
    <row r="3" spans="1:8" x14ac:dyDescent="0.25">
      <c r="B3" s="1"/>
    </row>
    <row r="4" spans="1:8" x14ac:dyDescent="0.25">
      <c r="B4" s="31" t="s">
        <v>1</v>
      </c>
      <c r="C4" s="31" t="s">
        <v>27</v>
      </c>
      <c r="D4" s="30" t="s">
        <v>3</v>
      </c>
      <c r="E4" s="30"/>
      <c r="F4" s="31" t="s">
        <v>31</v>
      </c>
    </row>
    <row r="5" spans="1:8" x14ac:dyDescent="0.25">
      <c r="B5" s="31"/>
      <c r="C5" s="31"/>
      <c r="D5" s="3" t="s">
        <v>4</v>
      </c>
      <c r="E5" s="3" t="s">
        <v>46</v>
      </c>
      <c r="F5" s="31"/>
    </row>
    <row r="6" spans="1:8" x14ac:dyDescent="0.25">
      <c r="B6" s="9">
        <v>1</v>
      </c>
      <c r="C6" s="2" t="s">
        <v>30</v>
      </c>
      <c r="D6" s="4">
        <v>600000</v>
      </c>
      <c r="E6" s="23">
        <v>1</v>
      </c>
      <c r="F6" s="2" t="s">
        <v>32</v>
      </c>
    </row>
    <row r="7" spans="1:8" x14ac:dyDescent="0.25">
      <c r="B7" s="26"/>
      <c r="C7" s="21"/>
      <c r="D7" s="27">
        <f>E7*D6</f>
        <v>6000000</v>
      </c>
      <c r="E7" s="24">
        <v>10</v>
      </c>
      <c r="F7" s="21" t="s">
        <v>32</v>
      </c>
    </row>
    <row r="8" spans="1:8" x14ac:dyDescent="0.25">
      <c r="B8" s="9"/>
      <c r="C8" s="2"/>
      <c r="D8" s="4">
        <v>60000</v>
      </c>
      <c r="E8" s="23">
        <v>1</v>
      </c>
      <c r="F8" s="2" t="s">
        <v>33</v>
      </c>
    </row>
    <row r="9" spans="1:8" x14ac:dyDescent="0.25">
      <c r="B9" s="26"/>
      <c r="C9" s="21"/>
      <c r="D9" s="27">
        <f>E9*D8</f>
        <v>6000000</v>
      </c>
      <c r="E9" s="24">
        <v>100</v>
      </c>
      <c r="F9" s="21" t="s">
        <v>33</v>
      </c>
    </row>
    <row r="10" spans="1:8" x14ac:dyDescent="0.25">
      <c r="B10" s="17">
        <v>2</v>
      </c>
      <c r="C10" s="2" t="s">
        <v>39</v>
      </c>
      <c r="D10" s="18">
        <v>20000</v>
      </c>
      <c r="E10" s="23">
        <v>1</v>
      </c>
      <c r="F10" s="2" t="s">
        <v>40</v>
      </c>
    </row>
    <row r="11" spans="1:8" x14ac:dyDescent="0.25">
      <c r="B11" s="2"/>
      <c r="C11" s="2"/>
      <c r="D11" s="18">
        <v>50000</v>
      </c>
      <c r="E11" s="23">
        <v>1</v>
      </c>
      <c r="F11" s="2" t="s">
        <v>41</v>
      </c>
    </row>
    <row r="12" spans="1:8" x14ac:dyDescent="0.25">
      <c r="B12" s="21"/>
      <c r="C12" s="21"/>
      <c r="D12" s="22">
        <f>E12*D10</f>
        <v>60000</v>
      </c>
      <c r="E12" s="24">
        <v>3</v>
      </c>
      <c r="F12" s="21" t="s">
        <v>42</v>
      </c>
    </row>
    <row r="13" spans="1:8" x14ac:dyDescent="0.25">
      <c r="B13" s="19"/>
      <c r="C13" s="19"/>
      <c r="D13" s="20">
        <f>D10*E13</f>
        <v>1800000</v>
      </c>
      <c r="E13" s="25">
        <v>90</v>
      </c>
      <c r="F13" s="19" t="s">
        <v>43</v>
      </c>
    </row>
    <row r="14" spans="1:8" x14ac:dyDescent="0.25">
      <c r="B14" s="21"/>
      <c r="C14" s="21"/>
      <c r="D14" s="22">
        <f>E14*D11</f>
        <v>150000</v>
      </c>
      <c r="E14" s="24">
        <v>3</v>
      </c>
      <c r="F14" s="21" t="s">
        <v>44</v>
      </c>
    </row>
    <row r="15" spans="1:8" x14ac:dyDescent="0.25">
      <c r="B15" s="19"/>
      <c r="C15" s="19"/>
      <c r="D15" s="20">
        <f>D11*E15</f>
        <v>4500000</v>
      </c>
      <c r="E15" s="25">
        <v>90</v>
      </c>
      <c r="F15" s="19" t="s">
        <v>45</v>
      </c>
    </row>
  </sheetData>
  <mergeCells count="5">
    <mergeCell ref="B4:B5"/>
    <mergeCell ref="C4:C5"/>
    <mergeCell ref="D4:E4"/>
    <mergeCell ref="F4:F5"/>
    <mergeCell ref="A2:G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topLeftCell="A2" zoomScale="205" zoomScaleNormal="205" workbookViewId="0">
      <selection activeCell="F6" sqref="F6"/>
    </sheetView>
  </sheetViews>
  <sheetFormatPr defaultRowHeight="15" x14ac:dyDescent="0.25"/>
  <cols>
    <col min="2" max="2" width="14" bestFit="1" customWidth="1"/>
    <col min="3" max="3" width="14.28515625" bestFit="1" customWidth="1"/>
    <col min="4" max="4" width="11.42578125" bestFit="1" customWidth="1"/>
    <col min="5" max="5" width="13" bestFit="1" customWidth="1"/>
    <col min="6" max="6" width="14" bestFit="1" customWidth="1"/>
  </cols>
  <sheetData>
    <row r="3" spans="2:6" x14ac:dyDescent="0.25">
      <c r="B3" s="34" t="s">
        <v>48</v>
      </c>
      <c r="C3" s="34"/>
      <c r="D3" s="34"/>
      <c r="E3" s="34"/>
      <c r="F3" s="34"/>
    </row>
    <row r="5" spans="2:6" ht="28.5" customHeight="1" x14ac:dyDescent="0.25">
      <c r="B5" s="36" t="s">
        <v>49</v>
      </c>
      <c r="C5" s="36" t="s">
        <v>50</v>
      </c>
      <c r="D5" s="36" t="s">
        <v>51</v>
      </c>
      <c r="E5" s="36" t="s">
        <v>54</v>
      </c>
      <c r="F5" s="36" t="s">
        <v>52</v>
      </c>
    </row>
    <row r="6" spans="2:6" x14ac:dyDescent="0.25">
      <c r="B6" s="18">
        <v>15000000</v>
      </c>
      <c r="C6" s="18">
        <f>6%*B6</f>
        <v>900000</v>
      </c>
      <c r="D6" s="18">
        <f>5%*B6</f>
        <v>750000</v>
      </c>
      <c r="E6" s="18">
        <f>10%*B6</f>
        <v>1500000</v>
      </c>
      <c r="F6" s="18">
        <f>SUM(B6:D6)</f>
        <v>16650000</v>
      </c>
    </row>
    <row r="7" spans="2:6" x14ac:dyDescent="0.25">
      <c r="B7" s="35">
        <f>B6/14283</f>
        <v>1050.1995379122034</v>
      </c>
      <c r="C7" s="35">
        <f>6%*B7</f>
        <v>63.011972274732202</v>
      </c>
      <c r="D7" s="35">
        <f>5%*B7</f>
        <v>52.509976895610173</v>
      </c>
      <c r="E7" s="18">
        <f>10%*B7</f>
        <v>105.01995379122035</v>
      </c>
      <c r="F7" s="35">
        <f>SUM(B7:E7)</f>
        <v>1270.7414408737661</v>
      </c>
    </row>
    <row r="10" spans="2:6" x14ac:dyDescent="0.25">
      <c r="E10" s="37">
        <v>1300</v>
      </c>
      <c r="F10" s="28" t="s">
        <v>53</v>
      </c>
    </row>
  </sheetData>
  <mergeCells count="1">
    <mergeCell ref="B3:F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</vt:lpstr>
      <vt:lpstr>income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2021-09-20T05:58:58Z</cp:lastPrinted>
  <dcterms:created xsi:type="dcterms:W3CDTF">2021-09-18T07:05:25Z</dcterms:created>
  <dcterms:modified xsi:type="dcterms:W3CDTF">2021-09-25T10:22:16Z</dcterms:modified>
</cp:coreProperties>
</file>