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Flexible Energiesysteme/Excel Files/"/>
    </mc:Choice>
  </mc:AlternateContent>
  <xr:revisionPtr revIDLastSave="40" documentId="11_5CB89D22028A9911C9A52C798C3DF3EA06E41444" xr6:coauthVersionLast="46" xr6:coauthVersionMax="46" xr10:uidLastSave="{9B57B3DA-B25A-43A0-A5BB-9E21638C78A1}"/>
  <bookViews>
    <workbookView xWindow="-120" yWindow="-120" windowWidth="38640" windowHeight="21240" activeTab="1" xr2:uid="{00000000-000D-0000-FFFF-FFFF00000000}"/>
  </bookViews>
  <sheets>
    <sheet name="Zeitschritt T-3" sheetId="10" r:id="rId1"/>
    <sheet name="Zeitschritt T-2" sheetId="9" r:id="rId2"/>
    <sheet name="Zeitschritt T-1" sheetId="3" r:id="rId3"/>
    <sheet name="Ueberblick" sheetId="5" r:id="rId4"/>
  </sheets>
  <definedNames>
    <definedName name="K">Ueberblick!$L$11</definedName>
    <definedName name="niveau">Ueberblick!$H$12</definedName>
    <definedName name="phi">Ueberblick!$G$12</definedName>
    <definedName name="sigma">Ueberblick!$F$12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9" l="1"/>
  <c r="C7" i="3"/>
  <c r="E12" i="10"/>
  <c r="E18" i="5" l="1"/>
  <c r="E19" i="5"/>
  <c r="B9" i="10" s="1"/>
  <c r="E20" i="5"/>
  <c r="B10" i="10" s="1"/>
  <c r="E21" i="5"/>
  <c r="B11" i="10" s="1"/>
  <c r="E22" i="5"/>
  <c r="E23" i="5"/>
  <c r="B13" i="10" s="1"/>
  <c r="E24" i="5"/>
  <c r="B14" i="10" s="1"/>
  <c r="E25" i="5"/>
  <c r="B15" i="10" s="1"/>
  <c r="E26" i="5"/>
  <c r="B16" i="10" s="1"/>
  <c r="E27" i="5"/>
  <c r="B17" i="10" s="1"/>
  <c r="E28" i="5"/>
  <c r="B18" i="10" s="1"/>
  <c r="E29" i="5"/>
  <c r="B19" i="10" s="1"/>
  <c r="E30" i="5"/>
  <c r="B20" i="10" s="1"/>
  <c r="E31" i="5"/>
  <c r="B21" i="10" s="1"/>
  <c r="E32" i="5"/>
  <c r="B22" i="10" s="1"/>
  <c r="E33" i="5"/>
  <c r="B23" i="10" s="1"/>
  <c r="E34" i="5"/>
  <c r="E35" i="5"/>
  <c r="B25" i="10" s="1"/>
  <c r="E36" i="5"/>
  <c r="B26" i="10" s="1"/>
  <c r="E37" i="5"/>
  <c r="B27" i="10" s="1"/>
  <c r="E38" i="5"/>
  <c r="B28" i="10" s="1"/>
  <c r="E39" i="5"/>
  <c r="E40" i="5"/>
  <c r="E41" i="5"/>
  <c r="B31" i="10" s="1"/>
  <c r="E42" i="5"/>
  <c r="E43" i="5"/>
  <c r="E44" i="5"/>
  <c r="B34" i="10" s="1"/>
  <c r="E45" i="5"/>
  <c r="B35" i="10" s="1"/>
  <c r="E46" i="5"/>
  <c r="B36" i="10" s="1"/>
  <c r="E47" i="5"/>
  <c r="B37" i="10" s="1"/>
  <c r="E48" i="5"/>
  <c r="E49" i="5"/>
  <c r="B39" i="10" s="1"/>
  <c r="E50" i="5"/>
  <c r="E51" i="5"/>
  <c r="E52" i="5"/>
  <c r="B42" i="10" s="1"/>
  <c r="E53" i="5"/>
  <c r="B43" i="10" s="1"/>
  <c r="E54" i="5"/>
  <c r="B44" i="10" s="1"/>
  <c r="E55" i="5"/>
  <c r="B45" i="10" s="1"/>
  <c r="E56" i="5"/>
  <c r="B46" i="10" s="1"/>
  <c r="E57" i="5"/>
  <c r="B47" i="10" s="1"/>
  <c r="E58" i="5"/>
  <c r="B48" i="10" s="1"/>
  <c r="E59" i="5"/>
  <c r="B49" i="10" s="1"/>
  <c r="E60" i="5"/>
  <c r="B50" i="10" s="1"/>
  <c r="E61" i="5"/>
  <c r="B51" i="10" s="1"/>
  <c r="E62" i="5"/>
  <c r="E63" i="5"/>
  <c r="B53" i="10" s="1"/>
  <c r="E64" i="5"/>
  <c r="B54" i="10" s="1"/>
  <c r="E65" i="5"/>
  <c r="B55" i="10" s="1"/>
  <c r="E66" i="5"/>
  <c r="E67" i="5"/>
  <c r="E68" i="5"/>
  <c r="B58" i="10" s="1"/>
  <c r="E69" i="5"/>
  <c r="B59" i="10" s="1"/>
  <c r="E70" i="5"/>
  <c r="B60" i="10" s="1"/>
  <c r="E71" i="5"/>
  <c r="B61" i="10" s="1"/>
  <c r="E72" i="5"/>
  <c r="E73" i="5"/>
  <c r="B63" i="10" s="1"/>
  <c r="E74" i="5"/>
  <c r="B64" i="10" s="1"/>
  <c r="E75" i="5"/>
  <c r="E76" i="5"/>
  <c r="B66" i="10" s="1"/>
  <c r="E77" i="5"/>
  <c r="E78" i="5"/>
  <c r="E79" i="5"/>
  <c r="B69" i="10" s="1"/>
  <c r="E80" i="5"/>
  <c r="E81" i="5"/>
  <c r="B71" i="10" s="1"/>
  <c r="E82" i="5"/>
  <c r="F82" i="5" s="1"/>
  <c r="E83" i="5"/>
  <c r="E84" i="5"/>
  <c r="B74" i="10" s="1"/>
  <c r="E85" i="5"/>
  <c r="B75" i="10" s="1"/>
  <c r="E86" i="5"/>
  <c r="E87" i="5"/>
  <c r="B77" i="10" s="1"/>
  <c r="E88" i="5"/>
  <c r="B78" i="10" s="1"/>
  <c r="E89" i="5"/>
  <c r="B79" i="10" s="1"/>
  <c r="E90" i="5"/>
  <c r="B80" i="10" s="1"/>
  <c r="E91" i="5"/>
  <c r="B81" i="10" s="1"/>
  <c r="E92" i="5"/>
  <c r="B82" i="10" s="1"/>
  <c r="E93" i="5"/>
  <c r="E94" i="5"/>
  <c r="E95" i="5"/>
  <c r="B85" i="10" s="1"/>
  <c r="E96" i="5"/>
  <c r="B86" i="10" s="1"/>
  <c r="E97" i="5"/>
  <c r="B87" i="10" s="1"/>
  <c r="E98" i="5"/>
  <c r="E99" i="5"/>
  <c r="E100" i="5"/>
  <c r="B90" i="10" s="1"/>
  <c r="E101" i="5"/>
  <c r="E102" i="5"/>
  <c r="B92" i="10" s="1"/>
  <c r="E103" i="5"/>
  <c r="B93" i="10" s="1"/>
  <c r="E104" i="5"/>
  <c r="B94" i="10" s="1"/>
  <c r="E105" i="5"/>
  <c r="B95" i="10" s="1"/>
  <c r="E106" i="5"/>
  <c r="B96" i="10" s="1"/>
  <c r="E107" i="5"/>
  <c r="E108" i="5"/>
  <c r="B98" i="10" s="1"/>
  <c r="E109" i="5"/>
  <c r="E110" i="5"/>
  <c r="E111" i="5"/>
  <c r="B101" i="10" s="1"/>
  <c r="E112" i="5"/>
  <c r="E113" i="5"/>
  <c r="B103" i="10" s="1"/>
  <c r="E114" i="5"/>
  <c r="B104" i="10" s="1"/>
  <c r="E115" i="5"/>
  <c r="B105" i="10" s="1"/>
  <c r="E116" i="5"/>
  <c r="B106" i="10" s="1"/>
  <c r="J78" i="5"/>
  <c r="J102" i="5"/>
  <c r="E17" i="5"/>
  <c r="F20" i="5"/>
  <c r="J25" i="5"/>
  <c r="J44" i="5"/>
  <c r="J52" i="5"/>
  <c r="J60" i="5"/>
  <c r="F84" i="5"/>
  <c r="J92" i="5"/>
  <c r="J26" i="5"/>
  <c r="J28" i="5"/>
  <c r="J36" i="5"/>
  <c r="J58" i="5"/>
  <c r="F76" i="5"/>
  <c r="J108" i="5"/>
  <c r="J114" i="5"/>
  <c r="J116" i="5"/>
  <c r="J29" i="5"/>
  <c r="J30" i="5"/>
  <c r="J45" i="5"/>
  <c r="J53" i="5"/>
  <c r="J54" i="5"/>
  <c r="J61" i="5"/>
  <c r="J62" i="5"/>
  <c r="J69" i="5"/>
  <c r="J109" i="5"/>
  <c r="J115" i="5"/>
  <c r="F21" i="5"/>
  <c r="F22" i="5"/>
  <c r="F38" i="5"/>
  <c r="F44" i="5"/>
  <c r="F45" i="5"/>
  <c r="F53" i="5"/>
  <c r="F54" i="5"/>
  <c r="F69" i="5"/>
  <c r="F70" i="5"/>
  <c r="F85" i="5"/>
  <c r="F100" i="5"/>
  <c r="F108" i="5"/>
  <c r="J106" i="5" l="1"/>
  <c r="J90" i="5"/>
  <c r="J74" i="5"/>
  <c r="J65" i="5"/>
  <c r="J57" i="5"/>
  <c r="J87" i="5"/>
  <c r="J89" i="5"/>
  <c r="J49" i="5"/>
  <c r="J105" i="5"/>
  <c r="J97" i="5"/>
  <c r="F87" i="5"/>
  <c r="B77" i="9" s="1"/>
  <c r="J81" i="5"/>
  <c r="J41" i="5"/>
  <c r="J113" i="5"/>
  <c r="J73" i="5"/>
  <c r="J33" i="5"/>
  <c r="J39" i="5"/>
  <c r="B29" i="10"/>
  <c r="E29" i="10" s="1"/>
  <c r="J80" i="5"/>
  <c r="B70" i="10"/>
  <c r="J110" i="5"/>
  <c r="B100" i="10"/>
  <c r="J94" i="5"/>
  <c r="B84" i="10"/>
  <c r="F86" i="5"/>
  <c r="B76" i="10"/>
  <c r="E76" i="10" s="1"/>
  <c r="F78" i="5"/>
  <c r="B68" i="9" s="1"/>
  <c r="B68" i="10"/>
  <c r="E68" i="10" s="1"/>
  <c r="F62" i="5"/>
  <c r="B52" i="10"/>
  <c r="E52" i="10" s="1"/>
  <c r="J22" i="5"/>
  <c r="B12" i="10"/>
  <c r="F79" i="5"/>
  <c r="F39" i="5"/>
  <c r="B29" i="9" s="1"/>
  <c r="J63" i="5"/>
  <c r="F109" i="5"/>
  <c r="K109" i="5" s="1"/>
  <c r="B99" i="10"/>
  <c r="F101" i="5"/>
  <c r="B91" i="9" s="1"/>
  <c r="B91" i="10"/>
  <c r="E91" i="10" s="1"/>
  <c r="F93" i="5"/>
  <c r="B83" i="10"/>
  <c r="J77" i="5"/>
  <c r="B67" i="10"/>
  <c r="J48" i="5"/>
  <c r="B38" i="10"/>
  <c r="J112" i="5"/>
  <c r="B102" i="10"/>
  <c r="J40" i="5"/>
  <c r="B30" i="10"/>
  <c r="J107" i="5"/>
  <c r="B97" i="10"/>
  <c r="F99" i="5"/>
  <c r="K99" i="5" s="1"/>
  <c r="B89" i="10"/>
  <c r="F83" i="5"/>
  <c r="B73" i="9" s="1"/>
  <c r="B73" i="10"/>
  <c r="E73" i="10" s="1"/>
  <c r="F75" i="5"/>
  <c r="B65" i="10"/>
  <c r="J67" i="5"/>
  <c r="B57" i="10"/>
  <c r="F51" i="5"/>
  <c r="B41" i="9" s="1"/>
  <c r="B41" i="10"/>
  <c r="J43" i="5"/>
  <c r="B33" i="10"/>
  <c r="F72" i="5"/>
  <c r="B62" i="9" s="1"/>
  <c r="B62" i="10"/>
  <c r="E62" i="10" s="1"/>
  <c r="F17" i="5"/>
  <c r="B7" i="9" s="1"/>
  <c r="B7" i="10"/>
  <c r="F63" i="5"/>
  <c r="K63" i="5" s="1"/>
  <c r="J55" i="5"/>
  <c r="J98" i="5"/>
  <c r="B88" i="10"/>
  <c r="J82" i="5"/>
  <c r="B72" i="10"/>
  <c r="E72" i="10" s="1"/>
  <c r="J66" i="5"/>
  <c r="B56" i="10"/>
  <c r="J50" i="5"/>
  <c r="B40" i="10"/>
  <c r="J42" i="5"/>
  <c r="B32" i="10"/>
  <c r="J34" i="5"/>
  <c r="B24" i="10"/>
  <c r="J18" i="5"/>
  <c r="B8" i="10"/>
  <c r="B10" i="9"/>
  <c r="E10" i="10"/>
  <c r="G82" i="5"/>
  <c r="H82" i="5" s="1"/>
  <c r="B72" i="9"/>
  <c r="E72" i="9" s="1"/>
  <c r="G108" i="5"/>
  <c r="E98" i="10"/>
  <c r="B98" i="9"/>
  <c r="E98" i="9" s="1"/>
  <c r="E90" i="10"/>
  <c r="B90" i="9"/>
  <c r="E44" i="10"/>
  <c r="B44" i="9"/>
  <c r="E75" i="10"/>
  <c r="B75" i="9"/>
  <c r="E35" i="10"/>
  <c r="B35" i="9"/>
  <c r="E34" i="10"/>
  <c r="B34" i="9"/>
  <c r="G76" i="5"/>
  <c r="H76" i="5" s="1"/>
  <c r="E66" i="10"/>
  <c r="B66" i="9"/>
  <c r="E66" i="9" s="1"/>
  <c r="G86" i="5"/>
  <c r="L86" i="5" s="1"/>
  <c r="B76" i="9"/>
  <c r="E76" i="9" s="1"/>
  <c r="B52" i="9"/>
  <c r="E69" i="10"/>
  <c r="B69" i="9"/>
  <c r="E99" i="10"/>
  <c r="E83" i="10"/>
  <c r="B83" i="9"/>
  <c r="G70" i="5"/>
  <c r="B60" i="3" s="1"/>
  <c r="E60" i="10"/>
  <c r="B60" i="9"/>
  <c r="E60" i="9" s="1"/>
  <c r="G38" i="5"/>
  <c r="E28" i="10"/>
  <c r="B28" i="9"/>
  <c r="E74" i="10"/>
  <c r="B74" i="9"/>
  <c r="B43" i="9"/>
  <c r="E43" i="10"/>
  <c r="E59" i="10"/>
  <c r="B59" i="9"/>
  <c r="E89" i="10"/>
  <c r="E65" i="10"/>
  <c r="B65" i="9"/>
  <c r="E41" i="10"/>
  <c r="E77" i="10"/>
  <c r="B12" i="9"/>
  <c r="E53" i="10"/>
  <c r="E11" i="10"/>
  <c r="B11" i="9"/>
  <c r="B98" i="3"/>
  <c r="B72" i="3"/>
  <c r="E28" i="9"/>
  <c r="B28" i="3"/>
  <c r="F30" i="5"/>
  <c r="J86" i="5"/>
  <c r="F46" i="5"/>
  <c r="F29" i="5"/>
  <c r="K29" i="5" s="1"/>
  <c r="J85" i="5"/>
  <c r="J46" i="5"/>
  <c r="J38" i="5"/>
  <c r="F107" i="5"/>
  <c r="K107" i="5" s="1"/>
  <c r="F77" i="5"/>
  <c r="J93" i="5"/>
  <c r="J21" i="5"/>
  <c r="E14" i="5"/>
  <c r="F111" i="5"/>
  <c r="F61" i="5"/>
  <c r="G61" i="5" s="1"/>
  <c r="F37" i="5"/>
  <c r="J101" i="5"/>
  <c r="J37" i="5"/>
  <c r="J111" i="5"/>
  <c r="J23" i="5"/>
  <c r="J17" i="5"/>
  <c r="F40" i="5"/>
  <c r="F88" i="5"/>
  <c r="G88" i="5" s="1"/>
  <c r="J88" i="5"/>
  <c r="J24" i="5"/>
  <c r="J75" i="5"/>
  <c r="F112" i="5"/>
  <c r="F94" i="5"/>
  <c r="J70" i="5"/>
  <c r="J51" i="5"/>
  <c r="J27" i="5"/>
  <c r="F110" i="5"/>
  <c r="J64" i="5"/>
  <c r="F102" i="5"/>
  <c r="F64" i="5"/>
  <c r="F27" i="5"/>
  <c r="F32" i="5"/>
  <c r="F115" i="5"/>
  <c r="F103" i="5"/>
  <c r="K103" i="5" s="1"/>
  <c r="F91" i="5"/>
  <c r="F80" i="5"/>
  <c r="F67" i="5"/>
  <c r="F43" i="5"/>
  <c r="J103" i="5"/>
  <c r="J91" i="5"/>
  <c r="F96" i="5"/>
  <c r="F48" i="5"/>
  <c r="F24" i="5"/>
  <c r="J99" i="5"/>
  <c r="J72" i="5"/>
  <c r="J47" i="5"/>
  <c r="J35" i="5"/>
  <c r="F47" i="5"/>
  <c r="F23" i="5"/>
  <c r="J96" i="5"/>
  <c r="J71" i="5"/>
  <c r="J59" i="5"/>
  <c r="J32" i="5"/>
  <c r="F95" i="5"/>
  <c r="F71" i="5"/>
  <c r="F59" i="5"/>
  <c r="F35" i="5"/>
  <c r="J95" i="5"/>
  <c r="J83" i="5"/>
  <c r="J56" i="5"/>
  <c r="J31" i="5"/>
  <c r="J19" i="5"/>
  <c r="F104" i="5"/>
  <c r="F56" i="5"/>
  <c r="F55" i="5"/>
  <c r="F31" i="5"/>
  <c r="F19" i="5"/>
  <c r="J104" i="5"/>
  <c r="J79" i="5"/>
  <c r="F60" i="5"/>
  <c r="F28" i="5"/>
  <c r="J68" i="5"/>
  <c r="F81" i="5"/>
  <c r="F68" i="5"/>
  <c r="F36" i="5"/>
  <c r="J20" i="5"/>
  <c r="J100" i="5"/>
  <c r="F52" i="5"/>
  <c r="F73" i="5"/>
  <c r="F58" i="5"/>
  <c r="F50" i="5"/>
  <c r="F42" i="5"/>
  <c r="F34" i="5"/>
  <c r="F26" i="5"/>
  <c r="F18" i="5"/>
  <c r="F116" i="5"/>
  <c r="F98" i="5"/>
  <c r="F92" i="5"/>
  <c r="F65" i="5"/>
  <c r="F57" i="5"/>
  <c r="F49" i="5"/>
  <c r="F41" i="5"/>
  <c r="F33" i="5"/>
  <c r="F25" i="5"/>
  <c r="J84" i="5"/>
  <c r="J76" i="5"/>
  <c r="F106" i="5"/>
  <c r="F74" i="5"/>
  <c r="F105" i="5"/>
  <c r="G105" i="5" s="1"/>
  <c r="F66" i="5"/>
  <c r="F97" i="5"/>
  <c r="F114" i="5"/>
  <c r="F90" i="5"/>
  <c r="F113" i="5"/>
  <c r="F89" i="5"/>
  <c r="H108" i="5"/>
  <c r="G22" i="5"/>
  <c r="G72" i="5"/>
  <c r="G62" i="5"/>
  <c r="G75" i="5"/>
  <c r="G20" i="5"/>
  <c r="G54" i="5"/>
  <c r="G21" i="5"/>
  <c r="H38" i="5"/>
  <c r="G53" i="5"/>
  <c r="G109" i="5"/>
  <c r="G93" i="5"/>
  <c r="G101" i="5"/>
  <c r="G85" i="5"/>
  <c r="G69" i="5"/>
  <c r="G100" i="5"/>
  <c r="G84" i="5"/>
  <c r="G79" i="5"/>
  <c r="G63" i="5"/>
  <c r="G29" i="5"/>
  <c r="G45" i="5"/>
  <c r="G44" i="5"/>
  <c r="L38" i="5"/>
  <c r="L76" i="5"/>
  <c r="L82" i="5"/>
  <c r="L108" i="5"/>
  <c r="K82" i="5"/>
  <c r="K45" i="5"/>
  <c r="K53" i="5"/>
  <c r="K61" i="5"/>
  <c r="K69" i="5"/>
  <c r="K75" i="5"/>
  <c r="K79" i="5"/>
  <c r="K93" i="5"/>
  <c r="L70" i="5" l="1"/>
  <c r="G17" i="5"/>
  <c r="G78" i="5"/>
  <c r="K51" i="5"/>
  <c r="G51" i="5"/>
  <c r="K39" i="5"/>
  <c r="G39" i="5"/>
  <c r="B29" i="3" s="1"/>
  <c r="H70" i="5"/>
  <c r="M70" i="5" s="1"/>
  <c r="G107" i="5"/>
  <c r="L107" i="5" s="1"/>
  <c r="B53" i="9"/>
  <c r="E53" i="9" s="1"/>
  <c r="H86" i="5"/>
  <c r="M86" i="5" s="1"/>
  <c r="G99" i="5"/>
  <c r="B76" i="3"/>
  <c r="B89" i="9"/>
  <c r="B99" i="9"/>
  <c r="E99" i="9" s="1"/>
  <c r="G87" i="5"/>
  <c r="B77" i="3" s="1"/>
  <c r="G83" i="5"/>
  <c r="B73" i="3" s="1"/>
  <c r="K83" i="5"/>
  <c r="G81" i="5"/>
  <c r="H81" i="5" s="1"/>
  <c r="E71" i="10"/>
  <c r="B71" i="9"/>
  <c r="G40" i="5"/>
  <c r="E30" i="10"/>
  <c r="B30" i="9"/>
  <c r="E30" i="9" s="1"/>
  <c r="G74" i="5"/>
  <c r="H74" i="5" s="1"/>
  <c r="E64" i="10"/>
  <c r="B64" i="9"/>
  <c r="E64" i="9" s="1"/>
  <c r="E47" i="10"/>
  <c r="B47" i="9"/>
  <c r="G42" i="5"/>
  <c r="E32" i="10"/>
  <c r="B32" i="9"/>
  <c r="E32" i="9" s="1"/>
  <c r="E58" i="10"/>
  <c r="B58" i="9"/>
  <c r="E21" i="10"/>
  <c r="B21" i="9"/>
  <c r="G48" i="5"/>
  <c r="B38" i="9"/>
  <c r="E38" i="10"/>
  <c r="G103" i="5"/>
  <c r="L103" i="5" s="1"/>
  <c r="E93" i="10"/>
  <c r="B93" i="9"/>
  <c r="E78" i="10"/>
  <c r="B78" i="9"/>
  <c r="E51" i="10"/>
  <c r="B51" i="9"/>
  <c r="G35" i="5"/>
  <c r="L35" i="5" s="1"/>
  <c r="E25" i="10"/>
  <c r="B25" i="9"/>
  <c r="G113" i="5"/>
  <c r="L113" i="5" s="1"/>
  <c r="E103" i="10"/>
  <c r="B103" i="9"/>
  <c r="G92" i="5"/>
  <c r="B82" i="3" s="1"/>
  <c r="E82" i="10"/>
  <c r="B82" i="9"/>
  <c r="E82" i="9" s="1"/>
  <c r="G58" i="5"/>
  <c r="L58" i="5" s="1"/>
  <c r="E48" i="10"/>
  <c r="B48" i="9"/>
  <c r="E48" i="9" s="1"/>
  <c r="G56" i="5"/>
  <c r="B46" i="3" s="1"/>
  <c r="E46" i="10"/>
  <c r="B46" i="9"/>
  <c r="E46" i="9" s="1"/>
  <c r="K59" i="5"/>
  <c r="E49" i="10"/>
  <c r="B49" i="9"/>
  <c r="E37" i="10"/>
  <c r="B37" i="9"/>
  <c r="G32" i="5"/>
  <c r="L32" i="5" s="1"/>
  <c r="E22" i="10"/>
  <c r="B22" i="9"/>
  <c r="E22" i="9" s="1"/>
  <c r="E19" i="10"/>
  <c r="B19" i="9"/>
  <c r="E19" i="9" s="1"/>
  <c r="G106" i="5"/>
  <c r="B96" i="3" s="1"/>
  <c r="E96" i="10"/>
  <c r="B96" i="9"/>
  <c r="E96" i="9" s="1"/>
  <c r="G23" i="5"/>
  <c r="L23" i="5" s="1"/>
  <c r="E13" i="10"/>
  <c r="B13" i="9"/>
  <c r="G90" i="5"/>
  <c r="E80" i="10"/>
  <c r="B80" i="9"/>
  <c r="E80" i="9" s="1"/>
  <c r="G98" i="5"/>
  <c r="L98" i="5" s="1"/>
  <c r="E88" i="10"/>
  <c r="B88" i="9"/>
  <c r="E88" i="9" s="1"/>
  <c r="G73" i="5"/>
  <c r="E63" i="10"/>
  <c r="B63" i="9"/>
  <c r="B18" i="9"/>
  <c r="E18" i="10"/>
  <c r="G104" i="5"/>
  <c r="L104" i="5" s="1"/>
  <c r="E94" i="10"/>
  <c r="B94" i="9"/>
  <c r="E94" i="9" s="1"/>
  <c r="K71" i="5"/>
  <c r="E61" i="10"/>
  <c r="B61" i="9"/>
  <c r="K27" i="5"/>
  <c r="E17" i="10"/>
  <c r="B17" i="9"/>
  <c r="G94" i="5"/>
  <c r="L94" i="5" s="1"/>
  <c r="E84" i="10"/>
  <c r="B84" i="9"/>
  <c r="G46" i="5"/>
  <c r="E36" i="10"/>
  <c r="B36" i="9"/>
  <c r="E36" i="9" s="1"/>
  <c r="G55" i="5"/>
  <c r="B45" i="3" s="1"/>
  <c r="E45" i="10"/>
  <c r="B45" i="9"/>
  <c r="E45" i="9" s="1"/>
  <c r="G114" i="5"/>
  <c r="L114" i="5" s="1"/>
  <c r="E104" i="10"/>
  <c r="B104" i="9"/>
  <c r="G25" i="5"/>
  <c r="E15" i="10"/>
  <c r="B15" i="9"/>
  <c r="E15" i="9" s="1"/>
  <c r="G116" i="5"/>
  <c r="B106" i="3" s="1"/>
  <c r="E106" i="10"/>
  <c r="B106" i="9"/>
  <c r="E106" i="9" s="1"/>
  <c r="G52" i="5"/>
  <c r="E42" i="10"/>
  <c r="B42" i="9"/>
  <c r="G60" i="5"/>
  <c r="H60" i="5" s="1"/>
  <c r="M60" i="5" s="1"/>
  <c r="E50" i="10"/>
  <c r="B50" i="9"/>
  <c r="E50" i="9" s="1"/>
  <c r="E85" i="10"/>
  <c r="B85" i="9"/>
  <c r="G43" i="5"/>
  <c r="E33" i="10"/>
  <c r="B33" i="9"/>
  <c r="B54" i="9"/>
  <c r="E54" i="10"/>
  <c r="E102" i="10"/>
  <c r="B102" i="9"/>
  <c r="E79" i="10"/>
  <c r="B79" i="9"/>
  <c r="K115" i="5"/>
  <c r="E105" i="10"/>
  <c r="B105" i="9"/>
  <c r="G97" i="5"/>
  <c r="B87" i="3" s="1"/>
  <c r="E87" i="10"/>
  <c r="B87" i="9"/>
  <c r="G33" i="5"/>
  <c r="L33" i="5" s="1"/>
  <c r="E23" i="10"/>
  <c r="B23" i="9"/>
  <c r="B8" i="9"/>
  <c r="E8" i="10"/>
  <c r="G67" i="5"/>
  <c r="H67" i="5" s="1"/>
  <c r="E57" i="10"/>
  <c r="B57" i="9"/>
  <c r="E57" i="9" s="1"/>
  <c r="G102" i="5"/>
  <c r="B92" i="3" s="1"/>
  <c r="E92" i="10"/>
  <c r="B92" i="9"/>
  <c r="K77" i="5"/>
  <c r="E67" i="10"/>
  <c r="B67" i="9"/>
  <c r="G30" i="5"/>
  <c r="H30" i="5" s="1"/>
  <c r="M30" i="5" s="1"/>
  <c r="E20" i="10"/>
  <c r="B20" i="9"/>
  <c r="E20" i="9" s="1"/>
  <c r="E7" i="10"/>
  <c r="E55" i="10"/>
  <c r="B55" i="9"/>
  <c r="G96" i="5"/>
  <c r="B86" i="3" s="1"/>
  <c r="E86" i="10"/>
  <c r="B86" i="9"/>
  <c r="G111" i="5"/>
  <c r="B101" i="3" s="1"/>
  <c r="E101" i="10"/>
  <c r="B101" i="9"/>
  <c r="E56" i="10"/>
  <c r="B56" i="9"/>
  <c r="E31" i="10"/>
  <c r="B31" i="9"/>
  <c r="K26" i="5"/>
  <c r="E16" i="10"/>
  <c r="B16" i="9"/>
  <c r="E70" i="10"/>
  <c r="B70" i="9"/>
  <c r="E97" i="10"/>
  <c r="B97" i="9"/>
  <c r="E97" i="9" s="1"/>
  <c r="B66" i="3"/>
  <c r="E40" i="10"/>
  <c r="B40" i="9"/>
  <c r="E95" i="10"/>
  <c r="B95" i="9"/>
  <c r="E95" i="9" s="1"/>
  <c r="E39" i="10"/>
  <c r="B39" i="9"/>
  <c r="G34" i="5"/>
  <c r="B24" i="3" s="1"/>
  <c r="E24" i="10"/>
  <c r="B24" i="9"/>
  <c r="E24" i="9" s="1"/>
  <c r="G36" i="5"/>
  <c r="H36" i="5" s="1"/>
  <c r="E26" i="10"/>
  <c r="B26" i="9"/>
  <c r="G19" i="5"/>
  <c r="E9" i="10"/>
  <c r="B9" i="9"/>
  <c r="E9" i="9" s="1"/>
  <c r="E14" i="10"/>
  <c r="B14" i="9"/>
  <c r="E81" i="10"/>
  <c r="B81" i="9"/>
  <c r="G110" i="5"/>
  <c r="L110" i="5" s="1"/>
  <c r="E100" i="10"/>
  <c r="B100" i="9"/>
  <c r="E100" i="9" s="1"/>
  <c r="G37" i="5"/>
  <c r="H37" i="5" s="1"/>
  <c r="E27" i="10"/>
  <c r="B27" i="9"/>
  <c r="H46" i="5"/>
  <c r="M46" i="5" s="1"/>
  <c r="B36" i="3"/>
  <c r="B7" i="3"/>
  <c r="E13" i="9"/>
  <c r="B30" i="3"/>
  <c r="L111" i="5"/>
  <c r="E101" i="9"/>
  <c r="E51" i="9"/>
  <c r="B51" i="3"/>
  <c r="E74" i="9"/>
  <c r="B74" i="3"/>
  <c r="E77" i="9"/>
  <c r="E103" i="9"/>
  <c r="B103" i="3"/>
  <c r="E43" i="9"/>
  <c r="B43" i="3"/>
  <c r="E25" i="9"/>
  <c r="E41" i="9"/>
  <c r="B41" i="3"/>
  <c r="B80" i="3"/>
  <c r="E84" i="9"/>
  <c r="H51" i="5"/>
  <c r="M51" i="5" s="1"/>
  <c r="E59" i="9"/>
  <c r="B59" i="3"/>
  <c r="E62" i="9"/>
  <c r="B62" i="3"/>
  <c r="E104" i="9"/>
  <c r="B15" i="3"/>
  <c r="H116" i="5"/>
  <c r="M116" i="5" s="1"/>
  <c r="E42" i="9"/>
  <c r="B42" i="3"/>
  <c r="E33" i="9"/>
  <c r="B33" i="3"/>
  <c r="E69" i="9"/>
  <c r="B69" i="3"/>
  <c r="E71" i="9"/>
  <c r="E90" i="9"/>
  <c r="B90" i="3"/>
  <c r="L73" i="5"/>
  <c r="E63" i="9"/>
  <c r="B63" i="3"/>
  <c r="L105" i="5"/>
  <c r="B95" i="3"/>
  <c r="L99" i="5"/>
  <c r="E89" i="9"/>
  <c r="B89" i="3"/>
  <c r="E87" i="9"/>
  <c r="E92" i="9"/>
  <c r="G77" i="5"/>
  <c r="E91" i="9"/>
  <c r="B91" i="3"/>
  <c r="E11" i="9"/>
  <c r="B11" i="3"/>
  <c r="E34" i="9"/>
  <c r="B34" i="3"/>
  <c r="L62" i="5"/>
  <c r="E52" i="9"/>
  <c r="B52" i="3"/>
  <c r="E86" i="9"/>
  <c r="H78" i="5"/>
  <c r="E68" i="9"/>
  <c r="B68" i="3"/>
  <c r="E23" i="9"/>
  <c r="B19" i="3"/>
  <c r="E44" i="9"/>
  <c r="B44" i="3"/>
  <c r="L75" i="5"/>
  <c r="E65" i="9"/>
  <c r="B65" i="3"/>
  <c r="E26" i="9"/>
  <c r="H19" i="5"/>
  <c r="M19" i="5" s="1"/>
  <c r="B9" i="3"/>
  <c r="E27" i="9"/>
  <c r="E35" i="9"/>
  <c r="B35" i="3"/>
  <c r="B88" i="3"/>
  <c r="L85" i="5"/>
  <c r="E75" i="9"/>
  <c r="B75" i="3"/>
  <c r="E12" i="9"/>
  <c r="B12" i="3"/>
  <c r="E83" i="9"/>
  <c r="B83" i="3"/>
  <c r="E29" i="9"/>
  <c r="B53" i="3"/>
  <c r="B99" i="3"/>
  <c r="E10" i="9"/>
  <c r="B10" i="3"/>
  <c r="E78" i="9"/>
  <c r="B78" i="3"/>
  <c r="E73" i="9"/>
  <c r="B32" i="3"/>
  <c r="E38" i="9"/>
  <c r="B38" i="3"/>
  <c r="E93" i="9"/>
  <c r="K111" i="5"/>
  <c r="H42" i="5"/>
  <c r="K37" i="5"/>
  <c r="K95" i="5"/>
  <c r="L60" i="5"/>
  <c r="J14" i="5"/>
  <c r="K91" i="5"/>
  <c r="L36" i="5"/>
  <c r="K50" i="5"/>
  <c r="F14" i="5"/>
  <c r="G115" i="5"/>
  <c r="K19" i="5"/>
  <c r="K42" i="5"/>
  <c r="L88" i="5"/>
  <c r="G49" i="5"/>
  <c r="H72" i="5"/>
  <c r="M72" i="5" s="1"/>
  <c r="L40" i="5"/>
  <c r="H88" i="5"/>
  <c r="L25" i="5"/>
  <c r="G31" i="5"/>
  <c r="K18" i="5"/>
  <c r="L19" i="5"/>
  <c r="H94" i="5"/>
  <c r="L17" i="5"/>
  <c r="G18" i="5"/>
  <c r="G27" i="5"/>
  <c r="G26" i="5"/>
  <c r="K55" i="5"/>
  <c r="K31" i="5"/>
  <c r="L78" i="5"/>
  <c r="G112" i="5"/>
  <c r="G80" i="5"/>
  <c r="K47" i="5"/>
  <c r="K67" i="5"/>
  <c r="G47" i="5"/>
  <c r="G71" i="5"/>
  <c r="G89" i="5"/>
  <c r="G57" i="5"/>
  <c r="G24" i="5"/>
  <c r="G65" i="5"/>
  <c r="G28" i="5"/>
  <c r="G64" i="5"/>
  <c r="K34" i="5"/>
  <c r="L42" i="5"/>
  <c r="G68" i="5"/>
  <c r="L43" i="5"/>
  <c r="H43" i="5"/>
  <c r="G41" i="5"/>
  <c r="G66" i="5"/>
  <c r="K35" i="5"/>
  <c r="L30" i="5"/>
  <c r="G59" i="5"/>
  <c r="H59" i="5" s="1"/>
  <c r="G95" i="5"/>
  <c r="G91" i="5"/>
  <c r="H92" i="5"/>
  <c r="K66" i="5"/>
  <c r="L90" i="5"/>
  <c r="K43" i="5"/>
  <c r="G50" i="5"/>
  <c r="H90" i="5"/>
  <c r="L72" i="5"/>
  <c r="K74" i="5"/>
  <c r="L46" i="5"/>
  <c r="H25" i="5"/>
  <c r="K98" i="5"/>
  <c r="L20" i="5"/>
  <c r="K114" i="5"/>
  <c r="L48" i="5"/>
  <c r="K106" i="5"/>
  <c r="K58" i="5"/>
  <c r="H99" i="5"/>
  <c r="K90" i="5"/>
  <c r="L44" i="5"/>
  <c r="H48" i="5"/>
  <c r="H40" i="5"/>
  <c r="L81" i="5"/>
  <c r="L29" i="5"/>
  <c r="L63" i="5"/>
  <c r="L53" i="5"/>
  <c r="H104" i="5"/>
  <c r="L22" i="5"/>
  <c r="H62" i="5"/>
  <c r="L69" i="5"/>
  <c r="H22" i="5"/>
  <c r="H20" i="5"/>
  <c r="L61" i="5"/>
  <c r="L45" i="5"/>
  <c r="H75" i="5"/>
  <c r="L51" i="5"/>
  <c r="L79" i="5"/>
  <c r="L52" i="5"/>
  <c r="H17" i="5"/>
  <c r="L39" i="5"/>
  <c r="L21" i="5"/>
  <c r="L54" i="5"/>
  <c r="H52" i="5"/>
  <c r="H93" i="5"/>
  <c r="H84" i="5"/>
  <c r="H101" i="5"/>
  <c r="H109" i="5"/>
  <c r="L109" i="5"/>
  <c r="L101" i="5"/>
  <c r="L93" i="5"/>
  <c r="H29" i="5"/>
  <c r="H63" i="5"/>
  <c r="H85" i="5"/>
  <c r="H53" i="5"/>
  <c r="H21" i="5"/>
  <c r="H54" i="5"/>
  <c r="H105" i="5"/>
  <c r="H100" i="5"/>
  <c r="L100" i="5"/>
  <c r="L84" i="5"/>
  <c r="H77" i="5"/>
  <c r="H44" i="5"/>
  <c r="H61" i="5"/>
  <c r="H45" i="5"/>
  <c r="H73" i="5"/>
  <c r="H79" i="5"/>
  <c r="H69" i="5"/>
  <c r="K110" i="5"/>
  <c r="K102" i="5"/>
  <c r="K94" i="5"/>
  <c r="K78" i="5"/>
  <c r="K70" i="5"/>
  <c r="K62" i="5"/>
  <c r="K38" i="5"/>
  <c r="K30" i="5"/>
  <c r="K112" i="5"/>
  <c r="K104" i="5"/>
  <c r="K96" i="5"/>
  <c r="K88" i="5"/>
  <c r="K80" i="5"/>
  <c r="K72" i="5"/>
  <c r="K64" i="5"/>
  <c r="K56" i="5"/>
  <c r="K48" i="5"/>
  <c r="K40" i="5"/>
  <c r="K32" i="5"/>
  <c r="K24" i="5"/>
  <c r="K113" i="5"/>
  <c r="K105" i="5"/>
  <c r="K97" i="5"/>
  <c r="K81" i="5"/>
  <c r="K73" i="5"/>
  <c r="K41" i="5"/>
  <c r="K33" i="5"/>
  <c r="K87" i="5"/>
  <c r="K23" i="5"/>
  <c r="K54" i="5"/>
  <c r="K22" i="5"/>
  <c r="K86" i="5"/>
  <c r="K101" i="5"/>
  <c r="K85" i="5"/>
  <c r="K21" i="5"/>
  <c r="K46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M78" i="5"/>
  <c r="M38" i="5"/>
  <c r="M82" i="5"/>
  <c r="M42" i="5"/>
  <c r="M108" i="5"/>
  <c r="M76" i="5"/>
  <c r="L102" i="5" l="1"/>
  <c r="H87" i="5"/>
  <c r="H96" i="5"/>
  <c r="L87" i="5"/>
  <c r="H39" i="5"/>
  <c r="L34" i="5"/>
  <c r="H34" i="5"/>
  <c r="M34" i="5" s="1"/>
  <c r="B25" i="3"/>
  <c r="L37" i="5"/>
  <c r="L97" i="5"/>
  <c r="B50" i="3"/>
  <c r="B27" i="3"/>
  <c r="L96" i="5"/>
  <c r="B84" i="3"/>
  <c r="H32" i="5"/>
  <c r="M32" i="5" s="1"/>
  <c r="H56" i="5"/>
  <c r="M56" i="5" s="1"/>
  <c r="B26" i="3"/>
  <c r="H113" i="5"/>
  <c r="L74" i="5"/>
  <c r="L116" i="5"/>
  <c r="S116" i="5" s="1"/>
  <c r="O116" i="5" s="1"/>
  <c r="H106" i="5"/>
  <c r="M106" i="5" s="1"/>
  <c r="B23" i="3"/>
  <c r="B94" i="3"/>
  <c r="B22" i="3"/>
  <c r="L56" i="5"/>
  <c r="H107" i="5"/>
  <c r="H102" i="5"/>
  <c r="B71" i="3"/>
  <c r="B97" i="3"/>
  <c r="H33" i="5"/>
  <c r="B13" i="3"/>
  <c r="H111" i="5"/>
  <c r="M111" i="5" s="1"/>
  <c r="H98" i="5"/>
  <c r="L67" i="5"/>
  <c r="B64" i="3"/>
  <c r="B20" i="3"/>
  <c r="H23" i="5"/>
  <c r="M23" i="5" s="1"/>
  <c r="L106" i="5"/>
  <c r="B48" i="3"/>
  <c r="L55" i="5"/>
  <c r="H83" i="5"/>
  <c r="M83" i="5" s="1"/>
  <c r="B57" i="3"/>
  <c r="H58" i="5"/>
  <c r="H55" i="5"/>
  <c r="M55" i="5" s="1"/>
  <c r="L83" i="5"/>
  <c r="L59" i="5"/>
  <c r="H97" i="5"/>
  <c r="M97" i="5" s="1"/>
  <c r="H114" i="5"/>
  <c r="M114" i="5" s="1"/>
  <c r="B104" i="3"/>
  <c r="H103" i="5"/>
  <c r="B93" i="3"/>
  <c r="B100" i="3"/>
  <c r="L92" i="5"/>
  <c r="H110" i="5"/>
  <c r="M110" i="5" s="1"/>
  <c r="H35" i="5"/>
  <c r="M35" i="5" s="1"/>
  <c r="C41" i="3"/>
  <c r="L31" i="5"/>
  <c r="E21" i="9"/>
  <c r="B21" i="3"/>
  <c r="C66" i="3"/>
  <c r="C20" i="3"/>
  <c r="H91" i="5"/>
  <c r="M91" i="5" s="1"/>
  <c r="E81" i="9"/>
  <c r="B81" i="3"/>
  <c r="H28" i="5"/>
  <c r="M28" i="5" s="1"/>
  <c r="E18" i="9"/>
  <c r="B18" i="3"/>
  <c r="E16" i="9"/>
  <c r="B16" i="3"/>
  <c r="L49" i="5"/>
  <c r="E39" i="9"/>
  <c r="B39" i="3"/>
  <c r="C28" i="3"/>
  <c r="C106" i="3"/>
  <c r="E49" i="9"/>
  <c r="B49" i="3"/>
  <c r="E14" i="9"/>
  <c r="B14" i="3"/>
  <c r="L80" i="5"/>
  <c r="E70" i="9"/>
  <c r="B70" i="3"/>
  <c r="L27" i="5"/>
  <c r="E17" i="9"/>
  <c r="B17" i="3"/>
  <c r="C36" i="3"/>
  <c r="C60" i="3"/>
  <c r="H50" i="5"/>
  <c r="M50" i="5" s="1"/>
  <c r="E40" i="9"/>
  <c r="B40" i="3"/>
  <c r="E47" i="9"/>
  <c r="B47" i="3"/>
  <c r="L18" i="5"/>
  <c r="E8" i="9"/>
  <c r="B8" i="3"/>
  <c r="C98" i="3"/>
  <c r="H65" i="5"/>
  <c r="M65" i="5" s="1"/>
  <c r="E55" i="9"/>
  <c r="B55" i="3"/>
  <c r="E7" i="9"/>
  <c r="C32" i="3"/>
  <c r="C72" i="3"/>
  <c r="C68" i="3"/>
  <c r="L68" i="5"/>
  <c r="E58" i="9"/>
  <c r="B58" i="3"/>
  <c r="L89" i="5"/>
  <c r="E79" i="9"/>
  <c r="B79" i="3"/>
  <c r="L112" i="5"/>
  <c r="E102" i="9"/>
  <c r="B102" i="3"/>
  <c r="C62" i="3"/>
  <c r="B56" i="3"/>
  <c r="E56" i="9"/>
  <c r="L71" i="5"/>
  <c r="E61" i="9"/>
  <c r="B61" i="3"/>
  <c r="E105" i="9"/>
  <c r="B105" i="3"/>
  <c r="L77" i="5"/>
  <c r="E67" i="9"/>
  <c r="B67" i="3"/>
  <c r="C9" i="3"/>
  <c r="E31" i="9"/>
  <c r="B31" i="3"/>
  <c r="L47" i="5"/>
  <c r="E37" i="9"/>
  <c r="B37" i="3"/>
  <c r="L95" i="5"/>
  <c r="E85" i="9"/>
  <c r="B85" i="3"/>
  <c r="C76" i="3"/>
  <c r="C50" i="3"/>
  <c r="L64" i="5"/>
  <c r="E54" i="9"/>
  <c r="B54" i="3"/>
  <c r="M43" i="5"/>
  <c r="H68" i="5"/>
  <c r="M25" i="5"/>
  <c r="M101" i="5"/>
  <c r="S101" i="5" s="1"/>
  <c r="O101" i="5" s="1"/>
  <c r="L115" i="5"/>
  <c r="G14" i="5"/>
  <c r="M20" i="5"/>
  <c r="S20" i="5" s="1"/>
  <c r="O20" i="5" s="1"/>
  <c r="L65" i="5"/>
  <c r="H26" i="5"/>
  <c r="H49" i="5"/>
  <c r="H31" i="5"/>
  <c r="L91" i="5"/>
  <c r="H115" i="5"/>
  <c r="S42" i="5"/>
  <c r="R42" i="5" s="1"/>
  <c r="S82" i="5"/>
  <c r="R82" i="5" s="1"/>
  <c r="S19" i="5"/>
  <c r="R19" i="5" s="1"/>
  <c r="L26" i="5"/>
  <c r="L28" i="5"/>
  <c r="S51" i="5"/>
  <c r="R51" i="5" s="1"/>
  <c r="M94" i="5"/>
  <c r="M22" i="5"/>
  <c r="L50" i="5"/>
  <c r="M36" i="5"/>
  <c r="M98" i="5"/>
  <c r="H71" i="5"/>
  <c r="M40" i="5"/>
  <c r="H27" i="5"/>
  <c r="H80" i="5"/>
  <c r="H18" i="5"/>
  <c r="M39" i="5"/>
  <c r="M99" i="5"/>
  <c r="M17" i="5"/>
  <c r="M88" i="5"/>
  <c r="M96" i="5"/>
  <c r="M102" i="5"/>
  <c r="H66" i="5"/>
  <c r="M105" i="5"/>
  <c r="M74" i="5"/>
  <c r="M67" i="5"/>
  <c r="H112" i="5"/>
  <c r="M58" i="5"/>
  <c r="M90" i="5"/>
  <c r="H64" i="5"/>
  <c r="H89" i="5"/>
  <c r="H95" i="5"/>
  <c r="H57" i="5"/>
  <c r="L57" i="5"/>
  <c r="H47" i="5"/>
  <c r="H24" i="5"/>
  <c r="L24" i="5"/>
  <c r="L66" i="5"/>
  <c r="M62" i="5"/>
  <c r="M107" i="5"/>
  <c r="L41" i="5"/>
  <c r="H41" i="5"/>
  <c r="M92" i="5"/>
  <c r="M37" i="5"/>
  <c r="M52" i="5"/>
  <c r="M63" i="5"/>
  <c r="M103" i="5"/>
  <c r="M84" i="5"/>
  <c r="M21" i="5"/>
  <c r="M73" i="5"/>
  <c r="S73" i="5" s="1"/>
  <c r="M48" i="5"/>
  <c r="M29" i="5"/>
  <c r="M104" i="5"/>
  <c r="M53" i="5"/>
  <c r="M75" i="5"/>
  <c r="S78" i="5"/>
  <c r="O78" i="5" s="1"/>
  <c r="S60" i="5"/>
  <c r="P60" i="5" s="1"/>
  <c r="S72" i="5"/>
  <c r="O72" i="5" s="1"/>
  <c r="M109" i="5"/>
  <c r="M54" i="5"/>
  <c r="S46" i="5"/>
  <c r="O46" i="5" s="1"/>
  <c r="M79" i="5"/>
  <c r="M33" i="5"/>
  <c r="M87" i="5"/>
  <c r="M68" i="5"/>
  <c r="M113" i="5"/>
  <c r="S108" i="5"/>
  <c r="P108" i="5" s="1"/>
  <c r="S70" i="5"/>
  <c r="R70" i="5" s="1"/>
  <c r="S30" i="5"/>
  <c r="O30" i="5" s="1"/>
  <c r="M100" i="5"/>
  <c r="M93" i="5"/>
  <c r="M81" i="5"/>
  <c r="S76" i="5"/>
  <c r="P76" i="5" s="1"/>
  <c r="S86" i="5"/>
  <c r="P86" i="5" s="1"/>
  <c r="S38" i="5"/>
  <c r="M85" i="5"/>
  <c r="M45" i="5"/>
  <c r="M44" i="5"/>
  <c r="M61" i="5"/>
  <c r="M59" i="5"/>
  <c r="M69" i="5"/>
  <c r="M77" i="5"/>
  <c r="K25" i="5"/>
  <c r="K89" i="5"/>
  <c r="K49" i="5"/>
  <c r="K57" i="5"/>
  <c r="K65" i="5"/>
  <c r="C75" i="3" l="1"/>
  <c r="C90" i="3"/>
  <c r="C65" i="3"/>
  <c r="C81" i="3"/>
  <c r="C57" i="3"/>
  <c r="C13" i="3"/>
  <c r="C49" i="3"/>
  <c r="C22" i="3"/>
  <c r="C45" i="3"/>
  <c r="C58" i="3"/>
  <c r="C101" i="3"/>
  <c r="C19" i="3"/>
  <c r="C53" i="3"/>
  <c r="S36" i="5"/>
  <c r="O36" i="5" s="1"/>
  <c r="C26" i="3"/>
  <c r="C24" i="3"/>
  <c r="C34" i="3"/>
  <c r="C87" i="3"/>
  <c r="C38" i="3"/>
  <c r="C27" i="3"/>
  <c r="C80" i="3"/>
  <c r="C86" i="3"/>
  <c r="C100" i="3"/>
  <c r="C10" i="3"/>
  <c r="C46" i="3"/>
  <c r="C35" i="3"/>
  <c r="C71" i="3"/>
  <c r="C23" i="3"/>
  <c r="C55" i="3"/>
  <c r="C63" i="3"/>
  <c r="S92" i="5"/>
  <c r="O92" i="5" s="1"/>
  <c r="C82" i="3"/>
  <c r="C48" i="3"/>
  <c r="C78" i="3"/>
  <c r="C73" i="3"/>
  <c r="S22" i="5"/>
  <c r="O22" i="5" s="1"/>
  <c r="C12" i="3"/>
  <c r="S106" i="5"/>
  <c r="O106" i="5" s="1"/>
  <c r="C96" i="3"/>
  <c r="S35" i="5"/>
  <c r="O35" i="5" s="1"/>
  <c r="C25" i="3"/>
  <c r="C51" i="3"/>
  <c r="C104" i="3"/>
  <c r="C92" i="3"/>
  <c r="C83" i="3"/>
  <c r="C69" i="3"/>
  <c r="C11" i="3"/>
  <c r="S40" i="5"/>
  <c r="C30" i="3"/>
  <c r="C84" i="3"/>
  <c r="C42" i="3"/>
  <c r="S43" i="5"/>
  <c r="O43" i="5" s="1"/>
  <c r="C33" i="3"/>
  <c r="C67" i="3"/>
  <c r="C18" i="3"/>
  <c r="C59" i="3"/>
  <c r="S102" i="5"/>
  <c r="P102" i="5" s="1"/>
  <c r="S94" i="5"/>
  <c r="P94" i="5" s="1"/>
  <c r="C103" i="3"/>
  <c r="C44" i="3"/>
  <c r="C43" i="3"/>
  <c r="C74" i="3"/>
  <c r="C97" i="3"/>
  <c r="C64" i="3"/>
  <c r="C89" i="3"/>
  <c r="C91" i="3"/>
  <c r="C77" i="3"/>
  <c r="C40" i="3"/>
  <c r="C99" i="3"/>
  <c r="C94" i="3"/>
  <c r="C93" i="3"/>
  <c r="C52" i="3"/>
  <c r="C95" i="3"/>
  <c r="C29" i="3"/>
  <c r="S98" i="5"/>
  <c r="O98" i="5" s="1"/>
  <c r="C88" i="3"/>
  <c r="C15" i="3"/>
  <c r="M49" i="5"/>
  <c r="S49" i="5" s="1"/>
  <c r="R49" i="5" s="1"/>
  <c r="M80" i="5"/>
  <c r="M27" i="5"/>
  <c r="M115" i="5"/>
  <c r="L14" i="5"/>
  <c r="Q46" i="5"/>
  <c r="H14" i="5"/>
  <c r="M112" i="5"/>
  <c r="M31" i="5"/>
  <c r="Q43" i="5"/>
  <c r="S28" i="5"/>
  <c r="O28" i="5" s="1"/>
  <c r="M26" i="5"/>
  <c r="O40" i="5"/>
  <c r="Q40" i="5"/>
  <c r="Q19" i="5"/>
  <c r="R72" i="5"/>
  <c r="Q30" i="5"/>
  <c r="Q22" i="5"/>
  <c r="Q116" i="5"/>
  <c r="R78" i="5"/>
  <c r="P22" i="5"/>
  <c r="O38" i="5"/>
  <c r="Q38" i="5"/>
  <c r="S33" i="5"/>
  <c r="R33" i="5" s="1"/>
  <c r="S104" i="5"/>
  <c r="R104" i="5" s="1"/>
  <c r="S91" i="5"/>
  <c r="R91" i="5" s="1"/>
  <c r="S74" i="5"/>
  <c r="R74" i="5" s="1"/>
  <c r="S39" i="5"/>
  <c r="R40" i="5"/>
  <c r="P38" i="5"/>
  <c r="P40" i="5"/>
  <c r="P72" i="5"/>
  <c r="R116" i="5"/>
  <c r="O60" i="5"/>
  <c r="Q60" i="5"/>
  <c r="O86" i="5"/>
  <c r="Q86" i="5"/>
  <c r="S105" i="5"/>
  <c r="R105" i="5" s="1"/>
  <c r="S103" i="5"/>
  <c r="R103" i="5" s="1"/>
  <c r="S107" i="5"/>
  <c r="R107" i="5" s="1"/>
  <c r="S58" i="5"/>
  <c r="R22" i="5"/>
  <c r="R108" i="5"/>
  <c r="Q72" i="5"/>
  <c r="P19" i="5"/>
  <c r="O19" i="5"/>
  <c r="R38" i="5"/>
  <c r="O82" i="5"/>
  <c r="Q82" i="5"/>
  <c r="P82" i="5"/>
  <c r="P46" i="5"/>
  <c r="S88" i="5"/>
  <c r="R88" i="5" s="1"/>
  <c r="S56" i="5"/>
  <c r="R56" i="5" s="1"/>
  <c r="S90" i="5"/>
  <c r="R90" i="5" s="1"/>
  <c r="S110" i="5"/>
  <c r="R110" i="5" s="1"/>
  <c r="S25" i="5"/>
  <c r="P25" i="5" s="1"/>
  <c r="S77" i="5"/>
  <c r="R77" i="5" s="1"/>
  <c r="S59" i="5"/>
  <c r="R59" i="5" s="1"/>
  <c r="S44" i="5"/>
  <c r="R44" i="5" s="1"/>
  <c r="S81" i="5"/>
  <c r="R81" i="5" s="1"/>
  <c r="Q70" i="5"/>
  <c r="O70" i="5"/>
  <c r="S87" i="5"/>
  <c r="R87" i="5" s="1"/>
  <c r="S114" i="5"/>
  <c r="R114" i="5" s="1"/>
  <c r="S63" i="5"/>
  <c r="R63" i="5" s="1"/>
  <c r="S62" i="5"/>
  <c r="R62" i="5" s="1"/>
  <c r="S96" i="5"/>
  <c r="R96" i="5" s="1"/>
  <c r="P98" i="5"/>
  <c r="Q20" i="5"/>
  <c r="R76" i="5"/>
  <c r="P70" i="5"/>
  <c r="Q98" i="5"/>
  <c r="S55" i="5"/>
  <c r="S79" i="5"/>
  <c r="R79" i="5" s="1"/>
  <c r="S23" i="5"/>
  <c r="R23" i="5" s="1"/>
  <c r="S29" i="5"/>
  <c r="R29" i="5" s="1"/>
  <c r="O76" i="5"/>
  <c r="Q76" i="5"/>
  <c r="S69" i="5"/>
  <c r="R69" i="5" s="1"/>
  <c r="S32" i="5"/>
  <c r="R32" i="5" s="1"/>
  <c r="S45" i="5"/>
  <c r="R45" i="5" s="1"/>
  <c r="S85" i="5"/>
  <c r="S93" i="5"/>
  <c r="R93" i="5" s="1"/>
  <c r="S54" i="5"/>
  <c r="R54" i="5" s="1"/>
  <c r="S48" i="5"/>
  <c r="R48" i="5" s="1"/>
  <c r="S52" i="5"/>
  <c r="R52" i="5" s="1"/>
  <c r="P78" i="5"/>
  <c r="R46" i="5"/>
  <c r="Q78" i="5"/>
  <c r="O73" i="5"/>
  <c r="Q73" i="5"/>
  <c r="O42" i="5"/>
  <c r="P42" i="5"/>
  <c r="S68" i="5"/>
  <c r="R68" i="5" s="1"/>
  <c r="R86" i="5"/>
  <c r="R60" i="5"/>
  <c r="S61" i="5"/>
  <c r="R61" i="5" s="1"/>
  <c r="S27" i="5"/>
  <c r="R27" i="5" s="1"/>
  <c r="S100" i="5"/>
  <c r="R100" i="5" s="1"/>
  <c r="O108" i="5"/>
  <c r="Q108" i="5"/>
  <c r="S109" i="5"/>
  <c r="R109" i="5" s="1"/>
  <c r="S75" i="5"/>
  <c r="R75" i="5" s="1"/>
  <c r="R73" i="5"/>
  <c r="S37" i="5"/>
  <c r="R37" i="5" s="1"/>
  <c r="S34" i="5"/>
  <c r="R34" i="5" s="1"/>
  <c r="O51" i="5"/>
  <c r="P51" i="5"/>
  <c r="R101" i="5"/>
  <c r="P73" i="5"/>
  <c r="S84" i="5"/>
  <c r="R84" i="5" s="1"/>
  <c r="O102" i="5"/>
  <c r="Q102" i="5"/>
  <c r="S113" i="5"/>
  <c r="R113" i="5" s="1"/>
  <c r="S97" i="5"/>
  <c r="R97" i="5" s="1"/>
  <c r="S111" i="5"/>
  <c r="R111" i="5" s="1"/>
  <c r="S53" i="5"/>
  <c r="R53" i="5" s="1"/>
  <c r="S21" i="5"/>
  <c r="R21" i="5" s="1"/>
  <c r="S67" i="5"/>
  <c r="R67" i="5" s="1"/>
  <c r="S99" i="5"/>
  <c r="S83" i="5"/>
  <c r="R83" i="5" s="1"/>
  <c r="R98" i="5"/>
  <c r="P116" i="5"/>
  <c r="Q51" i="5"/>
  <c r="P101" i="5"/>
  <c r="R20" i="5"/>
  <c r="Q101" i="5"/>
  <c r="R30" i="5"/>
  <c r="Q42" i="5"/>
  <c r="P30" i="5"/>
  <c r="P20" i="5"/>
  <c r="M18" i="5"/>
  <c r="S50" i="5"/>
  <c r="R50" i="5" s="1"/>
  <c r="M95" i="5"/>
  <c r="M64" i="5"/>
  <c r="M71" i="5"/>
  <c r="M66" i="5"/>
  <c r="M89" i="5"/>
  <c r="M24" i="5"/>
  <c r="M57" i="5"/>
  <c r="M47" i="5"/>
  <c r="M41" i="5"/>
  <c r="S65" i="5"/>
  <c r="R65" i="5" s="1"/>
  <c r="R35" i="5" l="1"/>
  <c r="P43" i="5"/>
  <c r="P35" i="5"/>
  <c r="Q35" i="5"/>
  <c r="R43" i="5"/>
  <c r="R102" i="5"/>
  <c r="R106" i="5"/>
  <c r="R36" i="5"/>
  <c r="P106" i="5"/>
  <c r="Q92" i="5"/>
  <c r="Q106" i="5"/>
  <c r="R92" i="5"/>
  <c r="P36" i="5"/>
  <c r="P92" i="5"/>
  <c r="Q36" i="5"/>
  <c r="C79" i="3"/>
  <c r="C56" i="3"/>
  <c r="S26" i="5"/>
  <c r="O26" i="5" s="1"/>
  <c r="C16" i="3"/>
  <c r="C61" i="3"/>
  <c r="Q94" i="5"/>
  <c r="C17" i="3"/>
  <c r="C31" i="3"/>
  <c r="O94" i="5"/>
  <c r="S80" i="5"/>
  <c r="R80" i="5" s="1"/>
  <c r="C70" i="3"/>
  <c r="C54" i="3"/>
  <c r="C37" i="3"/>
  <c r="C85" i="3"/>
  <c r="S31" i="5"/>
  <c r="R31" i="5" s="1"/>
  <c r="C21" i="3"/>
  <c r="C39" i="3"/>
  <c r="C47" i="3"/>
  <c r="R94" i="5"/>
  <c r="S112" i="5"/>
  <c r="R112" i="5" s="1"/>
  <c r="C102" i="3"/>
  <c r="S115" i="5"/>
  <c r="R115" i="5" s="1"/>
  <c r="C105" i="3"/>
  <c r="C14" i="3"/>
  <c r="C8" i="3"/>
  <c r="Q28" i="5"/>
  <c r="R28" i="5"/>
  <c r="P28" i="5"/>
  <c r="M14" i="5"/>
  <c r="P49" i="5"/>
  <c r="E75" i="3"/>
  <c r="E34" i="3"/>
  <c r="Q99" i="5"/>
  <c r="O99" i="5"/>
  <c r="P99" i="5"/>
  <c r="O85" i="5"/>
  <c r="Q85" i="5"/>
  <c r="P85" i="5"/>
  <c r="O55" i="5"/>
  <c r="Q55" i="5"/>
  <c r="P55" i="5"/>
  <c r="O58" i="5"/>
  <c r="P58" i="5"/>
  <c r="Q58" i="5"/>
  <c r="O39" i="5"/>
  <c r="P39" i="5"/>
  <c r="Q39" i="5"/>
  <c r="S47" i="5"/>
  <c r="R47" i="5" s="1"/>
  <c r="S71" i="5"/>
  <c r="R71" i="5" s="1"/>
  <c r="O53" i="5"/>
  <c r="P53" i="5"/>
  <c r="Q53" i="5"/>
  <c r="O37" i="5"/>
  <c r="P37" i="5"/>
  <c r="Q37" i="5"/>
  <c r="Q50" i="5"/>
  <c r="O48" i="5"/>
  <c r="Q48" i="5"/>
  <c r="P48" i="5"/>
  <c r="O62" i="5"/>
  <c r="Q62" i="5"/>
  <c r="P62" i="5"/>
  <c r="O59" i="5"/>
  <c r="P59" i="5"/>
  <c r="Q59" i="5"/>
  <c r="O90" i="5"/>
  <c r="Q90" i="5"/>
  <c r="P90" i="5"/>
  <c r="O104" i="5"/>
  <c r="P104" i="5"/>
  <c r="Q104" i="5"/>
  <c r="O67" i="5"/>
  <c r="Q67" i="5"/>
  <c r="P67" i="5"/>
  <c r="O100" i="5"/>
  <c r="Q100" i="5"/>
  <c r="P100" i="5"/>
  <c r="O45" i="5"/>
  <c r="P45" i="5"/>
  <c r="Q45" i="5"/>
  <c r="O29" i="5"/>
  <c r="P29" i="5"/>
  <c r="Q29" i="5"/>
  <c r="O107" i="5"/>
  <c r="Q107" i="5"/>
  <c r="P107" i="5"/>
  <c r="O49" i="5"/>
  <c r="Q49" i="5"/>
  <c r="S95" i="5"/>
  <c r="R95" i="5" s="1"/>
  <c r="O111" i="5"/>
  <c r="Q111" i="5"/>
  <c r="P111" i="5"/>
  <c r="O63" i="5"/>
  <c r="P63" i="5"/>
  <c r="Q63" i="5"/>
  <c r="O81" i="5"/>
  <c r="Q81" i="5"/>
  <c r="P81" i="5"/>
  <c r="O77" i="5"/>
  <c r="Q77" i="5"/>
  <c r="P77" i="5"/>
  <c r="O56" i="5"/>
  <c r="Q56" i="5"/>
  <c r="P56" i="5"/>
  <c r="O33" i="5"/>
  <c r="Q33" i="5"/>
  <c r="P33" i="5"/>
  <c r="P75" i="5"/>
  <c r="Q75" i="5"/>
  <c r="O75" i="5"/>
  <c r="O32" i="5"/>
  <c r="Q32" i="5"/>
  <c r="P32" i="5"/>
  <c r="O103" i="5"/>
  <c r="P103" i="5"/>
  <c r="Q103" i="5"/>
  <c r="S89" i="5"/>
  <c r="R89" i="5" s="1"/>
  <c r="O97" i="5"/>
  <c r="Q97" i="5"/>
  <c r="P97" i="5"/>
  <c r="O84" i="5"/>
  <c r="Q84" i="5"/>
  <c r="P84" i="5"/>
  <c r="O68" i="5"/>
  <c r="P68" i="5"/>
  <c r="Q68" i="5"/>
  <c r="O114" i="5"/>
  <c r="Q114" i="5"/>
  <c r="P114" i="5"/>
  <c r="O80" i="5"/>
  <c r="Q80" i="5"/>
  <c r="P80" i="5"/>
  <c r="O25" i="5"/>
  <c r="R25" i="5"/>
  <c r="Q25" i="5"/>
  <c r="O88" i="5"/>
  <c r="Q88" i="5"/>
  <c r="P88" i="5"/>
  <c r="P112" i="5"/>
  <c r="S24" i="5"/>
  <c r="R24" i="5" s="1"/>
  <c r="O50" i="5"/>
  <c r="P50" i="5"/>
  <c r="O54" i="5"/>
  <c r="Q54" i="5"/>
  <c r="P54" i="5"/>
  <c r="O74" i="5"/>
  <c r="Q74" i="5"/>
  <c r="P74" i="5"/>
  <c r="O65" i="5"/>
  <c r="Q65" i="5"/>
  <c r="S66" i="5"/>
  <c r="S64" i="5"/>
  <c r="R64" i="5" s="1"/>
  <c r="P83" i="5"/>
  <c r="O83" i="5"/>
  <c r="Q83" i="5"/>
  <c r="O109" i="5"/>
  <c r="P109" i="5"/>
  <c r="Q109" i="5"/>
  <c r="P65" i="5"/>
  <c r="O93" i="5"/>
  <c r="P93" i="5"/>
  <c r="Q93" i="5"/>
  <c r="O69" i="5"/>
  <c r="P69" i="5"/>
  <c r="Q69" i="5"/>
  <c r="O79" i="5"/>
  <c r="P79" i="5"/>
  <c r="Q79" i="5"/>
  <c r="S57" i="5"/>
  <c r="R57" i="5" s="1"/>
  <c r="E59" i="3"/>
  <c r="P27" i="5"/>
  <c r="O27" i="5"/>
  <c r="Q27" i="5"/>
  <c r="O23" i="5"/>
  <c r="P23" i="5"/>
  <c r="Q23" i="5"/>
  <c r="S41" i="5"/>
  <c r="S18" i="5"/>
  <c r="R18" i="5" s="1"/>
  <c r="R99" i="5"/>
  <c r="O21" i="5"/>
  <c r="Q21" i="5"/>
  <c r="P21" i="5"/>
  <c r="O113" i="5"/>
  <c r="Q113" i="5"/>
  <c r="P113" i="5"/>
  <c r="O34" i="5"/>
  <c r="Q34" i="5"/>
  <c r="P34" i="5"/>
  <c r="O61" i="5"/>
  <c r="P61" i="5"/>
  <c r="Q61" i="5"/>
  <c r="O52" i="5"/>
  <c r="Q52" i="5"/>
  <c r="P52" i="5"/>
  <c r="R85" i="5"/>
  <c r="R55" i="5"/>
  <c r="Q96" i="5"/>
  <c r="O96" i="5"/>
  <c r="P96" i="5"/>
  <c r="O87" i="5"/>
  <c r="P87" i="5"/>
  <c r="Q87" i="5"/>
  <c r="O44" i="5"/>
  <c r="Q44" i="5"/>
  <c r="P44" i="5"/>
  <c r="O110" i="5"/>
  <c r="Q110" i="5"/>
  <c r="P110" i="5"/>
  <c r="R58" i="5"/>
  <c r="O105" i="5"/>
  <c r="Q105" i="5"/>
  <c r="P105" i="5"/>
  <c r="R39" i="5"/>
  <c r="O91" i="5"/>
  <c r="P91" i="5"/>
  <c r="Q91" i="5"/>
  <c r="E69" i="3"/>
  <c r="E73" i="3"/>
  <c r="E43" i="3"/>
  <c r="E63" i="3"/>
  <c r="E7" i="3"/>
  <c r="E64" i="3"/>
  <c r="E29" i="3"/>
  <c r="E60" i="3"/>
  <c r="E48" i="3"/>
  <c r="E41" i="3"/>
  <c r="E103" i="3"/>
  <c r="E27" i="3"/>
  <c r="E8" i="3"/>
  <c r="E87" i="3"/>
  <c r="E50" i="3"/>
  <c r="E33" i="3"/>
  <c r="E82" i="3"/>
  <c r="E98" i="3"/>
  <c r="E32" i="3"/>
  <c r="E54" i="3"/>
  <c r="E89" i="3"/>
  <c r="E84" i="3"/>
  <c r="E79" i="3"/>
  <c r="E49" i="3"/>
  <c r="E30" i="3"/>
  <c r="E96" i="3"/>
  <c r="E45" i="3"/>
  <c r="E94" i="3"/>
  <c r="E65" i="3"/>
  <c r="E51" i="3"/>
  <c r="E28" i="3"/>
  <c r="E61" i="3"/>
  <c r="E90" i="3"/>
  <c r="E67" i="3"/>
  <c r="E55" i="3"/>
  <c r="E42" i="3"/>
  <c r="E81" i="3"/>
  <c r="E93" i="3"/>
  <c r="E80" i="3"/>
  <c r="E71" i="3"/>
  <c r="E72" i="3"/>
  <c r="E53" i="3"/>
  <c r="E68" i="3"/>
  <c r="E77" i="3"/>
  <c r="E35" i="3"/>
  <c r="E92" i="3"/>
  <c r="E86" i="3"/>
  <c r="E83" i="3"/>
  <c r="E88" i="3"/>
  <c r="E38" i="3"/>
  <c r="E105" i="3"/>
  <c r="E85" i="3"/>
  <c r="E97" i="3"/>
  <c r="E58" i="3"/>
  <c r="E36" i="3"/>
  <c r="E91" i="3"/>
  <c r="E46" i="3"/>
  <c r="E66" i="3"/>
  <c r="E74" i="3"/>
  <c r="E100" i="3"/>
  <c r="E52" i="3"/>
  <c r="E37" i="3"/>
  <c r="E76" i="3"/>
  <c r="E70" i="3"/>
  <c r="E106" i="3"/>
  <c r="E40" i="3"/>
  <c r="E62" i="3"/>
  <c r="E101" i="3"/>
  <c r="E31" i="3"/>
  <c r="E99" i="3"/>
  <c r="E104" i="3"/>
  <c r="E56" i="3"/>
  <c r="E95" i="3"/>
  <c r="E78" i="3"/>
  <c r="E47" i="3"/>
  <c r="E39" i="3"/>
  <c r="E44" i="3"/>
  <c r="E57" i="3"/>
  <c r="E102" i="3"/>
  <c r="E9" i="3"/>
  <c r="P31" i="5" l="1"/>
  <c r="O115" i="5"/>
  <c r="Q115" i="5"/>
  <c r="P115" i="5"/>
  <c r="Q31" i="5"/>
  <c r="Q112" i="5"/>
  <c r="Q26" i="5"/>
  <c r="O31" i="5"/>
  <c r="O112" i="5"/>
  <c r="R26" i="5"/>
  <c r="P26" i="5"/>
  <c r="O41" i="5"/>
  <c r="P41" i="5"/>
  <c r="Q41" i="5"/>
  <c r="O66" i="5"/>
  <c r="P66" i="5"/>
  <c r="Q66" i="5"/>
  <c r="O57" i="5"/>
  <c r="Q57" i="5"/>
  <c r="P57" i="5"/>
  <c r="O47" i="5"/>
  <c r="P47" i="5"/>
  <c r="Q47" i="5"/>
  <c r="P95" i="5"/>
  <c r="O95" i="5"/>
  <c r="Q95" i="5"/>
  <c r="O18" i="5"/>
  <c r="Q18" i="5"/>
  <c r="P18" i="5"/>
  <c r="O64" i="5"/>
  <c r="P64" i="5"/>
  <c r="Q64" i="5"/>
  <c r="O89" i="5"/>
  <c r="Q89" i="5"/>
  <c r="P89" i="5"/>
  <c r="O24" i="5"/>
  <c r="P24" i="5"/>
  <c r="Q24" i="5"/>
  <c r="R41" i="5"/>
  <c r="R66" i="5"/>
  <c r="O71" i="5"/>
  <c r="P71" i="5"/>
  <c r="Q71" i="5"/>
  <c r="E10" i="3"/>
  <c r="E11" i="3" l="1"/>
  <c r="E12" i="3" l="1"/>
  <c r="E13" i="3" l="1"/>
  <c r="E14" i="3" l="1"/>
  <c r="E15" i="3" l="1"/>
  <c r="E16" i="3" l="1"/>
  <c r="E17" i="3" l="1"/>
  <c r="E18" i="3" l="1"/>
  <c r="E19" i="3" l="1"/>
  <c r="E20" i="3" l="1"/>
  <c r="E21" i="3" l="1"/>
  <c r="E22" i="3" l="1"/>
  <c r="E23" i="3" l="1"/>
  <c r="E24" i="3" l="1"/>
  <c r="E25" i="3" l="1"/>
  <c r="E26" i="3" l="1"/>
  <c r="K17" i="5" l="1"/>
  <c r="K14" i="5" s="1"/>
  <c r="S17" i="5" l="1"/>
  <c r="S14" i="5" s="1"/>
  <c r="O17" i="5" l="1"/>
  <c r="O14" i="5" s="1"/>
  <c r="Q17" i="5"/>
  <c r="Q14" i="5" s="1"/>
  <c r="R17" i="5"/>
  <c r="R14" i="5" s="1"/>
  <c r="P17" i="5"/>
  <c r="P14" i="5" s="1"/>
  <c r="J5" i="3" l="1" a="1"/>
  <c r="L5" i="3" s="1"/>
  <c r="J5" i="3" l="1"/>
  <c r="K5" i="3"/>
  <c r="D50" i="3" l="1"/>
  <c r="G50" i="3" s="1"/>
  <c r="D94" i="3"/>
  <c r="G94" i="3" s="1"/>
  <c r="D17" i="3"/>
  <c r="G17" i="3" s="1"/>
  <c r="D14" i="3"/>
  <c r="G14" i="3" s="1"/>
  <c r="D99" i="3"/>
  <c r="G99" i="3" s="1"/>
  <c r="D13" i="3"/>
  <c r="G13" i="3" s="1"/>
  <c r="D83" i="3"/>
  <c r="G83" i="3" s="1"/>
  <c r="D79" i="3"/>
  <c r="G79" i="3" s="1"/>
  <c r="D31" i="3"/>
  <c r="G31" i="3" s="1"/>
  <c r="D76" i="3"/>
  <c r="G76" i="3" s="1"/>
  <c r="D47" i="3"/>
  <c r="G47" i="3" s="1"/>
  <c r="D39" i="3"/>
  <c r="G39" i="3" s="1"/>
  <c r="D24" i="3"/>
  <c r="G24" i="3" s="1"/>
  <c r="D35" i="3"/>
  <c r="G35" i="3" s="1"/>
  <c r="D29" i="3"/>
  <c r="G29" i="3" s="1"/>
  <c r="D93" i="3"/>
  <c r="G93" i="3" s="1"/>
  <c r="D88" i="3"/>
  <c r="G88" i="3" s="1"/>
  <c r="D87" i="3"/>
  <c r="G87" i="3" s="1"/>
  <c r="D25" i="3"/>
  <c r="G25" i="3" s="1"/>
  <c r="D64" i="3"/>
  <c r="G64" i="3" s="1"/>
  <c r="D30" i="3"/>
  <c r="G30" i="3" s="1"/>
  <c r="D95" i="3"/>
  <c r="G95" i="3" s="1"/>
  <c r="D74" i="3"/>
  <c r="G74" i="3" s="1"/>
  <c r="D38" i="3"/>
  <c r="G38" i="3" s="1"/>
  <c r="D8" i="3"/>
  <c r="G8" i="3" s="1"/>
  <c r="D45" i="3"/>
  <c r="G45" i="3" s="1"/>
  <c r="D101" i="3"/>
  <c r="G101" i="3" s="1"/>
  <c r="D42" i="3"/>
  <c r="G42" i="3" s="1"/>
  <c r="D9" i="3"/>
  <c r="G9" i="3" s="1"/>
  <c r="D77" i="3"/>
  <c r="G77" i="3" s="1"/>
  <c r="D80" i="3"/>
  <c r="G80" i="3" s="1"/>
  <c r="D84" i="3"/>
  <c r="G84" i="3" s="1"/>
  <c r="D69" i="3"/>
  <c r="G69" i="3" s="1"/>
  <c r="D105" i="3"/>
  <c r="G105" i="3" s="1"/>
  <c r="D61" i="3"/>
  <c r="G61" i="3" s="1"/>
  <c r="D78" i="3"/>
  <c r="G78" i="3" s="1"/>
  <c r="D22" i="3"/>
  <c r="G22" i="3" s="1"/>
  <c r="D90" i="3"/>
  <c r="G90" i="3" s="1"/>
  <c r="D106" i="3"/>
  <c r="G106" i="3" s="1"/>
  <c r="D46" i="3"/>
  <c r="G46" i="3" s="1"/>
  <c r="D21" i="3"/>
  <c r="G21" i="3" s="1"/>
  <c r="D68" i="3"/>
  <c r="G68" i="3" s="1"/>
  <c r="D52" i="3"/>
  <c r="G52" i="3" s="1"/>
  <c r="D32" i="3"/>
  <c r="G32" i="3" s="1"/>
  <c r="D10" i="3"/>
  <c r="G10" i="3" s="1"/>
  <c r="D49" i="3"/>
  <c r="G49" i="3" s="1"/>
  <c r="D102" i="3"/>
  <c r="G102" i="3" s="1"/>
  <c r="D12" i="3"/>
  <c r="G12" i="3" s="1"/>
  <c r="D85" i="3"/>
  <c r="G85" i="3" s="1"/>
  <c r="D18" i="3"/>
  <c r="G18" i="3" s="1"/>
  <c r="D40" i="3"/>
  <c r="G40" i="3" s="1"/>
  <c r="D58" i="3"/>
  <c r="G58" i="3" s="1"/>
  <c r="D67" i="3"/>
  <c r="G67" i="3" s="1"/>
  <c r="D91" i="3"/>
  <c r="G91" i="3" s="1"/>
  <c r="D71" i="3"/>
  <c r="G71" i="3" s="1"/>
  <c r="D63" i="3"/>
  <c r="G63" i="3" s="1"/>
  <c r="D97" i="3"/>
  <c r="G97" i="3" s="1"/>
  <c r="D48" i="3"/>
  <c r="G48" i="3" s="1"/>
  <c r="D86" i="3"/>
  <c r="G86" i="3" s="1"/>
  <c r="D65" i="3"/>
  <c r="G65" i="3" s="1"/>
  <c r="D54" i="3"/>
  <c r="G54" i="3" s="1"/>
  <c r="D62" i="3"/>
  <c r="G62" i="3" s="1"/>
  <c r="D27" i="3"/>
  <c r="G27" i="3" s="1"/>
  <c r="D37" i="3"/>
  <c r="G37" i="3" s="1"/>
  <c r="D16" i="3"/>
  <c r="G16" i="3" s="1"/>
  <c r="D89" i="3"/>
  <c r="G89" i="3" s="1"/>
  <c r="D73" i="3"/>
  <c r="G73" i="3" s="1"/>
  <c r="D92" i="3"/>
  <c r="G92" i="3" s="1"/>
  <c r="D23" i="3"/>
  <c r="G23" i="3" s="1"/>
  <c r="D36" i="3"/>
  <c r="G36" i="3" s="1"/>
  <c r="D28" i="3"/>
  <c r="G28" i="3" s="1"/>
  <c r="D43" i="3"/>
  <c r="G43" i="3" s="1"/>
  <c r="D51" i="3"/>
  <c r="G51" i="3" s="1"/>
  <c r="D20" i="3"/>
  <c r="G20" i="3" s="1"/>
  <c r="D26" i="3"/>
  <c r="G26" i="3" s="1"/>
  <c r="D82" i="3"/>
  <c r="G82" i="3" s="1"/>
  <c r="D56" i="3"/>
  <c r="G56" i="3" s="1"/>
  <c r="D34" i="3"/>
  <c r="G34" i="3" s="1"/>
  <c r="D72" i="3"/>
  <c r="G72" i="3" s="1"/>
  <c r="D19" i="3"/>
  <c r="G19" i="3" s="1"/>
  <c r="D81" i="3"/>
  <c r="G81" i="3" s="1"/>
  <c r="D33" i="3"/>
  <c r="G33" i="3" s="1"/>
  <c r="D100" i="3"/>
  <c r="G100" i="3" s="1"/>
  <c r="D103" i="3"/>
  <c r="G103" i="3" s="1"/>
  <c r="D75" i="3"/>
  <c r="G75" i="3" s="1"/>
  <c r="D44" i="3"/>
  <c r="G44" i="3" s="1"/>
  <c r="D15" i="3"/>
  <c r="G15" i="3" s="1"/>
  <c r="D60" i="3"/>
  <c r="G60" i="3" s="1"/>
  <c r="D53" i="3"/>
  <c r="G53" i="3" s="1"/>
  <c r="D41" i="3"/>
  <c r="G41" i="3" s="1"/>
  <c r="D66" i="3"/>
  <c r="G66" i="3" s="1"/>
  <c r="D55" i="3"/>
  <c r="G55" i="3" s="1"/>
  <c r="D98" i="3"/>
  <c r="G98" i="3" s="1"/>
  <c r="D70" i="3"/>
  <c r="G70" i="3" s="1"/>
  <c r="D104" i="3"/>
  <c r="G104" i="3" s="1"/>
  <c r="D96" i="3"/>
  <c r="G96" i="3" s="1"/>
  <c r="D7" i="3"/>
  <c r="G7" i="3" s="1"/>
  <c r="D57" i="3"/>
  <c r="G57" i="3" s="1"/>
  <c r="D59" i="3"/>
  <c r="G59" i="3" s="1"/>
  <c r="D11" i="3"/>
  <c r="G11" i="3" s="1"/>
  <c r="H96" i="3" l="1"/>
  <c r="C96" i="9" s="1"/>
  <c r="H60" i="3"/>
  <c r="C60" i="9" s="1"/>
  <c r="H19" i="3"/>
  <c r="C19" i="9" s="1"/>
  <c r="H43" i="3"/>
  <c r="C43" i="9" s="1"/>
  <c r="H37" i="3"/>
  <c r="C37" i="9" s="1"/>
  <c r="H63" i="3"/>
  <c r="H12" i="3"/>
  <c r="C12" i="9" s="1"/>
  <c r="H46" i="3"/>
  <c r="C46" i="9" s="1"/>
  <c r="H84" i="3"/>
  <c r="C84" i="9" s="1"/>
  <c r="H38" i="3"/>
  <c r="C38" i="9" s="1"/>
  <c r="H93" i="3"/>
  <c r="C93" i="9" s="1"/>
  <c r="H79" i="3"/>
  <c r="C79" i="9" s="1"/>
  <c r="H28" i="3"/>
  <c r="C28" i="9" s="1"/>
  <c r="H29" i="3"/>
  <c r="H36" i="3"/>
  <c r="C36" i="9" s="1"/>
  <c r="H77" i="3"/>
  <c r="C77" i="9" s="1"/>
  <c r="H75" i="3"/>
  <c r="C75" i="9" s="1"/>
  <c r="H56" i="3"/>
  <c r="C56" i="9" s="1"/>
  <c r="H23" i="3"/>
  <c r="C23" i="9" s="1"/>
  <c r="H54" i="3"/>
  <c r="C54" i="9" s="1"/>
  <c r="H67" i="3"/>
  <c r="C67" i="9" s="1"/>
  <c r="H10" i="3"/>
  <c r="C10" i="9" s="1"/>
  <c r="H22" i="3"/>
  <c r="C22" i="9" s="1"/>
  <c r="H9" i="3"/>
  <c r="C9" i="9" s="1"/>
  <c r="H30" i="3"/>
  <c r="C30" i="9" s="1"/>
  <c r="H24" i="3"/>
  <c r="C24" i="9" s="1"/>
  <c r="H99" i="3"/>
  <c r="C99" i="9" s="1"/>
  <c r="H104" i="3"/>
  <c r="C104" i="9" s="1"/>
  <c r="H71" i="3"/>
  <c r="C71" i="9" s="1"/>
  <c r="H74" i="3"/>
  <c r="H44" i="3"/>
  <c r="C44" i="9" s="1"/>
  <c r="H49" i="3"/>
  <c r="C49" i="9" s="1"/>
  <c r="H35" i="3"/>
  <c r="C35" i="9" s="1"/>
  <c r="H55" i="3"/>
  <c r="C55" i="9" s="1"/>
  <c r="H103" i="3"/>
  <c r="C103" i="9" s="1"/>
  <c r="H82" i="3"/>
  <c r="C82" i="9" s="1"/>
  <c r="H92" i="3"/>
  <c r="C92" i="9" s="1"/>
  <c r="H65" i="3"/>
  <c r="H58" i="3"/>
  <c r="C58" i="9" s="1"/>
  <c r="H32" i="3"/>
  <c r="C32" i="9" s="1"/>
  <c r="H78" i="3"/>
  <c r="C78" i="9" s="1"/>
  <c r="H42" i="3"/>
  <c r="C42" i="9" s="1"/>
  <c r="H64" i="3"/>
  <c r="C64" i="9" s="1"/>
  <c r="H39" i="3"/>
  <c r="C39" i="9" s="1"/>
  <c r="H14" i="3"/>
  <c r="C14" i="9" s="1"/>
  <c r="H72" i="3"/>
  <c r="H80" i="3"/>
  <c r="C80" i="9" s="1"/>
  <c r="H62" i="3"/>
  <c r="C62" i="9" s="1"/>
  <c r="H95" i="3"/>
  <c r="C95" i="9" s="1"/>
  <c r="H11" i="3"/>
  <c r="C11" i="9" s="1"/>
  <c r="H100" i="3"/>
  <c r="C100" i="9" s="1"/>
  <c r="H26" i="3"/>
  <c r="C26" i="9" s="1"/>
  <c r="H73" i="3"/>
  <c r="C73" i="9" s="1"/>
  <c r="H86" i="3"/>
  <c r="H40" i="3"/>
  <c r="C40" i="9" s="1"/>
  <c r="H52" i="3"/>
  <c r="C52" i="9" s="1"/>
  <c r="H61" i="3"/>
  <c r="C61" i="9" s="1"/>
  <c r="H101" i="3"/>
  <c r="C101" i="9" s="1"/>
  <c r="H25" i="3"/>
  <c r="C25" i="9" s="1"/>
  <c r="H47" i="3"/>
  <c r="C47" i="9" s="1"/>
  <c r="H17" i="3"/>
  <c r="C17" i="9" s="1"/>
  <c r="H102" i="3"/>
  <c r="H83" i="3"/>
  <c r="C83" i="9" s="1"/>
  <c r="H34" i="3"/>
  <c r="C34" i="9" s="1"/>
  <c r="H13" i="3"/>
  <c r="C13" i="9" s="1"/>
  <c r="H66" i="3"/>
  <c r="C66" i="9" s="1"/>
  <c r="H57" i="3"/>
  <c r="C57" i="9" s="1"/>
  <c r="H41" i="3"/>
  <c r="C41" i="9" s="1"/>
  <c r="H33" i="3"/>
  <c r="C33" i="9" s="1"/>
  <c r="H20" i="3"/>
  <c r="H89" i="3"/>
  <c r="C89" i="9" s="1"/>
  <c r="H48" i="3"/>
  <c r="C48" i="9" s="1"/>
  <c r="H18" i="3"/>
  <c r="C18" i="9" s="1"/>
  <c r="H68" i="3"/>
  <c r="C68" i="9" s="1"/>
  <c r="H105" i="3"/>
  <c r="C105" i="9" s="1"/>
  <c r="H45" i="3"/>
  <c r="C45" i="9" s="1"/>
  <c r="H87" i="3"/>
  <c r="C87" i="9" s="1"/>
  <c r="H76" i="3"/>
  <c r="H94" i="3"/>
  <c r="C94" i="9" s="1"/>
  <c r="H15" i="3"/>
  <c r="C15" i="9" s="1"/>
  <c r="H27" i="3"/>
  <c r="C27" i="9" s="1"/>
  <c r="H106" i="3"/>
  <c r="C106" i="9" s="1"/>
  <c r="H70" i="3"/>
  <c r="C70" i="9" s="1"/>
  <c r="H91" i="3"/>
  <c r="C91" i="9" s="1"/>
  <c r="H90" i="3"/>
  <c r="C90" i="9" s="1"/>
  <c r="H98" i="3"/>
  <c r="H59" i="3"/>
  <c r="C59" i="9" s="1"/>
  <c r="H7" i="3"/>
  <c r="C7" i="9" s="1"/>
  <c r="H53" i="3"/>
  <c r="C53" i="9" s="1"/>
  <c r="H81" i="3"/>
  <c r="C81" i="9" s="1"/>
  <c r="H51" i="3"/>
  <c r="C51" i="9" s="1"/>
  <c r="H16" i="3"/>
  <c r="C16" i="9" s="1"/>
  <c r="H97" i="3"/>
  <c r="C97" i="9" s="1"/>
  <c r="H85" i="3"/>
  <c r="H21" i="3"/>
  <c r="C21" i="9" s="1"/>
  <c r="H69" i="3"/>
  <c r="C69" i="9" s="1"/>
  <c r="H8" i="3"/>
  <c r="C8" i="9" s="1"/>
  <c r="H88" i="3"/>
  <c r="C88" i="9" s="1"/>
  <c r="H31" i="3"/>
  <c r="C31" i="9" s="1"/>
  <c r="H50" i="3"/>
  <c r="C50" i="9" s="1"/>
  <c r="C98" i="9" l="1"/>
  <c r="C76" i="9"/>
  <c r="C20" i="9"/>
  <c r="C102" i="9"/>
  <c r="C86" i="9"/>
  <c r="C72" i="9"/>
  <c r="C65" i="9"/>
  <c r="C74" i="9"/>
  <c r="C29" i="9"/>
  <c r="C63" i="9"/>
  <c r="K5" i="9" a="1"/>
  <c r="C85" i="9"/>
  <c r="L5" i="9" l="1"/>
  <c r="K5" i="9"/>
  <c r="M5" i="9"/>
  <c r="D44" i="9" l="1"/>
  <c r="G44" i="9" s="1"/>
  <c r="D30" i="9"/>
  <c r="G30" i="9" s="1"/>
  <c r="D67" i="9"/>
  <c r="G67" i="9" s="1"/>
  <c r="D101" i="9"/>
  <c r="G101" i="9" s="1"/>
  <c r="D50" i="9"/>
  <c r="G50" i="9" s="1"/>
  <c r="D58" i="9"/>
  <c r="G58" i="9" s="1"/>
  <c r="D52" i="9"/>
  <c r="G52" i="9" s="1"/>
  <c r="D32" i="9"/>
  <c r="G32" i="9" s="1"/>
  <c r="D65" i="9"/>
  <c r="G65" i="9" s="1"/>
  <c r="D34" i="9"/>
  <c r="G34" i="9" s="1"/>
  <c r="D61" i="9"/>
  <c r="G61" i="9" s="1"/>
  <c r="D47" i="9"/>
  <c r="G47" i="9" s="1"/>
  <c r="D62" i="9"/>
  <c r="G62" i="9" s="1"/>
  <c r="D7" i="9"/>
  <c r="G7" i="9" s="1"/>
  <c r="D60" i="9"/>
  <c r="G60" i="9" s="1"/>
  <c r="D11" i="9"/>
  <c r="G11" i="9" s="1"/>
  <c r="D81" i="9"/>
  <c r="G81" i="9" s="1"/>
  <c r="D90" i="9"/>
  <c r="G90" i="9" s="1"/>
  <c r="D54" i="9"/>
  <c r="G54" i="9" s="1"/>
  <c r="D56" i="9"/>
  <c r="G56" i="9" s="1"/>
  <c r="D15" i="9"/>
  <c r="G15" i="9" s="1"/>
  <c r="D70" i="9"/>
  <c r="G70" i="9" s="1"/>
  <c r="D103" i="9"/>
  <c r="G103" i="9" s="1"/>
  <c r="D96" i="9"/>
  <c r="G96" i="9" s="1"/>
  <c r="D26" i="9"/>
  <c r="G26" i="9" s="1"/>
  <c r="D33" i="9"/>
  <c r="G33" i="9" s="1"/>
  <c r="D76" i="9"/>
  <c r="G76" i="9" s="1"/>
  <c r="D46" i="9"/>
  <c r="G46" i="9" s="1"/>
  <c r="D74" i="9"/>
  <c r="G74" i="9" s="1"/>
  <c r="D48" i="9"/>
  <c r="G48" i="9" s="1"/>
  <c r="D66" i="9"/>
  <c r="G66" i="9" s="1"/>
  <c r="D97" i="9"/>
  <c r="G97" i="9" s="1"/>
  <c r="D68" i="9"/>
  <c r="G68" i="9" s="1"/>
  <c r="D19" i="9"/>
  <c r="G19" i="9" s="1"/>
  <c r="D29" i="9"/>
  <c r="G29" i="9" s="1"/>
  <c r="D77" i="9"/>
  <c r="G77" i="9" s="1"/>
  <c r="D24" i="9"/>
  <c r="G24" i="9" s="1"/>
  <c r="D102" i="9"/>
  <c r="G102" i="9" s="1"/>
  <c r="D84" i="9"/>
  <c r="G84" i="9" s="1"/>
  <c r="D40" i="9"/>
  <c r="G40" i="9" s="1"/>
  <c r="D12" i="9"/>
  <c r="G12" i="9" s="1"/>
  <c r="D31" i="9"/>
  <c r="G31" i="9" s="1"/>
  <c r="D79" i="9"/>
  <c r="G79" i="9" s="1"/>
  <c r="D80" i="9"/>
  <c r="G80" i="9" s="1"/>
  <c r="D88" i="9"/>
  <c r="G88" i="9" s="1"/>
  <c r="D23" i="9"/>
  <c r="G23" i="9" s="1"/>
  <c r="D38" i="9"/>
  <c r="G38" i="9" s="1"/>
  <c r="D43" i="9"/>
  <c r="G43" i="9" s="1"/>
  <c r="D85" i="9"/>
  <c r="G85" i="9" s="1"/>
  <c r="D57" i="9"/>
  <c r="G57" i="9" s="1"/>
  <c r="D25" i="9"/>
  <c r="G25" i="9" s="1"/>
  <c r="D35" i="9"/>
  <c r="G35" i="9" s="1"/>
  <c r="D20" i="9"/>
  <c r="G20" i="9" s="1"/>
  <c r="D92" i="9"/>
  <c r="G92" i="9" s="1"/>
  <c r="D94" i="9"/>
  <c r="G94" i="9" s="1"/>
  <c r="D69" i="9"/>
  <c r="G69" i="9" s="1"/>
  <c r="D64" i="9"/>
  <c r="G64" i="9" s="1"/>
  <c r="D98" i="9"/>
  <c r="G98" i="9" s="1"/>
  <c r="D22" i="9"/>
  <c r="G22" i="9" s="1"/>
  <c r="D63" i="9"/>
  <c r="G63" i="9" s="1"/>
  <c r="D91" i="9"/>
  <c r="G91" i="9" s="1"/>
  <c r="D8" i="9"/>
  <c r="G8" i="9" s="1"/>
  <c r="D45" i="9"/>
  <c r="G45" i="9" s="1"/>
  <c r="D49" i="9"/>
  <c r="G49" i="9" s="1"/>
  <c r="D39" i="9"/>
  <c r="G39" i="9" s="1"/>
  <c r="D14" i="9"/>
  <c r="G14" i="9" s="1"/>
  <c r="D9" i="9"/>
  <c r="G9" i="9" s="1"/>
  <c r="D59" i="9"/>
  <c r="G59" i="9" s="1"/>
  <c r="D17" i="9"/>
  <c r="G17" i="9" s="1"/>
  <c r="D21" i="9"/>
  <c r="G21" i="9" s="1"/>
  <c r="D86" i="9"/>
  <c r="G86" i="9" s="1"/>
  <c r="D36" i="9"/>
  <c r="G36" i="9" s="1"/>
  <c r="D27" i="9"/>
  <c r="G27" i="9" s="1"/>
  <c r="D71" i="9"/>
  <c r="G71" i="9" s="1"/>
  <c r="D42" i="9"/>
  <c r="G42" i="9" s="1"/>
  <c r="D18" i="9"/>
  <c r="G18" i="9" s="1"/>
  <c r="D41" i="9"/>
  <c r="G41" i="9" s="1"/>
  <c r="D55" i="9"/>
  <c r="G55" i="9" s="1"/>
  <c r="D16" i="9"/>
  <c r="G16" i="9" s="1"/>
  <c r="D53" i="9"/>
  <c r="G53" i="9" s="1"/>
  <c r="D75" i="9"/>
  <c r="G75" i="9" s="1"/>
  <c r="D72" i="9"/>
  <c r="G72" i="9" s="1"/>
  <c r="D105" i="9"/>
  <c r="G105" i="9" s="1"/>
  <c r="D100" i="9"/>
  <c r="G100" i="9" s="1"/>
  <c r="D73" i="9"/>
  <c r="G73" i="9" s="1"/>
  <c r="D83" i="9"/>
  <c r="G83" i="9" s="1"/>
  <c r="D78" i="9"/>
  <c r="G78" i="9" s="1"/>
  <c r="D82" i="9"/>
  <c r="G82" i="9" s="1"/>
  <c r="D106" i="9"/>
  <c r="G106" i="9" s="1"/>
  <c r="D93" i="9"/>
  <c r="G93" i="9" s="1"/>
  <c r="D95" i="9"/>
  <c r="G95" i="9" s="1"/>
  <c r="D104" i="9"/>
  <c r="G104" i="9" s="1"/>
  <c r="D13" i="9"/>
  <c r="G13" i="9" s="1"/>
  <c r="D99" i="9"/>
  <c r="G99" i="9" s="1"/>
  <c r="D51" i="9"/>
  <c r="G51" i="9" s="1"/>
  <c r="D28" i="9"/>
  <c r="G28" i="9" s="1"/>
  <c r="D87" i="9"/>
  <c r="G87" i="9" s="1"/>
  <c r="D89" i="9"/>
  <c r="G89" i="9" s="1"/>
  <c r="D10" i="9"/>
  <c r="G10" i="9" s="1"/>
  <c r="D37" i="9"/>
  <c r="G37" i="9" s="1"/>
  <c r="I69" i="9" l="1"/>
  <c r="H69" i="9"/>
  <c r="I11" i="9"/>
  <c r="H11" i="9"/>
  <c r="I94" i="9"/>
  <c r="H94" i="9"/>
  <c r="H103" i="9"/>
  <c r="I103" i="9"/>
  <c r="I99" i="9"/>
  <c r="H99" i="9"/>
  <c r="C99" i="10" s="1"/>
  <c r="I83" i="9"/>
  <c r="H83" i="9"/>
  <c r="I55" i="9"/>
  <c r="H55" i="9"/>
  <c r="I21" i="9"/>
  <c r="H21" i="9"/>
  <c r="H8" i="9"/>
  <c r="I8" i="9"/>
  <c r="C8" i="10" s="1"/>
  <c r="H92" i="9"/>
  <c r="I92" i="9"/>
  <c r="I23" i="9"/>
  <c r="H23" i="9"/>
  <c r="I102" i="9"/>
  <c r="H102" i="9"/>
  <c r="H48" i="9"/>
  <c r="I48" i="9"/>
  <c r="I70" i="9"/>
  <c r="H70" i="9"/>
  <c r="I7" i="9"/>
  <c r="I58" i="9"/>
  <c r="H58" i="9"/>
  <c r="H82" i="9"/>
  <c r="I82" i="9"/>
  <c r="H96" i="9"/>
  <c r="I96" i="9"/>
  <c r="I86" i="9"/>
  <c r="H86" i="9"/>
  <c r="H38" i="9"/>
  <c r="I38" i="9"/>
  <c r="I91" i="9"/>
  <c r="H91" i="9"/>
  <c r="C91" i="10" s="1"/>
  <c r="H20" i="9"/>
  <c r="I20" i="9"/>
  <c r="H88" i="9"/>
  <c r="I88" i="9"/>
  <c r="H24" i="9"/>
  <c r="I24" i="9"/>
  <c r="I74" i="9"/>
  <c r="H74" i="9"/>
  <c r="C74" i="10" s="1"/>
  <c r="I15" i="9"/>
  <c r="H15" i="9"/>
  <c r="I62" i="9"/>
  <c r="H62" i="9"/>
  <c r="I50" i="9"/>
  <c r="H50" i="9"/>
  <c r="I49" i="9"/>
  <c r="H49" i="9"/>
  <c r="C49" i="10" s="1"/>
  <c r="H40" i="9"/>
  <c r="I40" i="9"/>
  <c r="I78" i="9"/>
  <c r="H78" i="9"/>
  <c r="H60" i="9"/>
  <c r="I60" i="9"/>
  <c r="I73" i="9"/>
  <c r="H73" i="9"/>
  <c r="C73" i="10" s="1"/>
  <c r="I37" i="9"/>
  <c r="H37" i="9"/>
  <c r="H104" i="9"/>
  <c r="I104" i="9"/>
  <c r="H100" i="9"/>
  <c r="I100" i="9"/>
  <c r="I18" i="9"/>
  <c r="H18" i="9"/>
  <c r="C18" i="10" s="1"/>
  <c r="I59" i="9"/>
  <c r="H59" i="9"/>
  <c r="I63" i="9"/>
  <c r="H63" i="9"/>
  <c r="I35" i="9"/>
  <c r="H35" i="9"/>
  <c r="H80" i="9"/>
  <c r="I80" i="9"/>
  <c r="C80" i="10" s="1"/>
  <c r="I77" i="9"/>
  <c r="H77" i="9"/>
  <c r="I46" i="9"/>
  <c r="H46" i="9"/>
  <c r="H56" i="9"/>
  <c r="I56" i="9"/>
  <c r="I47" i="9"/>
  <c r="H47" i="9"/>
  <c r="C47" i="10" s="1"/>
  <c r="I101" i="9"/>
  <c r="H101" i="9"/>
  <c r="H28" i="9"/>
  <c r="I28" i="9"/>
  <c r="I43" i="9"/>
  <c r="H43" i="9"/>
  <c r="I51" i="9"/>
  <c r="H51" i="9"/>
  <c r="C51" i="10" s="1"/>
  <c r="H84" i="9"/>
  <c r="I84" i="9"/>
  <c r="I13" i="9"/>
  <c r="H13" i="9"/>
  <c r="I10" i="9"/>
  <c r="H10" i="9"/>
  <c r="I105" i="9"/>
  <c r="H105" i="9"/>
  <c r="C105" i="10" s="1"/>
  <c r="I9" i="9"/>
  <c r="H9" i="9"/>
  <c r="H22" i="9"/>
  <c r="I22" i="9"/>
  <c r="I25" i="9"/>
  <c r="H25" i="9"/>
  <c r="H79" i="9"/>
  <c r="I79" i="9"/>
  <c r="C79" i="10" s="1"/>
  <c r="I29" i="9"/>
  <c r="H29" i="9"/>
  <c r="H76" i="9"/>
  <c r="I76" i="9"/>
  <c r="H54" i="9"/>
  <c r="I54" i="9"/>
  <c r="I61" i="9"/>
  <c r="H61" i="9"/>
  <c r="C61" i="10" s="1"/>
  <c r="I67" i="9"/>
  <c r="H67" i="9"/>
  <c r="I53" i="9"/>
  <c r="H53" i="9"/>
  <c r="I97" i="9"/>
  <c r="H97" i="9"/>
  <c r="H16" i="9"/>
  <c r="I16" i="9"/>
  <c r="H52" i="9"/>
  <c r="I52" i="9"/>
  <c r="I17" i="9"/>
  <c r="H17" i="9"/>
  <c r="H95" i="9"/>
  <c r="I95" i="9"/>
  <c r="H42" i="9"/>
  <c r="I42" i="9"/>
  <c r="C42" i="10" s="1"/>
  <c r="I89" i="9"/>
  <c r="H89" i="9"/>
  <c r="I93" i="9"/>
  <c r="H93" i="9"/>
  <c r="H72" i="9"/>
  <c r="I72" i="9"/>
  <c r="H71" i="9"/>
  <c r="I71" i="9"/>
  <c r="I14" i="9"/>
  <c r="H14" i="9"/>
  <c r="H98" i="9"/>
  <c r="I98" i="9"/>
  <c r="I57" i="9"/>
  <c r="H57" i="9"/>
  <c r="I31" i="9"/>
  <c r="H31" i="9"/>
  <c r="C31" i="10" s="1"/>
  <c r="I19" i="9"/>
  <c r="H19" i="9"/>
  <c r="I33" i="9"/>
  <c r="H33" i="9"/>
  <c r="H90" i="9"/>
  <c r="I90" i="9"/>
  <c r="I34" i="9"/>
  <c r="H34" i="9"/>
  <c r="C34" i="10" s="1"/>
  <c r="H30" i="9"/>
  <c r="I30" i="9"/>
  <c r="H36" i="9"/>
  <c r="I36" i="9"/>
  <c r="H32" i="9"/>
  <c r="I32" i="9"/>
  <c r="I45" i="9"/>
  <c r="H45" i="9"/>
  <c r="C45" i="10" s="1"/>
  <c r="H66" i="9"/>
  <c r="I66" i="9"/>
  <c r="I41" i="9"/>
  <c r="H41" i="9"/>
  <c r="H87" i="9"/>
  <c r="I87" i="9"/>
  <c r="I106" i="9"/>
  <c r="H106" i="9"/>
  <c r="C106" i="10" s="1"/>
  <c r="I75" i="9"/>
  <c r="H75" i="9"/>
  <c r="I27" i="9"/>
  <c r="H27" i="9"/>
  <c r="I39" i="9"/>
  <c r="H39" i="9"/>
  <c r="H64" i="9"/>
  <c r="I64" i="9"/>
  <c r="I85" i="9"/>
  <c r="H85" i="9"/>
  <c r="H12" i="9"/>
  <c r="I12" i="9"/>
  <c r="H68" i="9"/>
  <c r="I68" i="9"/>
  <c r="I26" i="9"/>
  <c r="H26" i="9"/>
  <c r="C26" i="10" s="1"/>
  <c r="I81" i="9"/>
  <c r="H81" i="9"/>
  <c r="I65" i="9"/>
  <c r="H65" i="9"/>
  <c r="H44" i="9"/>
  <c r="I44" i="9"/>
  <c r="C10" i="10" l="1"/>
  <c r="C7" i="10"/>
  <c r="C69" i="10"/>
  <c r="C81" i="10"/>
  <c r="C85" i="10"/>
  <c r="C75" i="10"/>
  <c r="C66" i="10"/>
  <c r="C30" i="10"/>
  <c r="C19" i="10"/>
  <c r="C14" i="10"/>
  <c r="C52" i="10"/>
  <c r="C29" i="10"/>
  <c r="C84" i="10"/>
  <c r="C77" i="10"/>
  <c r="C37" i="10"/>
  <c r="C40" i="10"/>
  <c r="C15" i="10"/>
  <c r="C20" i="10"/>
  <c r="C96" i="10"/>
  <c r="C70" i="10"/>
  <c r="C33" i="10"/>
  <c r="C87" i="10"/>
  <c r="C32" i="10"/>
  <c r="C90" i="10"/>
  <c r="C72" i="10"/>
  <c r="C44" i="10"/>
  <c r="C68" i="10"/>
  <c r="C92" i="10"/>
  <c r="C97" i="10"/>
  <c r="C25" i="10"/>
  <c r="C43" i="10"/>
  <c r="C35" i="10"/>
  <c r="C50" i="10"/>
  <c r="C58" i="10"/>
  <c r="C102" i="10"/>
  <c r="C21" i="10"/>
  <c r="C76" i="10"/>
  <c r="C22" i="10"/>
  <c r="C104" i="10"/>
  <c r="C88" i="10"/>
  <c r="C12" i="10"/>
  <c r="C98" i="10"/>
  <c r="C28" i="10"/>
  <c r="C89" i="10"/>
  <c r="C67" i="10"/>
  <c r="C9" i="10"/>
  <c r="C101" i="10"/>
  <c r="C59" i="10"/>
  <c r="C83" i="10"/>
  <c r="C11" i="10"/>
  <c r="C64" i="10"/>
  <c r="C71" i="10"/>
  <c r="C16" i="10"/>
  <c r="C82" i="10"/>
  <c r="C48" i="10"/>
  <c r="C39" i="10"/>
  <c r="C57" i="10"/>
  <c r="C95" i="10"/>
  <c r="C54" i="10"/>
  <c r="C56" i="10"/>
  <c r="C100" i="10"/>
  <c r="C60" i="10"/>
  <c r="C24" i="10"/>
  <c r="C38" i="10"/>
  <c r="C103" i="10"/>
  <c r="C65" i="10"/>
  <c r="C27" i="10"/>
  <c r="C41" i="10"/>
  <c r="C36" i="10"/>
  <c r="C93" i="10"/>
  <c r="C17" i="10"/>
  <c r="C53" i="10"/>
  <c r="C13" i="10"/>
  <c r="C46" i="10"/>
  <c r="C63" i="10"/>
  <c r="C78" i="10"/>
  <c r="C62" i="10"/>
  <c r="C86" i="10"/>
  <c r="C23" i="10"/>
  <c r="C55" i="10"/>
  <c r="C94" i="10"/>
  <c r="D17" i="10" l="1"/>
  <c r="G17" i="10" s="1"/>
  <c r="D59" i="10"/>
  <c r="G59" i="10" s="1"/>
  <c r="D39" i="10"/>
  <c r="G39" i="10" s="1"/>
  <c r="D106" i="10"/>
  <c r="G106" i="10" s="1"/>
  <c r="U116" i="5" s="1"/>
  <c r="Y116" i="5" s="1"/>
  <c r="D91" i="10"/>
  <c r="G91" i="10" s="1"/>
  <c r="H91" i="10" s="1"/>
  <c r="V101" i="5" s="1"/>
  <c r="Z101" i="5" s="1"/>
  <c r="D51" i="10"/>
  <c r="G51" i="10" s="1"/>
  <c r="I51" i="10" s="1"/>
  <c r="W61" i="5" s="1"/>
  <c r="AA61" i="5" s="1"/>
  <c r="D48" i="10"/>
  <c r="G48" i="10" s="1"/>
  <c r="U58" i="5" s="1"/>
  <c r="Y58" i="5" s="1"/>
  <c r="D26" i="10"/>
  <c r="G26" i="10" s="1"/>
  <c r="H26" i="10" s="1"/>
  <c r="V36" i="5" s="1"/>
  <c r="Z36" i="5" s="1"/>
  <c r="D65" i="10"/>
  <c r="G65" i="10" s="1"/>
  <c r="D14" i="10"/>
  <c r="G14" i="10" s="1"/>
  <c r="D42" i="10"/>
  <c r="G42" i="10" s="1"/>
  <c r="D63" i="10"/>
  <c r="G63" i="10" s="1"/>
  <c r="I63" i="10" s="1"/>
  <c r="W73" i="5" s="1"/>
  <c r="AA73" i="5" s="1"/>
  <c r="D29" i="10"/>
  <c r="G29" i="10" s="1"/>
  <c r="H29" i="10" s="1"/>
  <c r="V39" i="5" s="1"/>
  <c r="Z39" i="5" s="1"/>
  <c r="D36" i="10"/>
  <c r="G36" i="10" s="1"/>
  <c r="U46" i="5" s="1"/>
  <c r="Y46" i="5" s="1"/>
  <c r="D61" i="10"/>
  <c r="G61" i="10" s="1"/>
  <c r="J61" i="10" s="1"/>
  <c r="X71" i="5" s="1"/>
  <c r="AB71" i="5" s="1"/>
  <c r="D97" i="10"/>
  <c r="G97" i="10" s="1"/>
  <c r="J97" i="10" s="1"/>
  <c r="X107" i="5" s="1"/>
  <c r="AB107" i="5" s="1"/>
  <c r="D57" i="10"/>
  <c r="G57" i="10" s="1"/>
  <c r="D54" i="10"/>
  <c r="G54" i="10" s="1"/>
  <c r="D10" i="10"/>
  <c r="G10" i="10" s="1"/>
  <c r="D31" i="10"/>
  <c r="G31" i="10" s="1"/>
  <c r="I31" i="10" s="1"/>
  <c r="W41" i="5" s="1"/>
  <c r="AA41" i="5" s="1"/>
  <c r="D82" i="10"/>
  <c r="G82" i="10" s="1"/>
  <c r="U92" i="5" s="1"/>
  <c r="Y92" i="5" s="1"/>
  <c r="D103" i="10"/>
  <c r="G103" i="10" s="1"/>
  <c r="I103" i="10" s="1"/>
  <c r="W113" i="5" s="1"/>
  <c r="AA113" i="5" s="1"/>
  <c r="D105" i="10"/>
  <c r="G105" i="10" s="1"/>
  <c r="U115" i="5" s="1"/>
  <c r="Y115" i="5" s="1"/>
  <c r="D95" i="10"/>
  <c r="G95" i="10" s="1"/>
  <c r="I95" i="10" s="1"/>
  <c r="W105" i="5" s="1"/>
  <c r="AA105" i="5" s="1"/>
  <c r="D34" i="10"/>
  <c r="G34" i="10" s="1"/>
  <c r="D35" i="10"/>
  <c r="G35" i="10" s="1"/>
  <c r="D66" i="10"/>
  <c r="G66" i="10" s="1"/>
  <c r="D11" i="10"/>
  <c r="G11" i="10" s="1"/>
  <c r="I11" i="10" s="1"/>
  <c r="W21" i="5" s="1"/>
  <c r="AA21" i="5" s="1"/>
  <c r="D104" i="10"/>
  <c r="G104" i="10" s="1"/>
  <c r="U114" i="5" s="1"/>
  <c r="Y114" i="5" s="1"/>
  <c r="D83" i="10"/>
  <c r="G83" i="10" s="1"/>
  <c r="I83" i="10" s="1"/>
  <c r="W93" i="5" s="1"/>
  <c r="AA93" i="5" s="1"/>
  <c r="D9" i="10"/>
  <c r="G9" i="10" s="1"/>
  <c r="U19" i="5" s="1"/>
  <c r="Y19" i="5" s="1"/>
  <c r="D101" i="10"/>
  <c r="G101" i="10" s="1"/>
  <c r="U111" i="5" s="1"/>
  <c r="Y111" i="5" s="1"/>
  <c r="D87" i="10"/>
  <c r="G87" i="10" s="1"/>
  <c r="U97" i="5" s="1"/>
  <c r="Y97" i="5" s="1"/>
  <c r="D99" i="10"/>
  <c r="G99" i="10" s="1"/>
  <c r="D7" i="10"/>
  <c r="G7" i="10" s="1"/>
  <c r="D86" i="10"/>
  <c r="G86" i="10" s="1"/>
  <c r="I86" i="10" s="1"/>
  <c r="W96" i="5" s="1"/>
  <c r="AA96" i="5" s="1"/>
  <c r="D60" i="10"/>
  <c r="G60" i="10" s="1"/>
  <c r="I60" i="10" s="1"/>
  <c r="W70" i="5" s="1"/>
  <c r="AA70" i="5" s="1"/>
  <c r="D13" i="10"/>
  <c r="G13" i="10" s="1"/>
  <c r="J13" i="10" s="1"/>
  <c r="X23" i="5" s="1"/>
  <c r="AB23" i="5" s="1"/>
  <c r="D68" i="10"/>
  <c r="G68" i="10" s="1"/>
  <c r="U78" i="5" s="1"/>
  <c r="Y78" i="5" s="1"/>
  <c r="D98" i="10"/>
  <c r="G98" i="10" s="1"/>
  <c r="U108" i="5" s="1"/>
  <c r="Y108" i="5" s="1"/>
  <c r="D85" i="10"/>
  <c r="G85" i="10" s="1"/>
  <c r="U95" i="5" s="1"/>
  <c r="Y95" i="5" s="1"/>
  <c r="D40" i="10"/>
  <c r="G40" i="10" s="1"/>
  <c r="D75" i="10"/>
  <c r="G75" i="10" s="1"/>
  <c r="D78" i="10"/>
  <c r="G78" i="10" s="1"/>
  <c r="I78" i="10" s="1"/>
  <c r="W88" i="5" s="1"/>
  <c r="AA88" i="5" s="1"/>
  <c r="D28" i="10"/>
  <c r="G28" i="10" s="1"/>
  <c r="I28" i="10" s="1"/>
  <c r="W38" i="5" s="1"/>
  <c r="AA38" i="5" s="1"/>
  <c r="D43" i="10"/>
  <c r="G43" i="10" s="1"/>
  <c r="I43" i="10" s="1"/>
  <c r="W53" i="5" s="1"/>
  <c r="AA53" i="5" s="1"/>
  <c r="D37" i="10"/>
  <c r="G37" i="10" s="1"/>
  <c r="U47" i="5" s="1"/>
  <c r="Y47" i="5" s="1"/>
  <c r="D100" i="10"/>
  <c r="G100" i="10" s="1"/>
  <c r="H100" i="10" s="1"/>
  <c r="V110" i="5" s="1"/>
  <c r="Z110" i="5" s="1"/>
  <c r="D55" i="10"/>
  <c r="G55" i="10" s="1"/>
  <c r="U65" i="5" s="1"/>
  <c r="Y65" i="5" s="1"/>
  <c r="D52" i="10"/>
  <c r="G52" i="10" s="1"/>
  <c r="D64" i="10"/>
  <c r="G64" i="10" s="1"/>
  <c r="D69" i="10"/>
  <c r="G69" i="10" s="1"/>
  <c r="H69" i="10" s="1"/>
  <c r="V79" i="5" s="1"/>
  <c r="Z79" i="5" s="1"/>
  <c r="D72" i="10"/>
  <c r="G72" i="10" s="1"/>
  <c r="U82" i="5" s="1"/>
  <c r="Y82" i="5" s="1"/>
  <c r="D93" i="10"/>
  <c r="G93" i="10" s="1"/>
  <c r="H93" i="10" s="1"/>
  <c r="V103" i="5" s="1"/>
  <c r="Z103" i="5" s="1"/>
  <c r="D44" i="10"/>
  <c r="G44" i="10" s="1"/>
  <c r="U54" i="5" s="1"/>
  <c r="Y54" i="5" s="1"/>
  <c r="D67" i="10"/>
  <c r="G67" i="10" s="1"/>
  <c r="U77" i="5" s="1"/>
  <c r="Y77" i="5" s="1"/>
  <c r="D47" i="10"/>
  <c r="G47" i="10" s="1"/>
  <c r="J47" i="10" s="1"/>
  <c r="X57" i="5" s="1"/>
  <c r="AB57" i="5" s="1"/>
  <c r="D20" i="10"/>
  <c r="G20" i="10" s="1"/>
  <c r="D32" i="10"/>
  <c r="G32" i="10" s="1"/>
  <c r="D92" i="10"/>
  <c r="G92" i="10" s="1"/>
  <c r="U102" i="5" s="1"/>
  <c r="Y102" i="5" s="1"/>
  <c r="D90" i="10"/>
  <c r="G90" i="10" s="1"/>
  <c r="H90" i="10" s="1"/>
  <c r="V100" i="5" s="1"/>
  <c r="Z100" i="5" s="1"/>
  <c r="D74" i="10"/>
  <c r="G74" i="10" s="1"/>
  <c r="J74" i="10" s="1"/>
  <c r="X84" i="5" s="1"/>
  <c r="AB84" i="5" s="1"/>
  <c r="D8" i="10"/>
  <c r="G8" i="10" s="1"/>
  <c r="U18" i="5" s="1"/>
  <c r="Y18" i="5" s="1"/>
  <c r="D45" i="10"/>
  <c r="G45" i="10" s="1"/>
  <c r="J45" i="10" s="1"/>
  <c r="X55" i="5" s="1"/>
  <c r="AB55" i="5" s="1"/>
  <c r="D38" i="10"/>
  <c r="G38" i="10" s="1"/>
  <c r="I38" i="10" s="1"/>
  <c r="W48" i="5" s="1"/>
  <c r="AA48" i="5" s="1"/>
  <c r="D49" i="10"/>
  <c r="G49" i="10" s="1"/>
  <c r="D46" i="10"/>
  <c r="G46" i="10" s="1"/>
  <c r="D22" i="10"/>
  <c r="G22" i="10" s="1"/>
  <c r="U32" i="5" s="1"/>
  <c r="Y32" i="5" s="1"/>
  <c r="D12" i="10"/>
  <c r="G12" i="10" s="1"/>
  <c r="J12" i="10" s="1"/>
  <c r="X22" i="5" s="1"/>
  <c r="AB22" i="5" s="1"/>
  <c r="D24" i="10"/>
  <c r="G24" i="10" s="1"/>
  <c r="U34" i="5" s="1"/>
  <c r="Y34" i="5" s="1"/>
  <c r="D84" i="10"/>
  <c r="G84" i="10" s="1"/>
  <c r="U94" i="5" s="1"/>
  <c r="Y94" i="5" s="1"/>
  <c r="D96" i="10"/>
  <c r="G96" i="10" s="1"/>
  <c r="J96" i="10" s="1"/>
  <c r="X106" i="5" s="1"/>
  <c r="AB106" i="5" s="1"/>
  <c r="D77" i="10"/>
  <c r="G77" i="10" s="1"/>
  <c r="J77" i="10" s="1"/>
  <c r="X87" i="5" s="1"/>
  <c r="AB87" i="5" s="1"/>
  <c r="D23" i="10"/>
  <c r="G23" i="10" s="1"/>
  <c r="D19" i="10"/>
  <c r="G19" i="10" s="1"/>
  <c r="D56" i="10"/>
  <c r="G56" i="10" s="1"/>
  <c r="H56" i="10" s="1"/>
  <c r="V66" i="5" s="1"/>
  <c r="Z66" i="5" s="1"/>
  <c r="D25" i="10"/>
  <c r="G25" i="10" s="1"/>
  <c r="U35" i="5" s="1"/>
  <c r="Y35" i="5" s="1"/>
  <c r="D102" i="10"/>
  <c r="G102" i="10" s="1"/>
  <c r="H102" i="10" s="1"/>
  <c r="V112" i="5" s="1"/>
  <c r="Z112" i="5" s="1"/>
  <c r="D15" i="10"/>
  <c r="G15" i="10" s="1"/>
  <c r="J15" i="10" s="1"/>
  <c r="X25" i="5" s="1"/>
  <c r="AB25" i="5" s="1"/>
  <c r="D76" i="10"/>
  <c r="G76" i="10" s="1"/>
  <c r="I76" i="10" s="1"/>
  <c r="W86" i="5" s="1"/>
  <c r="AA86" i="5" s="1"/>
  <c r="D53" i="10"/>
  <c r="G53" i="10" s="1"/>
  <c r="J53" i="10" s="1"/>
  <c r="X63" i="5" s="1"/>
  <c r="AB63" i="5" s="1"/>
  <c r="D89" i="10"/>
  <c r="G89" i="10" s="1"/>
  <c r="D70" i="10"/>
  <c r="G70" i="10" s="1"/>
  <c r="D33" i="10"/>
  <c r="G33" i="10" s="1"/>
  <c r="U43" i="5" s="1"/>
  <c r="Y43" i="5" s="1"/>
  <c r="D30" i="10"/>
  <c r="G30" i="10" s="1"/>
  <c r="H30" i="10" s="1"/>
  <c r="V40" i="5" s="1"/>
  <c r="Z40" i="5" s="1"/>
  <c r="D81" i="10"/>
  <c r="G81" i="10" s="1"/>
  <c r="H81" i="10" s="1"/>
  <c r="V91" i="5" s="1"/>
  <c r="Z91" i="5" s="1"/>
  <c r="D16" i="10"/>
  <c r="G16" i="10" s="1"/>
  <c r="U26" i="5" s="1"/>
  <c r="Y26" i="5" s="1"/>
  <c r="D88" i="10"/>
  <c r="G88" i="10" s="1"/>
  <c r="J88" i="10" s="1"/>
  <c r="X98" i="5" s="1"/>
  <c r="AB98" i="5" s="1"/>
  <c r="D27" i="10"/>
  <c r="G27" i="10" s="1"/>
  <c r="I27" i="10" s="1"/>
  <c r="W37" i="5" s="1"/>
  <c r="AA37" i="5" s="1"/>
  <c r="D41" i="10"/>
  <c r="G41" i="10" s="1"/>
  <c r="D94" i="10"/>
  <c r="G94" i="10" s="1"/>
  <c r="D50" i="10"/>
  <c r="G50" i="10" s="1"/>
  <c r="U60" i="5" s="1"/>
  <c r="Y60" i="5" s="1"/>
  <c r="D71" i="10"/>
  <c r="G71" i="10" s="1"/>
  <c r="U81" i="5" s="1"/>
  <c r="Y81" i="5" s="1"/>
  <c r="D58" i="10"/>
  <c r="G58" i="10" s="1"/>
  <c r="I58" i="10" s="1"/>
  <c r="W68" i="5" s="1"/>
  <c r="AA68" i="5" s="1"/>
  <c r="D79" i="10"/>
  <c r="G79" i="10" s="1"/>
  <c r="I79" i="10" s="1"/>
  <c r="W89" i="5" s="1"/>
  <c r="AA89" i="5" s="1"/>
  <c r="D80" i="10"/>
  <c r="G80" i="10" s="1"/>
  <c r="U90" i="5" s="1"/>
  <c r="Y90" i="5" s="1"/>
  <c r="D21" i="10"/>
  <c r="G21" i="10" s="1"/>
  <c r="U31" i="5" s="1"/>
  <c r="Y31" i="5" s="1"/>
  <c r="D73" i="10"/>
  <c r="G73" i="10" s="1"/>
  <c r="D62" i="10"/>
  <c r="G62" i="10" s="1"/>
  <c r="D18" i="10"/>
  <c r="G18" i="10" s="1"/>
  <c r="J18" i="10" s="1"/>
  <c r="X28" i="5" s="1"/>
  <c r="AB28" i="5" s="1"/>
  <c r="I91" i="10"/>
  <c r="W101" i="5" s="1"/>
  <c r="AA101" i="5" s="1"/>
  <c r="U33" i="5"/>
  <c r="Y33" i="5" s="1"/>
  <c r="H23" i="10"/>
  <c r="V33" i="5" s="1"/>
  <c r="Z33" i="5" s="1"/>
  <c r="I23" i="10"/>
  <c r="W33" i="5" s="1"/>
  <c r="AA33" i="5" s="1"/>
  <c r="J23" i="10"/>
  <c r="X33" i="5" s="1"/>
  <c r="AB33" i="5" s="1"/>
  <c r="I19" i="10"/>
  <c r="W29" i="5" s="1"/>
  <c r="AA29" i="5" s="1"/>
  <c r="U29" i="5"/>
  <c r="Y29" i="5" s="1"/>
  <c r="H19" i="10"/>
  <c r="V29" i="5" s="1"/>
  <c r="Z29" i="5" s="1"/>
  <c r="J19" i="10"/>
  <c r="X29" i="5" s="1"/>
  <c r="AB29" i="5" s="1"/>
  <c r="U44" i="5"/>
  <c r="Y44" i="5" s="1"/>
  <c r="H34" i="10"/>
  <c r="V44" i="5" s="1"/>
  <c r="Z44" i="5" s="1"/>
  <c r="I34" i="10"/>
  <c r="W44" i="5" s="1"/>
  <c r="AA44" i="5" s="1"/>
  <c r="J34" i="10"/>
  <c r="X44" i="5" s="1"/>
  <c r="AB44" i="5" s="1"/>
  <c r="I35" i="10"/>
  <c r="W45" i="5" s="1"/>
  <c r="AA45" i="5" s="1"/>
  <c r="U45" i="5"/>
  <c r="Y45" i="5" s="1"/>
  <c r="J35" i="10"/>
  <c r="X45" i="5" s="1"/>
  <c r="AB45" i="5" s="1"/>
  <c r="H35" i="10"/>
  <c r="V45" i="5" s="1"/>
  <c r="Z45" i="5" s="1"/>
  <c r="U76" i="5"/>
  <c r="Y76" i="5" s="1"/>
  <c r="H66" i="10"/>
  <c r="V76" i="5" s="1"/>
  <c r="Z76" i="5" s="1"/>
  <c r="I66" i="10"/>
  <c r="W76" i="5" s="1"/>
  <c r="AA76" i="5" s="1"/>
  <c r="J66" i="10"/>
  <c r="X76" i="5" s="1"/>
  <c r="AB76" i="5" s="1"/>
  <c r="H87" i="10"/>
  <c r="V97" i="5" s="1"/>
  <c r="Z97" i="5" s="1"/>
  <c r="J87" i="10"/>
  <c r="X97" i="5" s="1"/>
  <c r="AB97" i="5" s="1"/>
  <c r="U21" i="5"/>
  <c r="Y21" i="5" s="1"/>
  <c r="J11" i="10"/>
  <c r="X21" i="5" s="1"/>
  <c r="AB21" i="5" s="1"/>
  <c r="H11" i="10"/>
  <c r="V21" i="5" s="1"/>
  <c r="Z21" i="5" s="1"/>
  <c r="H51" i="10"/>
  <c r="V61" i="5" s="1"/>
  <c r="Z61" i="5" s="1"/>
  <c r="J51" i="10"/>
  <c r="X61" i="5" s="1"/>
  <c r="AB61" i="5" s="1"/>
  <c r="U17" i="5"/>
  <c r="I7" i="10"/>
  <c r="W17" i="5" s="1"/>
  <c r="J7" i="10"/>
  <c r="X17" i="5" s="1"/>
  <c r="H7" i="10"/>
  <c r="V17" i="5" s="1"/>
  <c r="I75" i="10"/>
  <c r="W85" i="5" s="1"/>
  <c r="AA85" i="5" s="1"/>
  <c r="U85" i="5"/>
  <c r="Y85" i="5" s="1"/>
  <c r="H75" i="10"/>
  <c r="V85" i="5" s="1"/>
  <c r="Z85" i="5" s="1"/>
  <c r="J75" i="10"/>
  <c r="X85" i="5" s="1"/>
  <c r="AB85" i="5" s="1"/>
  <c r="U62" i="5"/>
  <c r="Y62" i="5" s="1"/>
  <c r="I52" i="10"/>
  <c r="W62" i="5" s="1"/>
  <c r="AA62" i="5" s="1"/>
  <c r="J52" i="10"/>
  <c r="X62" i="5" s="1"/>
  <c r="AB62" i="5" s="1"/>
  <c r="H52" i="10"/>
  <c r="V62" i="5" s="1"/>
  <c r="Z62" i="5" s="1"/>
  <c r="U30" i="5"/>
  <c r="Y30" i="5" s="1"/>
  <c r="I20" i="10"/>
  <c r="W30" i="5" s="1"/>
  <c r="AA30" i="5" s="1"/>
  <c r="J20" i="10"/>
  <c r="X30" i="5" s="1"/>
  <c r="AB30" i="5" s="1"/>
  <c r="H20" i="10"/>
  <c r="V30" i="5" s="1"/>
  <c r="Z30" i="5" s="1"/>
  <c r="U66" i="5"/>
  <c r="Y66" i="5" s="1"/>
  <c r="I33" i="10"/>
  <c r="W43" i="5" s="1"/>
  <c r="AA43" i="5" s="1"/>
  <c r="J38" i="10"/>
  <c r="X48" i="5" s="1"/>
  <c r="AB48" i="5" s="1"/>
  <c r="U59" i="5"/>
  <c r="Y59" i="5" s="1"/>
  <c r="J49" i="10"/>
  <c r="X59" i="5" s="1"/>
  <c r="AB59" i="5" s="1"/>
  <c r="H49" i="10"/>
  <c r="V59" i="5" s="1"/>
  <c r="Z59" i="5" s="1"/>
  <c r="I49" i="10"/>
  <c r="W59" i="5" s="1"/>
  <c r="AA59" i="5" s="1"/>
  <c r="U56" i="5"/>
  <c r="Y56" i="5" s="1"/>
  <c r="H46" i="10"/>
  <c r="V56" i="5" s="1"/>
  <c r="Z56" i="5" s="1"/>
  <c r="I46" i="10"/>
  <c r="W56" i="5" s="1"/>
  <c r="AA56" i="5" s="1"/>
  <c r="J46" i="10"/>
  <c r="X56" i="5" s="1"/>
  <c r="AB56" i="5" s="1"/>
  <c r="J22" i="10"/>
  <c r="X32" i="5" s="1"/>
  <c r="AB32" i="5" s="1"/>
  <c r="I22" i="10"/>
  <c r="W32" i="5" s="1"/>
  <c r="AA32" i="5" s="1"/>
  <c r="U87" i="5"/>
  <c r="Y87" i="5" s="1"/>
  <c r="U27" i="5"/>
  <c r="Y27" i="5" s="1"/>
  <c r="J17" i="10"/>
  <c r="X27" i="5" s="1"/>
  <c r="AB27" i="5" s="1"/>
  <c r="H17" i="10"/>
  <c r="V27" i="5" s="1"/>
  <c r="Z27" i="5" s="1"/>
  <c r="I17" i="10"/>
  <c r="W27" i="5" s="1"/>
  <c r="AA27" i="5" s="1"/>
  <c r="H86" i="10"/>
  <c r="V96" i="5" s="1"/>
  <c r="Z96" i="5" s="1"/>
  <c r="U96" i="5"/>
  <c r="Y96" i="5" s="1"/>
  <c r="U88" i="5"/>
  <c r="Y88" i="5" s="1"/>
  <c r="H78" i="10"/>
  <c r="V88" i="5" s="1"/>
  <c r="Z88" i="5" s="1"/>
  <c r="J78" i="10"/>
  <c r="X88" i="5" s="1"/>
  <c r="AB88" i="5" s="1"/>
  <c r="U79" i="5"/>
  <c r="Y79" i="5" s="1"/>
  <c r="I69" i="10"/>
  <c r="W79" i="5" s="1"/>
  <c r="AA79" i="5" s="1"/>
  <c r="J92" i="10"/>
  <c r="X102" i="5" s="1"/>
  <c r="AB102" i="5" s="1"/>
  <c r="H92" i="10"/>
  <c r="V102" i="5" s="1"/>
  <c r="Z102" i="5" s="1"/>
  <c r="I92" i="10"/>
  <c r="W102" i="5" s="1"/>
  <c r="AA102" i="5" s="1"/>
  <c r="U75" i="5"/>
  <c r="Y75" i="5" s="1"/>
  <c r="J65" i="10"/>
  <c r="X75" i="5" s="1"/>
  <c r="AB75" i="5" s="1"/>
  <c r="I65" i="10"/>
  <c r="W75" i="5" s="1"/>
  <c r="AA75" i="5" s="1"/>
  <c r="H65" i="10"/>
  <c r="V75" i="5" s="1"/>
  <c r="Z75" i="5" s="1"/>
  <c r="U63" i="5"/>
  <c r="Y63" i="5" s="1"/>
  <c r="H89" i="10"/>
  <c r="V99" i="5" s="1"/>
  <c r="Z99" i="5" s="1"/>
  <c r="U99" i="5"/>
  <c r="Y99" i="5" s="1"/>
  <c r="I89" i="10"/>
  <c r="W99" i="5" s="1"/>
  <c r="AA99" i="5" s="1"/>
  <c r="J89" i="10"/>
  <c r="X99" i="5" s="1"/>
  <c r="AB99" i="5" s="1"/>
  <c r="U80" i="5"/>
  <c r="Y80" i="5" s="1"/>
  <c r="H70" i="10"/>
  <c r="V80" i="5" s="1"/>
  <c r="Z80" i="5" s="1"/>
  <c r="J70" i="10"/>
  <c r="X80" i="5" s="1"/>
  <c r="AB80" i="5" s="1"/>
  <c r="I70" i="10"/>
  <c r="W80" i="5" s="1"/>
  <c r="AA80" i="5" s="1"/>
  <c r="H106" i="10"/>
  <c r="V116" i="5" s="1"/>
  <c r="Z116" i="5" s="1"/>
  <c r="I106" i="10"/>
  <c r="W116" i="5" s="1"/>
  <c r="AA116" i="5" s="1"/>
  <c r="J106" i="10"/>
  <c r="X116" i="5" s="1"/>
  <c r="AB116" i="5" s="1"/>
  <c r="I99" i="10"/>
  <c r="W109" i="5" s="1"/>
  <c r="AA109" i="5" s="1"/>
  <c r="H99" i="10"/>
  <c r="V109" i="5" s="1"/>
  <c r="Z109" i="5" s="1"/>
  <c r="J99" i="10"/>
  <c r="X109" i="5" s="1"/>
  <c r="AB109" i="5" s="1"/>
  <c r="U109" i="5"/>
  <c r="Y109" i="5" s="1"/>
  <c r="U50" i="5"/>
  <c r="Y50" i="5" s="1"/>
  <c r="J40" i="10"/>
  <c r="X50" i="5" s="1"/>
  <c r="AB50" i="5" s="1"/>
  <c r="H40" i="10"/>
  <c r="V50" i="5" s="1"/>
  <c r="Z50" i="5" s="1"/>
  <c r="I40" i="10"/>
  <c r="W50" i="5" s="1"/>
  <c r="AA50" i="5" s="1"/>
  <c r="H55" i="10"/>
  <c r="V65" i="5" s="1"/>
  <c r="Z65" i="5" s="1"/>
  <c r="I55" i="10"/>
  <c r="W65" i="5" s="1"/>
  <c r="AA65" i="5" s="1"/>
  <c r="U57" i="5"/>
  <c r="Y57" i="5" s="1"/>
  <c r="H47" i="10"/>
  <c r="V57" i="5" s="1"/>
  <c r="Z57" i="5" s="1"/>
  <c r="I47" i="10"/>
  <c r="W57" i="5" s="1"/>
  <c r="AA57" i="5" s="1"/>
  <c r="H27" i="10"/>
  <c r="V37" i="5" s="1"/>
  <c r="Z37" i="5" s="1"/>
  <c r="U51" i="5"/>
  <c r="Y51" i="5" s="1"/>
  <c r="J41" i="10"/>
  <c r="X51" i="5" s="1"/>
  <c r="AB51" i="5" s="1"/>
  <c r="I41" i="10"/>
  <c r="W51" i="5" s="1"/>
  <c r="AA51" i="5" s="1"/>
  <c r="H41" i="10"/>
  <c r="V51" i="5" s="1"/>
  <c r="Z51" i="5" s="1"/>
  <c r="H94" i="10"/>
  <c r="V104" i="5" s="1"/>
  <c r="Z104" i="5" s="1"/>
  <c r="I94" i="10"/>
  <c r="W104" i="5" s="1"/>
  <c r="AA104" i="5" s="1"/>
  <c r="U104" i="5"/>
  <c r="Y104" i="5" s="1"/>
  <c r="J94" i="10"/>
  <c r="X104" i="5" s="1"/>
  <c r="AB104" i="5" s="1"/>
  <c r="H50" i="10"/>
  <c r="V60" i="5" s="1"/>
  <c r="Z60" i="5" s="1"/>
  <c r="I50" i="10"/>
  <c r="W60" i="5" s="1"/>
  <c r="AA60" i="5" s="1"/>
  <c r="J50" i="10"/>
  <c r="X60" i="5" s="1"/>
  <c r="AB60" i="5" s="1"/>
  <c r="U83" i="5"/>
  <c r="Y83" i="5" s="1"/>
  <c r="H73" i="10"/>
  <c r="V83" i="5" s="1"/>
  <c r="Z83" i="5" s="1"/>
  <c r="I73" i="10"/>
  <c r="W83" i="5" s="1"/>
  <c r="AA83" i="5" s="1"/>
  <c r="J73" i="10"/>
  <c r="X83" i="5" s="1"/>
  <c r="AB83" i="5" s="1"/>
  <c r="U72" i="5"/>
  <c r="Y72" i="5" s="1"/>
  <c r="H62" i="10"/>
  <c r="V72" i="5" s="1"/>
  <c r="Z72" i="5" s="1"/>
  <c r="J62" i="10"/>
  <c r="X72" i="5" s="1"/>
  <c r="AB72" i="5" s="1"/>
  <c r="I62" i="10"/>
  <c r="W72" i="5" s="1"/>
  <c r="AA72" i="5" s="1"/>
  <c r="U28" i="5"/>
  <c r="Y28" i="5" s="1"/>
  <c r="H18" i="10"/>
  <c r="V28" i="5" s="1"/>
  <c r="Z28" i="5" s="1"/>
  <c r="I18" i="10"/>
  <c r="W28" i="5" s="1"/>
  <c r="AA28" i="5" s="1"/>
  <c r="U49" i="5"/>
  <c r="Y49" i="5" s="1"/>
  <c r="H39" i="10"/>
  <c r="V49" i="5" s="1"/>
  <c r="Z49" i="5" s="1"/>
  <c r="I39" i="10"/>
  <c r="W49" i="5" s="1"/>
  <c r="AA49" i="5" s="1"/>
  <c r="J39" i="10"/>
  <c r="X49" i="5" s="1"/>
  <c r="AB49" i="5" s="1"/>
  <c r="I59" i="10"/>
  <c r="W69" i="5" s="1"/>
  <c r="AA69" i="5" s="1"/>
  <c r="U69" i="5"/>
  <c r="Y69" i="5" s="1"/>
  <c r="H59" i="10"/>
  <c r="V69" i="5" s="1"/>
  <c r="Z69" i="5" s="1"/>
  <c r="J59" i="10"/>
  <c r="X69" i="5" s="1"/>
  <c r="AB69" i="5" s="1"/>
  <c r="U70" i="5"/>
  <c r="Y70" i="5" s="1"/>
  <c r="H85" i="10"/>
  <c r="V95" i="5" s="1"/>
  <c r="Z95" i="5" s="1"/>
  <c r="I85" i="10"/>
  <c r="W95" i="5" s="1"/>
  <c r="AA95" i="5" s="1"/>
  <c r="J85" i="10"/>
  <c r="X95" i="5" s="1"/>
  <c r="AB95" i="5" s="1"/>
  <c r="U38" i="5"/>
  <c r="Y38" i="5" s="1"/>
  <c r="U74" i="5"/>
  <c r="Y74" i="5" s="1"/>
  <c r="J64" i="10"/>
  <c r="X74" i="5" s="1"/>
  <c r="AB74" i="5" s="1"/>
  <c r="H64" i="10"/>
  <c r="V74" i="5" s="1"/>
  <c r="Z74" i="5" s="1"/>
  <c r="I64" i="10"/>
  <c r="W74" i="5" s="1"/>
  <c r="AA74" i="5" s="1"/>
  <c r="U42" i="5"/>
  <c r="Y42" i="5" s="1"/>
  <c r="J32" i="10"/>
  <c r="X42" i="5" s="1"/>
  <c r="AB42" i="5" s="1"/>
  <c r="H32" i="10"/>
  <c r="V42" i="5" s="1"/>
  <c r="Z42" i="5" s="1"/>
  <c r="I32" i="10"/>
  <c r="W42" i="5" s="1"/>
  <c r="AA42" i="5" s="1"/>
  <c r="U24" i="5"/>
  <c r="Y24" i="5" s="1"/>
  <c r="H14" i="10"/>
  <c r="V24" i="5" s="1"/>
  <c r="Z24" i="5" s="1"/>
  <c r="I14" i="10"/>
  <c r="W24" i="5" s="1"/>
  <c r="AA24" i="5" s="1"/>
  <c r="J14" i="10"/>
  <c r="X24" i="5" s="1"/>
  <c r="AB24" i="5" s="1"/>
  <c r="U52" i="5"/>
  <c r="Y52" i="5" s="1"/>
  <c r="H42" i="10"/>
  <c r="V52" i="5" s="1"/>
  <c r="Z52" i="5" s="1"/>
  <c r="I42" i="10"/>
  <c r="W52" i="5" s="1"/>
  <c r="AA52" i="5" s="1"/>
  <c r="J42" i="10"/>
  <c r="X52" i="5" s="1"/>
  <c r="AB52" i="5" s="1"/>
  <c r="U73" i="5"/>
  <c r="Y73" i="5" s="1"/>
  <c r="H63" i="10"/>
  <c r="V73" i="5" s="1"/>
  <c r="Z73" i="5" s="1"/>
  <c r="U67" i="5"/>
  <c r="Y67" i="5" s="1"/>
  <c r="J57" i="10"/>
  <c r="X67" i="5" s="1"/>
  <c r="AB67" i="5" s="1"/>
  <c r="H57" i="10"/>
  <c r="V67" i="5" s="1"/>
  <c r="Z67" i="5" s="1"/>
  <c r="I57" i="10"/>
  <c r="W67" i="5" s="1"/>
  <c r="AA67" i="5" s="1"/>
  <c r="U64" i="5"/>
  <c r="Y64" i="5" s="1"/>
  <c r="H54" i="10"/>
  <c r="V64" i="5" s="1"/>
  <c r="Z64" i="5" s="1"/>
  <c r="I54" i="10"/>
  <c r="W64" i="5" s="1"/>
  <c r="AA64" i="5" s="1"/>
  <c r="J54" i="10"/>
  <c r="X64" i="5" s="1"/>
  <c r="AB64" i="5" s="1"/>
  <c r="U20" i="5"/>
  <c r="Y20" i="5" s="1"/>
  <c r="H10" i="10"/>
  <c r="V20" i="5" s="1"/>
  <c r="Z20" i="5" s="1"/>
  <c r="I10" i="10"/>
  <c r="W20" i="5" s="1"/>
  <c r="AA20" i="5" s="1"/>
  <c r="J10" i="10"/>
  <c r="X20" i="5" s="1"/>
  <c r="AB20" i="5" s="1"/>
  <c r="U41" i="5"/>
  <c r="Y41" i="5" s="1"/>
  <c r="H31" i="10"/>
  <c r="V41" i="5" s="1"/>
  <c r="Z41" i="5" s="1"/>
  <c r="H33" i="10" l="1"/>
  <c r="V43" i="5" s="1"/>
  <c r="Z43" i="5" s="1"/>
  <c r="J33" i="10"/>
  <c r="X43" i="5" s="1"/>
  <c r="AB43" i="5" s="1"/>
  <c r="J21" i="10"/>
  <c r="X31" i="5" s="1"/>
  <c r="AB31" i="5" s="1"/>
  <c r="J55" i="10"/>
  <c r="X65" i="5" s="1"/>
  <c r="AB65" i="5" s="1"/>
  <c r="I53" i="10"/>
  <c r="W63" i="5" s="1"/>
  <c r="AA63" i="5" s="1"/>
  <c r="AC63" i="5" s="1"/>
  <c r="H22" i="10"/>
  <c r="V32" i="5" s="1"/>
  <c r="Z32" i="5" s="1"/>
  <c r="I21" i="10"/>
  <c r="W31" i="5" s="1"/>
  <c r="AA31" i="5" s="1"/>
  <c r="J27" i="10"/>
  <c r="X37" i="5" s="1"/>
  <c r="AB37" i="5" s="1"/>
  <c r="AC37" i="5" s="1"/>
  <c r="H53" i="10"/>
  <c r="V63" i="5" s="1"/>
  <c r="Z63" i="5" s="1"/>
  <c r="J56" i="10"/>
  <c r="X66" i="5" s="1"/>
  <c r="AB66" i="5" s="1"/>
  <c r="H21" i="10"/>
  <c r="V31" i="5" s="1"/>
  <c r="Z31" i="5" s="1"/>
  <c r="J31" i="10"/>
  <c r="X41" i="5" s="1"/>
  <c r="AB41" i="5" s="1"/>
  <c r="J63" i="10"/>
  <c r="X73" i="5" s="1"/>
  <c r="AB73" i="5" s="1"/>
  <c r="J69" i="10"/>
  <c r="X79" i="5" s="1"/>
  <c r="AB79" i="5" s="1"/>
  <c r="J86" i="10"/>
  <c r="X96" i="5" s="1"/>
  <c r="AB96" i="5" s="1"/>
  <c r="H77" i="10"/>
  <c r="V87" i="5" s="1"/>
  <c r="Z87" i="5" s="1"/>
  <c r="AC87" i="5" s="1"/>
  <c r="H38" i="10"/>
  <c r="V48" i="5" s="1"/>
  <c r="Z48" i="5" s="1"/>
  <c r="I87" i="10"/>
  <c r="W97" i="5" s="1"/>
  <c r="AA97" i="5" s="1"/>
  <c r="AC97" i="5" s="1"/>
  <c r="U37" i="5"/>
  <c r="Y37" i="5" s="1"/>
  <c r="H71" i="10"/>
  <c r="V81" i="5" s="1"/>
  <c r="Z81" i="5" s="1"/>
  <c r="I77" i="10"/>
  <c r="W87" i="5" s="1"/>
  <c r="AA87" i="5" s="1"/>
  <c r="U48" i="5"/>
  <c r="Y48" i="5" s="1"/>
  <c r="J91" i="10"/>
  <c r="X101" i="5" s="1"/>
  <c r="AB101" i="5" s="1"/>
  <c r="I82" i="10"/>
  <c r="W92" i="5" s="1"/>
  <c r="AA92" i="5" s="1"/>
  <c r="H72" i="10"/>
  <c r="V82" i="5" s="1"/>
  <c r="Z82" i="5" s="1"/>
  <c r="J30" i="10"/>
  <c r="X40" i="5" s="1"/>
  <c r="AB40" i="5" s="1"/>
  <c r="H82" i="10"/>
  <c r="V92" i="5" s="1"/>
  <c r="Z92" i="5" s="1"/>
  <c r="U40" i="5"/>
  <c r="Y40" i="5" s="1"/>
  <c r="I12" i="10"/>
  <c r="W22" i="5" s="1"/>
  <c r="AA22" i="5" s="1"/>
  <c r="H104" i="10"/>
  <c r="V114" i="5" s="1"/>
  <c r="Z114" i="5" s="1"/>
  <c r="U39" i="5"/>
  <c r="Y39" i="5" s="1"/>
  <c r="I81" i="10"/>
  <c r="W91" i="5" s="1"/>
  <c r="AA91" i="5" s="1"/>
  <c r="U61" i="5"/>
  <c r="Y61" i="5" s="1"/>
  <c r="H13" i="10"/>
  <c r="V23" i="5" s="1"/>
  <c r="Z23" i="5" s="1"/>
  <c r="H58" i="10"/>
  <c r="V68" i="5" s="1"/>
  <c r="Z68" i="5" s="1"/>
  <c r="I56" i="10"/>
  <c r="W66" i="5" s="1"/>
  <c r="AA66" i="5" s="1"/>
  <c r="J82" i="10"/>
  <c r="X92" i="5" s="1"/>
  <c r="AB92" i="5" s="1"/>
  <c r="I30" i="10"/>
  <c r="W40" i="5" s="1"/>
  <c r="AA40" i="5" s="1"/>
  <c r="U22" i="5"/>
  <c r="Y22" i="5" s="1"/>
  <c r="J104" i="10"/>
  <c r="X114" i="5" s="1"/>
  <c r="AB114" i="5" s="1"/>
  <c r="U101" i="5"/>
  <c r="Y101" i="5" s="1"/>
  <c r="J71" i="10"/>
  <c r="X81" i="5" s="1"/>
  <c r="AB81" i="5" s="1"/>
  <c r="I72" i="10"/>
  <c r="W82" i="5" s="1"/>
  <c r="AA82" i="5" s="1"/>
  <c r="I104" i="10"/>
  <c r="W114" i="5" s="1"/>
  <c r="AA114" i="5" s="1"/>
  <c r="I71" i="10"/>
  <c r="W81" i="5" s="1"/>
  <c r="AA81" i="5" s="1"/>
  <c r="J72" i="10"/>
  <c r="X82" i="5" s="1"/>
  <c r="AB82" i="5" s="1"/>
  <c r="AC82" i="5" s="1"/>
  <c r="I25" i="10"/>
  <c r="W35" i="5" s="1"/>
  <c r="AA35" i="5" s="1"/>
  <c r="J29" i="10"/>
  <c r="X39" i="5" s="1"/>
  <c r="AB39" i="5" s="1"/>
  <c r="AC39" i="5" s="1"/>
  <c r="H25" i="10"/>
  <c r="V35" i="5" s="1"/>
  <c r="Z35" i="5" s="1"/>
  <c r="H28" i="10"/>
  <c r="V38" i="5" s="1"/>
  <c r="Z38" i="5" s="1"/>
  <c r="I29" i="10"/>
  <c r="W39" i="5" s="1"/>
  <c r="AA39" i="5" s="1"/>
  <c r="J28" i="10"/>
  <c r="X38" i="5" s="1"/>
  <c r="AB38" i="5" s="1"/>
  <c r="AC38" i="5" s="1"/>
  <c r="J60" i="10"/>
  <c r="X70" i="5" s="1"/>
  <c r="AB70" i="5" s="1"/>
  <c r="J25" i="10"/>
  <c r="X35" i="5" s="1"/>
  <c r="AB35" i="5" s="1"/>
  <c r="I45" i="10"/>
  <c r="W55" i="5" s="1"/>
  <c r="AA55" i="5" s="1"/>
  <c r="H60" i="10"/>
  <c r="V70" i="5" s="1"/>
  <c r="Z70" i="5" s="1"/>
  <c r="I90" i="10"/>
  <c r="W100" i="5" s="1"/>
  <c r="AA100" i="5" s="1"/>
  <c r="H12" i="10"/>
  <c r="V22" i="5" s="1"/>
  <c r="Z22" i="5" s="1"/>
  <c r="U100" i="5"/>
  <c r="Y100" i="5" s="1"/>
  <c r="J90" i="10"/>
  <c r="X100" i="5" s="1"/>
  <c r="AB100" i="5" s="1"/>
  <c r="J100" i="10"/>
  <c r="X110" i="5" s="1"/>
  <c r="AB110" i="5" s="1"/>
  <c r="J44" i="10"/>
  <c r="X54" i="5" s="1"/>
  <c r="AB54" i="5" s="1"/>
  <c r="I80" i="10"/>
  <c r="W90" i="5" s="1"/>
  <c r="AA90" i="5" s="1"/>
  <c r="I26" i="10"/>
  <c r="W36" i="5" s="1"/>
  <c r="AA36" i="5" s="1"/>
  <c r="J9" i="10"/>
  <c r="X19" i="5" s="1"/>
  <c r="AB19" i="5" s="1"/>
  <c r="U107" i="5"/>
  <c r="Y107" i="5" s="1"/>
  <c r="J76" i="10"/>
  <c r="X86" i="5" s="1"/>
  <c r="AB86" i="5" s="1"/>
  <c r="I96" i="10"/>
  <c r="W106" i="5" s="1"/>
  <c r="AA106" i="5" s="1"/>
  <c r="U105" i="5"/>
  <c r="Y105" i="5" s="1"/>
  <c r="AC61" i="5"/>
  <c r="H9" i="10"/>
  <c r="V19" i="5" s="1"/>
  <c r="Z19" i="5" s="1"/>
  <c r="I44" i="10"/>
  <c r="W54" i="5" s="1"/>
  <c r="AA54" i="5" s="1"/>
  <c r="AC29" i="5"/>
  <c r="J105" i="10"/>
  <c r="X115" i="5" s="1"/>
  <c r="AB115" i="5" s="1"/>
  <c r="I48" i="10"/>
  <c r="W58" i="5" s="1"/>
  <c r="AA58" i="5" s="1"/>
  <c r="I105" i="10"/>
  <c r="W115" i="5" s="1"/>
  <c r="AA115" i="5" s="1"/>
  <c r="J48" i="10"/>
  <c r="X58" i="5" s="1"/>
  <c r="AB58" i="5" s="1"/>
  <c r="H15" i="10"/>
  <c r="V25" i="5" s="1"/>
  <c r="Z25" i="5" s="1"/>
  <c r="H74" i="10"/>
  <c r="V84" i="5" s="1"/>
  <c r="Z84" i="5" s="1"/>
  <c r="U25" i="5"/>
  <c r="Y25" i="5" s="1"/>
  <c r="H8" i="10"/>
  <c r="V18" i="5" s="1"/>
  <c r="Z18" i="5" s="1"/>
  <c r="J8" i="10"/>
  <c r="X18" i="5" s="1"/>
  <c r="AB18" i="5" s="1"/>
  <c r="H96" i="10"/>
  <c r="V106" i="5" s="1"/>
  <c r="Z106" i="5" s="1"/>
  <c r="U71" i="5"/>
  <c r="Y71" i="5" s="1"/>
  <c r="I67" i="10"/>
  <c r="W77" i="5" s="1"/>
  <c r="AA77" i="5" s="1"/>
  <c r="U89" i="5"/>
  <c r="Y89" i="5" s="1"/>
  <c r="H76" i="10"/>
  <c r="V86" i="5" s="1"/>
  <c r="Z86" i="5" s="1"/>
  <c r="I15" i="10"/>
  <c r="W25" i="5" s="1"/>
  <c r="AA25" i="5" s="1"/>
  <c r="J26" i="10"/>
  <c r="X36" i="5" s="1"/>
  <c r="AB36" i="5" s="1"/>
  <c r="H44" i="10"/>
  <c r="V54" i="5" s="1"/>
  <c r="Z54" i="5" s="1"/>
  <c r="H48" i="10"/>
  <c r="V58" i="5" s="1"/>
  <c r="Z58" i="5" s="1"/>
  <c r="U106" i="5"/>
  <c r="Y106" i="5" s="1"/>
  <c r="AC106" i="5" s="1"/>
  <c r="H45" i="10"/>
  <c r="V55" i="5" s="1"/>
  <c r="Z55" i="5" s="1"/>
  <c r="I100" i="10"/>
  <c r="W110" i="5" s="1"/>
  <c r="AA110" i="5" s="1"/>
  <c r="I9" i="10"/>
  <c r="W19" i="5" s="1"/>
  <c r="AA19" i="5" s="1"/>
  <c r="I8" i="10"/>
  <c r="W18" i="5" s="1"/>
  <c r="AA18" i="5" s="1"/>
  <c r="H95" i="10"/>
  <c r="V105" i="5" s="1"/>
  <c r="Z105" i="5" s="1"/>
  <c r="I97" i="10"/>
  <c r="W107" i="5" s="1"/>
  <c r="AA107" i="5" s="1"/>
  <c r="H80" i="10"/>
  <c r="V90" i="5" s="1"/>
  <c r="Z90" i="5" s="1"/>
  <c r="U86" i="5"/>
  <c r="Y86" i="5" s="1"/>
  <c r="U110" i="5"/>
  <c r="Y110" i="5" s="1"/>
  <c r="J95" i="10"/>
  <c r="X105" i="5" s="1"/>
  <c r="AB105" i="5" s="1"/>
  <c r="AC69" i="5"/>
  <c r="J80" i="10"/>
  <c r="X90" i="5" s="1"/>
  <c r="AB90" i="5" s="1"/>
  <c r="H88" i="10"/>
  <c r="V98" i="5" s="1"/>
  <c r="Z98" i="5" s="1"/>
  <c r="I16" i="10"/>
  <c r="W26" i="5" s="1"/>
  <c r="AA26" i="5" s="1"/>
  <c r="U36" i="5"/>
  <c r="Y36" i="5" s="1"/>
  <c r="U55" i="5"/>
  <c r="Y55" i="5" s="1"/>
  <c r="H105" i="10"/>
  <c r="V115" i="5" s="1"/>
  <c r="Z115" i="5" s="1"/>
  <c r="AC45" i="5"/>
  <c r="H97" i="10"/>
  <c r="V107" i="5" s="1"/>
  <c r="Z107" i="5" s="1"/>
  <c r="U98" i="5"/>
  <c r="Y98" i="5" s="1"/>
  <c r="H16" i="10"/>
  <c r="V26" i="5" s="1"/>
  <c r="Z26" i="5" s="1"/>
  <c r="H98" i="10"/>
  <c r="V108" i="5" s="1"/>
  <c r="Z108" i="5" s="1"/>
  <c r="I84" i="10"/>
  <c r="W94" i="5" s="1"/>
  <c r="AA94" i="5" s="1"/>
  <c r="I68" i="10"/>
  <c r="W78" i="5" s="1"/>
  <c r="AA78" i="5" s="1"/>
  <c r="I101" i="10"/>
  <c r="W111" i="5" s="1"/>
  <c r="AA111" i="5" s="1"/>
  <c r="H37" i="10"/>
  <c r="V47" i="5" s="1"/>
  <c r="Z47" i="5" s="1"/>
  <c r="H61" i="10"/>
  <c r="V71" i="5" s="1"/>
  <c r="Z71" i="5" s="1"/>
  <c r="J67" i="10"/>
  <c r="X77" i="5" s="1"/>
  <c r="AB77" i="5" s="1"/>
  <c r="J79" i="10"/>
  <c r="X89" i="5" s="1"/>
  <c r="AB89" i="5" s="1"/>
  <c r="AC99" i="5"/>
  <c r="I88" i="10"/>
  <c r="W98" i="5" s="1"/>
  <c r="AA98" i="5" s="1"/>
  <c r="J16" i="10"/>
  <c r="X26" i="5" s="1"/>
  <c r="AB26" i="5" s="1"/>
  <c r="I98" i="10"/>
  <c r="W108" i="5" s="1"/>
  <c r="AA108" i="5" s="1"/>
  <c r="H84" i="10"/>
  <c r="V94" i="5" s="1"/>
  <c r="Z94" i="5" s="1"/>
  <c r="H68" i="10"/>
  <c r="V78" i="5" s="1"/>
  <c r="Z78" i="5" s="1"/>
  <c r="H101" i="10"/>
  <c r="V111" i="5" s="1"/>
  <c r="Z111" i="5" s="1"/>
  <c r="J37" i="10"/>
  <c r="X47" i="5" s="1"/>
  <c r="AB47" i="5" s="1"/>
  <c r="I61" i="10"/>
  <c r="W71" i="5" s="1"/>
  <c r="AA71" i="5" s="1"/>
  <c r="H79" i="10"/>
  <c r="V89" i="5" s="1"/>
  <c r="Z89" i="5" s="1"/>
  <c r="J98" i="10"/>
  <c r="X108" i="5" s="1"/>
  <c r="AB108" i="5" s="1"/>
  <c r="J84" i="10"/>
  <c r="X94" i="5" s="1"/>
  <c r="AB94" i="5" s="1"/>
  <c r="J68" i="10"/>
  <c r="X78" i="5" s="1"/>
  <c r="AB78" i="5" s="1"/>
  <c r="J101" i="10"/>
  <c r="X111" i="5" s="1"/>
  <c r="AB111" i="5" s="1"/>
  <c r="I37" i="10"/>
  <c r="W47" i="5" s="1"/>
  <c r="AA47" i="5" s="1"/>
  <c r="H67" i="10"/>
  <c r="V77" i="5" s="1"/>
  <c r="Z77" i="5" s="1"/>
  <c r="J58" i="10"/>
  <c r="X68" i="5" s="1"/>
  <c r="AB68" i="5" s="1"/>
  <c r="I13" i="10"/>
  <c r="W23" i="5" s="1"/>
  <c r="AA23" i="5" s="1"/>
  <c r="J81" i="10"/>
  <c r="X91" i="5" s="1"/>
  <c r="AB91" i="5" s="1"/>
  <c r="I74" i="10"/>
  <c r="W84" i="5" s="1"/>
  <c r="AA84" i="5" s="1"/>
  <c r="U68" i="5"/>
  <c r="Y68" i="5" s="1"/>
  <c r="U23" i="5"/>
  <c r="Y23" i="5" s="1"/>
  <c r="U91" i="5"/>
  <c r="Y91" i="5" s="1"/>
  <c r="U84" i="5"/>
  <c r="Y84" i="5" s="1"/>
  <c r="J102" i="10"/>
  <c r="X112" i="5" s="1"/>
  <c r="AB112" i="5" s="1"/>
  <c r="H24" i="10"/>
  <c r="V34" i="5" s="1"/>
  <c r="Z34" i="5" s="1"/>
  <c r="J93" i="10"/>
  <c r="X103" i="5" s="1"/>
  <c r="AB103" i="5" s="1"/>
  <c r="H83" i="10"/>
  <c r="V93" i="5" s="1"/>
  <c r="Z93" i="5" s="1"/>
  <c r="J43" i="10"/>
  <c r="X53" i="5" s="1"/>
  <c r="AB53" i="5" s="1"/>
  <c r="H36" i="10"/>
  <c r="V46" i="5" s="1"/>
  <c r="Z46" i="5" s="1"/>
  <c r="H103" i="10"/>
  <c r="V113" i="5" s="1"/>
  <c r="Z113" i="5" s="1"/>
  <c r="J36" i="10"/>
  <c r="X46" i="5" s="1"/>
  <c r="AB46" i="5" s="1"/>
  <c r="AC104" i="5"/>
  <c r="I102" i="10"/>
  <c r="W112" i="5" s="1"/>
  <c r="AA112" i="5" s="1"/>
  <c r="I24" i="10"/>
  <c r="W34" i="5" s="1"/>
  <c r="AA34" i="5" s="1"/>
  <c r="U103" i="5"/>
  <c r="Y103" i="5" s="1"/>
  <c r="J83" i="10"/>
  <c r="X93" i="5" s="1"/>
  <c r="AB93" i="5" s="1"/>
  <c r="H43" i="10"/>
  <c r="V53" i="5" s="1"/>
  <c r="Z53" i="5" s="1"/>
  <c r="U113" i="5"/>
  <c r="Y113" i="5" s="1"/>
  <c r="J103" i="10"/>
  <c r="X113" i="5" s="1"/>
  <c r="AB113" i="5" s="1"/>
  <c r="I36" i="10"/>
  <c r="W46" i="5" s="1"/>
  <c r="AA46" i="5" s="1"/>
  <c r="U112" i="5"/>
  <c r="Y112" i="5" s="1"/>
  <c r="J24" i="10"/>
  <c r="X34" i="5" s="1"/>
  <c r="AB34" i="5" s="1"/>
  <c r="I93" i="10"/>
  <c r="W103" i="5" s="1"/>
  <c r="AA103" i="5" s="1"/>
  <c r="U93" i="5"/>
  <c r="Y93" i="5" s="1"/>
  <c r="U53" i="5"/>
  <c r="Y53" i="5" s="1"/>
  <c r="AC109" i="5"/>
  <c r="Z17" i="5"/>
  <c r="AA17" i="5"/>
  <c r="AC41" i="5"/>
  <c r="AC64" i="5"/>
  <c r="AC73" i="5"/>
  <c r="AC24" i="5"/>
  <c r="AC49" i="5"/>
  <c r="AC72" i="5"/>
  <c r="AC31" i="5"/>
  <c r="AC50" i="5"/>
  <c r="AC80" i="5"/>
  <c r="AC88" i="5"/>
  <c r="AC32" i="5"/>
  <c r="AC59" i="5"/>
  <c r="AC43" i="5"/>
  <c r="Y17" i="5"/>
  <c r="AC76" i="5"/>
  <c r="AC33" i="5"/>
  <c r="AB17" i="5"/>
  <c r="AC96" i="5"/>
  <c r="AC85" i="5"/>
  <c r="AC74" i="5"/>
  <c r="AC116" i="5"/>
  <c r="AC21" i="5"/>
  <c r="AC102" i="5"/>
  <c r="AC101" i="5"/>
  <c r="AC20" i="5"/>
  <c r="AC67" i="5"/>
  <c r="AC52" i="5"/>
  <c r="AC42" i="5"/>
  <c r="AC95" i="5"/>
  <c r="AC28" i="5"/>
  <c r="AC83" i="5"/>
  <c r="AC60" i="5"/>
  <c r="AC51" i="5"/>
  <c r="AC57" i="5"/>
  <c r="AC65" i="5"/>
  <c r="AC75" i="5"/>
  <c r="AC79" i="5"/>
  <c r="AC27" i="5"/>
  <c r="AC56" i="5"/>
  <c r="AC48" i="5"/>
  <c r="AC30" i="5"/>
  <c r="AC62" i="5"/>
  <c r="AC44" i="5"/>
  <c r="AC70" i="5" l="1"/>
  <c r="AC92" i="5"/>
  <c r="AC40" i="5"/>
  <c r="AC81" i="5"/>
  <c r="AC66" i="5"/>
  <c r="AC114" i="5"/>
  <c r="AC22" i="5"/>
  <c r="AC35" i="5"/>
  <c r="AC19" i="5"/>
  <c r="AC53" i="5"/>
  <c r="AC100" i="5"/>
  <c r="AC68" i="5"/>
  <c r="AC78" i="5"/>
  <c r="AC71" i="5"/>
  <c r="AC54" i="5"/>
  <c r="AC107" i="5"/>
  <c r="AC23" i="5"/>
  <c r="AC94" i="5"/>
  <c r="AC36" i="5"/>
  <c r="AC90" i="5"/>
  <c r="AC86" i="5"/>
  <c r="AC112" i="5"/>
  <c r="AC47" i="5"/>
  <c r="AC108" i="5"/>
  <c r="AC115" i="5"/>
  <c r="AC110" i="5"/>
  <c r="AC55" i="5"/>
  <c r="AC77" i="5"/>
  <c r="AC58" i="5"/>
  <c r="AC113" i="5"/>
  <c r="AC18" i="5"/>
  <c r="X14" i="5"/>
  <c r="AC84" i="5"/>
  <c r="AC89" i="5"/>
  <c r="AC26" i="5"/>
  <c r="AC105" i="5"/>
  <c r="AC91" i="5"/>
  <c r="AC111" i="5"/>
  <c r="AC98" i="5"/>
  <c r="AC25" i="5"/>
  <c r="AC93" i="5"/>
  <c r="AB14" i="5"/>
  <c r="U14" i="5"/>
  <c r="AC46" i="5"/>
  <c r="AA14" i="5"/>
  <c r="AC34" i="5"/>
  <c r="W14" i="5"/>
  <c r="V14" i="5"/>
  <c r="Z14" i="5"/>
  <c r="AC103" i="5"/>
  <c r="Y14" i="5"/>
  <c r="AC17" i="5"/>
  <c r="AC1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B6" authorId="0" shapeId="0" xr:uid="{C25B15BC-697D-462D-9953-9B88982E1C32}">
      <text>
        <r>
          <rPr>
            <b/>
            <sz val="9"/>
            <color indexed="81"/>
            <rFont val="Segoe UI"/>
            <family val="2"/>
          </rPr>
          <t>Preis zum jetzigen Zeitpunkt</t>
        </r>
      </text>
    </comment>
    <comment ref="C6" authorId="0" shapeId="0" xr:uid="{4799FF28-72A1-47C1-9DC6-B7AF98FBE649}">
      <text>
        <r>
          <rPr>
            <b/>
            <sz val="9"/>
            <color indexed="81"/>
            <rFont val="Segoe UI"/>
            <family val="2"/>
          </rPr>
          <t>Optimale Cashflow im zukünftigen Schritt</t>
        </r>
      </text>
    </comment>
    <comment ref="D6" authorId="0" shapeId="0" xr:uid="{001C1E76-E92A-4671-B186-3450FD06E6AA}">
      <text>
        <r>
          <rPr>
            <b/>
            <sz val="9"/>
            <color indexed="81"/>
            <rFont val="Segoe UI"/>
            <family val="2"/>
          </rPr>
          <t>Wert der Regression
Zusammenhang zwischen aktuellem Strompreis und optimalen zukünftigen C</t>
        </r>
      </text>
    </comment>
    <comment ref="E6" authorId="0" shapeId="0" xr:uid="{DBFAEBD4-AAAD-4730-993F-1914B57776D0}">
      <text>
        <r>
          <rPr>
            <b/>
            <sz val="9"/>
            <color indexed="81"/>
            <rFont val="Segoe UI"/>
            <family val="2"/>
          </rPr>
          <t>Cashflow im jetzigen Zeitpunkt</t>
        </r>
      </text>
    </comment>
    <comment ref="G6" authorId="0" shapeId="0" xr:uid="{42E0CABF-4602-4C02-8649-278739CADB7C}">
      <text>
        <r>
          <rPr>
            <b/>
            <sz val="9"/>
            <color indexed="81"/>
            <rFont val="Segoe UI"/>
            <family val="2"/>
          </rPr>
          <t>Wird die Option jetzt ausgeführt</t>
        </r>
      </text>
    </comment>
    <comment ref="H6" authorId="0" shapeId="0" xr:uid="{8D714558-10E9-40AD-BB20-75E445FB8CD3}">
      <text>
        <r>
          <rPr>
            <b/>
            <sz val="9"/>
            <color indexed="81"/>
            <rFont val="Segoe UI"/>
            <family val="2"/>
          </rPr>
          <t>Wird die Option in T (zukunft vom jetzigen Zeitpunkt) ausgeführt?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E11" authorId="0" shapeId="0" xr:uid="{DA324C66-BE51-4E71-850B-E68F95AD5452}">
      <text>
        <r>
          <rPr>
            <b/>
            <sz val="9"/>
            <color indexed="81"/>
            <rFont val="Segoe UI"/>
            <family val="2"/>
          </rPr>
          <t>Für Erklärung siehe andere Excel Tabellen. Die Werte tauchen überall auf</t>
        </r>
      </text>
    </comment>
    <comment ref="K11" authorId="0" shapeId="0" xr:uid="{CF4CF894-860D-456F-AFDE-C5805F399E51}">
      <text>
        <r>
          <rPr>
            <b/>
            <sz val="9"/>
            <color indexed="81"/>
            <rFont val="Segoe UI"/>
            <family val="2"/>
          </rPr>
          <t>Zusicherung, dass Gas zu Preis K abgenommen wird.
Diesen Preis bekommen wir immer, wenn wir nichts anderes unternehmen</t>
        </r>
      </text>
    </comment>
    <comment ref="O11" authorId="0" shapeId="0" xr:uid="{256EEAFB-3DCC-40A4-8FF5-4087218A9EE4}">
      <text>
        <r>
          <rPr>
            <b/>
            <sz val="9"/>
            <color indexed="81"/>
            <rFont val="Segoe UI"/>
            <family val="2"/>
          </rPr>
          <t>Wenn man alle zukünftigen Preise kennen würde, würde man immer zu dem Zeitpunkt die Aktion ausüben, wenn der Cashflow am größten ist</t>
        </r>
      </text>
    </comment>
    <comment ref="E16" authorId="0" shapeId="0" xr:uid="{66FCBE1A-555F-4A28-A3AF-D2C69489555D}">
      <text>
        <r>
          <rPr>
            <b/>
            <sz val="9"/>
            <color indexed="81"/>
            <rFont val="Segoe UI"/>
            <charset val="1"/>
          </rPr>
          <t xml:space="preserve">Wir befinden uns gerade in T-3.
Das ist der aktuelle Preis, den wir auch kennen. </t>
        </r>
      </text>
    </comment>
  </commentList>
</comments>
</file>

<file path=xl/sharedStrings.xml><?xml version="1.0" encoding="utf-8"?>
<sst xmlns="http://schemas.openxmlformats.org/spreadsheetml/2006/main" count="76" uniqueCount="32">
  <si>
    <t>a0</t>
  </si>
  <si>
    <t>a1</t>
  </si>
  <si>
    <t>a2</t>
  </si>
  <si>
    <t>Regressionsparameter</t>
  </si>
  <si>
    <t>K</t>
  </si>
  <si>
    <t>phi1</t>
  </si>
  <si>
    <t>Sigma</t>
  </si>
  <si>
    <t>Zufall</t>
  </si>
  <si>
    <t>generierte Ausübungsgrenze</t>
  </si>
  <si>
    <t>T</t>
  </si>
  <si>
    <t>Pfad</t>
  </si>
  <si>
    <t>T-2</t>
  </si>
  <si>
    <t>T-1</t>
  </si>
  <si>
    <t>Preise</t>
  </si>
  <si>
    <t>Cash-Flow CF</t>
  </si>
  <si>
    <t xml:space="preserve"> vorzeitige Ausübung=1</t>
  </si>
  <si>
    <t>T-3</t>
  </si>
  <si>
    <t>Startpreis</t>
  </si>
  <si>
    <t>Mittelwert</t>
  </si>
  <si>
    <t xml:space="preserve">optimale Stoppstrategie </t>
  </si>
  <si>
    <t>Wert</t>
  </si>
  <si>
    <t xml:space="preserve"> Cashflow LSMC</t>
  </si>
  <si>
    <t>Stoppstrategie LSMC</t>
  </si>
  <si>
    <t>Langfrist-
niveau LN</t>
  </si>
  <si>
    <t>Benchmarkstrategie perfect foresight
1 = Ausübung</t>
  </si>
  <si>
    <t>Strategie ohne perfect foresight 
mit LSMC Algorithmus</t>
  </si>
  <si>
    <t>Preis(T-1)=X</t>
  </si>
  <si>
    <t>Regression</t>
  </si>
  <si>
    <t>C</t>
  </si>
  <si>
    <t>Update optimale 
Stoppstrategie</t>
  </si>
  <si>
    <t>Preis(T-2)=X</t>
  </si>
  <si>
    <t>Preis(T-3)=X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</si>
</sst>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 applyFill="1" applyBorder="1" applyAlignment="1">
      <alignment horizontal="center"/>
    </xf>
    <xf numFmtId="43" fontId="3" fillId="0" borderId="0" xfId="1" applyFont="1" applyFill="1"/>
    <xf numFmtId="43" fontId="3" fillId="0" borderId="0" xfId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3" fillId="4" borderId="6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3" fontId="3" fillId="4" borderId="8" xfId="1" applyFont="1" applyFill="1" applyBorder="1"/>
    <xf numFmtId="43" fontId="3" fillId="4" borderId="9" xfId="1" applyFont="1" applyFill="1" applyBorder="1" applyAlignment="1">
      <alignment horizontal="center"/>
    </xf>
    <xf numFmtId="165" fontId="3" fillId="4" borderId="10" xfId="1" applyNumberFormat="1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9" fontId="0" fillId="0" borderId="1" xfId="2" applyFont="1" applyBorder="1"/>
    <xf numFmtId="0" fontId="0" fillId="0" borderId="0" xfId="0" applyFill="1" applyBorder="1"/>
    <xf numFmtId="0" fontId="0" fillId="0" borderId="23" xfId="0" applyBorder="1"/>
    <xf numFmtId="2" fontId="0" fillId="2" borderId="24" xfId="0" applyNumberFormat="1" applyFill="1" applyBorder="1"/>
    <xf numFmtId="43" fontId="0" fillId="0" borderId="0" xfId="0" applyNumberFormat="1"/>
    <xf numFmtId="164" fontId="0" fillId="5" borderId="0" xfId="1" applyNumberFormat="1" applyFont="1" applyFill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15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164" fontId="0" fillId="0" borderId="0" xfId="1" applyNumberFormat="1" applyFont="1" applyBorder="1"/>
    <xf numFmtId="164" fontId="0" fillId="0" borderId="19" xfId="1" applyNumberFormat="1" applyFont="1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6" xfId="0" applyNumberFormat="1" applyBorder="1"/>
    <xf numFmtId="164" fontId="0" fillId="0" borderId="28" xfId="0" applyNumberFormat="1" applyBorder="1"/>
    <xf numFmtId="164" fontId="0" fillId="0" borderId="27" xfId="0" applyNumberFormat="1" applyBorder="1"/>
    <xf numFmtId="43" fontId="0" fillId="0" borderId="15" xfId="1" applyFont="1" applyBorder="1" applyAlignment="1">
      <alignment horizontal="center"/>
    </xf>
    <xf numFmtId="43" fontId="0" fillId="0" borderId="16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43" fontId="0" fillId="0" borderId="18" xfId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20" xfId="1" applyFont="1" applyBorder="1" applyAlignment="1">
      <alignment horizontal="center"/>
    </xf>
    <xf numFmtId="43" fontId="0" fillId="0" borderId="21" xfId="1" applyFont="1" applyBorder="1" applyAlignment="1">
      <alignment horizontal="center"/>
    </xf>
    <xf numFmtId="43" fontId="0" fillId="0" borderId="22" xfId="1" applyFont="1" applyBorder="1" applyAlignment="1">
      <alignment horizontal="center"/>
    </xf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0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9" xfId="0" applyBorder="1"/>
    <xf numFmtId="0" fontId="0" fillId="2" borderId="30" xfId="0" applyFill="1" applyBorder="1"/>
    <xf numFmtId="43" fontId="2" fillId="0" borderId="22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43" fontId="0" fillId="0" borderId="0" xfId="0" applyNumberFormat="1" applyBorder="1"/>
    <xf numFmtId="43" fontId="4" fillId="0" borderId="27" xfId="0" applyNumberFormat="1" applyFont="1" applyBorder="1"/>
    <xf numFmtId="43" fontId="0" fillId="0" borderId="20" xfId="0" applyNumberFormat="1" applyBorder="1"/>
    <xf numFmtId="43" fontId="0" fillId="0" borderId="21" xfId="0" applyNumberFormat="1" applyBorder="1"/>
    <xf numFmtId="43" fontId="0" fillId="0" borderId="22" xfId="0" applyNumberFormat="1" applyBorder="1"/>
    <xf numFmtId="0" fontId="0" fillId="3" borderId="15" xfId="0" applyFill="1" applyBorder="1"/>
    <xf numFmtId="0" fontId="0" fillId="3" borderId="17" xfId="0" applyFill="1" applyBorder="1" applyAlignment="1">
      <alignment horizontal="center"/>
    </xf>
    <xf numFmtId="165" fontId="0" fillId="0" borderId="0" xfId="0" applyNumberFormat="1" applyFill="1" applyBorder="1"/>
    <xf numFmtId="43" fontId="0" fillId="0" borderId="0" xfId="0" applyNumberFormat="1" applyFill="1" applyBorder="1"/>
    <xf numFmtId="0" fontId="0" fillId="0" borderId="27" xfId="0" applyBorder="1"/>
    <xf numFmtId="0" fontId="0" fillId="0" borderId="0" xfId="0" applyAlignment="1"/>
    <xf numFmtId="0" fontId="0" fillId="2" borderId="31" xfId="0" applyFill="1" applyBorder="1" applyAlignment="1">
      <alignment wrapText="1"/>
    </xf>
    <xf numFmtId="0" fontId="0" fillId="0" borderId="3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43" fontId="4" fillId="0" borderId="22" xfId="0" applyNumberFormat="1" applyFont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Border="1"/>
    <xf numFmtId="43" fontId="0" fillId="0" borderId="0" xfId="0" applyNumberFormat="1" applyFill="1"/>
    <xf numFmtId="165" fontId="0" fillId="0" borderId="0" xfId="0" applyNumberFormat="1" applyFill="1"/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43" fontId="7" fillId="0" borderId="22" xfId="0" applyNumberFormat="1" applyFont="1" applyBorder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54184893554972"/>
          <c:y val="8.5372601152128705E-2"/>
          <c:w val="0.73890259550889481"/>
          <c:h val="0.70088700450905161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'Zeitschritt T-2'!$B$7:$B$106</c:f>
              <c:numCache>
                <c:formatCode>_-* #,##0.0_-;\-* #,##0.0_-;_-* "-"??_-;_-@_-</c:formatCode>
                <c:ptCount val="100"/>
                <c:pt idx="0">
                  <c:v>38.709317693834869</c:v>
                </c:pt>
                <c:pt idx="1">
                  <c:v>40.414015450400377</c:v>
                </c:pt>
                <c:pt idx="2">
                  <c:v>38.91202382850927</c:v>
                </c:pt>
                <c:pt idx="3">
                  <c:v>40.404493771964191</c:v>
                </c:pt>
                <c:pt idx="4">
                  <c:v>37.876878520729583</c:v>
                </c:pt>
                <c:pt idx="5">
                  <c:v>39.126547038109557</c:v>
                </c:pt>
                <c:pt idx="6">
                  <c:v>38.339749138713877</c:v>
                </c:pt>
                <c:pt idx="7">
                  <c:v>39.200142509288632</c:v>
                </c:pt>
                <c:pt idx="8">
                  <c:v>39.193930796188752</c:v>
                </c:pt>
                <c:pt idx="9">
                  <c:v>36.413978387851756</c:v>
                </c:pt>
                <c:pt idx="10">
                  <c:v>37.272956851139703</c:v>
                </c:pt>
                <c:pt idx="11">
                  <c:v>37.158986403081094</c:v>
                </c:pt>
                <c:pt idx="12">
                  <c:v>39.001844497819818</c:v>
                </c:pt>
                <c:pt idx="13">
                  <c:v>40.070201281688519</c:v>
                </c:pt>
                <c:pt idx="14">
                  <c:v>38.27318577211409</c:v>
                </c:pt>
                <c:pt idx="15">
                  <c:v>39.412323005600797</c:v>
                </c:pt>
                <c:pt idx="16">
                  <c:v>39.145540104546114</c:v>
                </c:pt>
                <c:pt idx="17">
                  <c:v>37.54836769155915</c:v>
                </c:pt>
                <c:pt idx="18">
                  <c:v>38.997466996935302</c:v>
                </c:pt>
                <c:pt idx="19">
                  <c:v>37.848105262518111</c:v>
                </c:pt>
                <c:pt idx="20">
                  <c:v>40.116266897905952</c:v>
                </c:pt>
                <c:pt idx="21">
                  <c:v>38.567433492125517</c:v>
                </c:pt>
                <c:pt idx="22">
                  <c:v>40.235999658658287</c:v>
                </c:pt>
                <c:pt idx="23">
                  <c:v>38.174941510829967</c:v>
                </c:pt>
                <c:pt idx="24">
                  <c:v>39.189433368218218</c:v>
                </c:pt>
                <c:pt idx="25">
                  <c:v>38.53720877584167</c:v>
                </c:pt>
                <c:pt idx="26">
                  <c:v>36.578041071568208</c:v>
                </c:pt>
                <c:pt idx="27">
                  <c:v>37.617868475900956</c:v>
                </c:pt>
                <c:pt idx="28">
                  <c:v>39.21251129990695</c:v>
                </c:pt>
                <c:pt idx="29">
                  <c:v>38.545113871811317</c:v>
                </c:pt>
                <c:pt idx="30">
                  <c:v>37.481267999407265</c:v>
                </c:pt>
                <c:pt idx="31">
                  <c:v>37.973621463052865</c:v>
                </c:pt>
                <c:pt idx="32">
                  <c:v>38.849517742542794</c:v>
                </c:pt>
                <c:pt idx="33">
                  <c:v>37.606980995490396</c:v>
                </c:pt>
                <c:pt idx="34">
                  <c:v>39.574950226911305</c:v>
                </c:pt>
                <c:pt idx="35">
                  <c:v>37.95929049543394</c:v>
                </c:pt>
                <c:pt idx="36">
                  <c:v>40.40886262273925</c:v>
                </c:pt>
                <c:pt idx="37">
                  <c:v>37.520133751541167</c:v>
                </c:pt>
                <c:pt idx="38">
                  <c:v>38.799189446415262</c:v>
                </c:pt>
                <c:pt idx="39">
                  <c:v>37.078973440631053</c:v>
                </c:pt>
                <c:pt idx="40">
                  <c:v>37.876368877170925</c:v>
                </c:pt>
                <c:pt idx="41">
                  <c:v>38.006749687509192</c:v>
                </c:pt>
                <c:pt idx="42">
                  <c:v>39.001336342398794</c:v>
                </c:pt>
                <c:pt idx="43">
                  <c:v>39.542133321876946</c:v>
                </c:pt>
                <c:pt idx="44">
                  <c:v>38.900485970295733</c:v>
                </c:pt>
                <c:pt idx="45">
                  <c:v>38.226929344128997</c:v>
                </c:pt>
                <c:pt idx="46">
                  <c:v>39.415488510912496</c:v>
                </c:pt>
                <c:pt idx="47">
                  <c:v>39.398886995036719</c:v>
                </c:pt>
                <c:pt idx="48">
                  <c:v>38.720205284896352</c:v>
                </c:pt>
                <c:pt idx="49">
                  <c:v>39.171247632714476</c:v>
                </c:pt>
                <c:pt idx="50">
                  <c:v>39.012796013371386</c:v>
                </c:pt>
                <c:pt idx="51">
                  <c:v>37.613038119768483</c:v>
                </c:pt>
                <c:pt idx="52">
                  <c:v>39.359568329094785</c:v>
                </c:pt>
                <c:pt idx="53">
                  <c:v>37.942798704141651</c:v>
                </c:pt>
                <c:pt idx="54">
                  <c:v>37.996081521923827</c:v>
                </c:pt>
                <c:pt idx="55">
                  <c:v>38.776946825689414</c:v>
                </c:pt>
                <c:pt idx="56">
                  <c:v>38.292496533557248</c:v>
                </c:pt>
                <c:pt idx="57">
                  <c:v>38.468179650564103</c:v>
                </c:pt>
                <c:pt idx="58">
                  <c:v>39.195357677424099</c:v>
                </c:pt>
                <c:pt idx="59">
                  <c:v>39.646832787905232</c:v>
                </c:pt>
                <c:pt idx="60">
                  <c:v>38.402041371048156</c:v>
                </c:pt>
                <c:pt idx="61">
                  <c:v>38.927678167627199</c:v>
                </c:pt>
                <c:pt idx="62">
                  <c:v>38.361698499190261</c:v>
                </c:pt>
                <c:pt idx="63">
                  <c:v>38.829596897060313</c:v>
                </c:pt>
                <c:pt idx="64">
                  <c:v>39.039997908722626</c:v>
                </c:pt>
                <c:pt idx="65">
                  <c:v>37.983134075070772</c:v>
                </c:pt>
                <c:pt idx="66">
                  <c:v>38.87483679093166</c:v>
                </c:pt>
                <c:pt idx="67">
                  <c:v>39.201102036548299</c:v>
                </c:pt>
                <c:pt idx="68">
                  <c:v>38.692307955378965</c:v>
                </c:pt>
                <c:pt idx="69">
                  <c:v>40.329841395772355</c:v>
                </c:pt>
                <c:pt idx="70">
                  <c:v>37.99144255952168</c:v>
                </c:pt>
                <c:pt idx="71">
                  <c:v>37.862940232622194</c:v>
                </c:pt>
                <c:pt idx="72">
                  <c:v>36.850120697992367</c:v>
                </c:pt>
                <c:pt idx="73">
                  <c:v>39.510482584087107</c:v>
                </c:pt>
                <c:pt idx="74">
                  <c:v>39.46708255744732</c:v>
                </c:pt>
                <c:pt idx="75">
                  <c:v>38.520107165501962</c:v>
                </c:pt>
                <c:pt idx="76">
                  <c:v>39.49847599399714</c:v>
                </c:pt>
                <c:pt idx="77">
                  <c:v>38.78370342777125</c:v>
                </c:pt>
                <c:pt idx="78">
                  <c:v>38.89079013962445</c:v>
                </c:pt>
                <c:pt idx="79">
                  <c:v>38.712944721821053</c:v>
                </c:pt>
                <c:pt idx="80">
                  <c:v>39.039952193732439</c:v>
                </c:pt>
                <c:pt idx="81">
                  <c:v>38.70166244862034</c:v>
                </c:pt>
                <c:pt idx="82">
                  <c:v>41.387335232793433</c:v>
                </c:pt>
                <c:pt idx="83">
                  <c:v>37.433334974845359</c:v>
                </c:pt>
                <c:pt idx="84">
                  <c:v>36.745700922410307</c:v>
                </c:pt>
                <c:pt idx="85">
                  <c:v>37.45931886049037</c:v>
                </c:pt>
                <c:pt idx="86">
                  <c:v>37.506656548980395</c:v>
                </c:pt>
                <c:pt idx="87">
                  <c:v>38.166390708805174</c:v>
                </c:pt>
                <c:pt idx="88">
                  <c:v>38.431530127064555</c:v>
                </c:pt>
                <c:pt idx="89">
                  <c:v>38.38146644537342</c:v>
                </c:pt>
                <c:pt idx="90">
                  <c:v>39.141334441179374</c:v>
                </c:pt>
                <c:pt idx="91">
                  <c:v>38.989266209363265</c:v>
                </c:pt>
                <c:pt idx="92">
                  <c:v>39.351228990268332</c:v>
                </c:pt>
                <c:pt idx="93">
                  <c:v>40.378255904930995</c:v>
                </c:pt>
                <c:pt idx="94">
                  <c:v>39.823062557433808</c:v>
                </c:pt>
                <c:pt idx="95">
                  <c:v>37.316743901155235</c:v>
                </c:pt>
                <c:pt idx="96">
                  <c:v>36.271045489536661</c:v>
                </c:pt>
                <c:pt idx="97">
                  <c:v>39.501931472831714</c:v>
                </c:pt>
                <c:pt idx="98">
                  <c:v>36.764361322204806</c:v>
                </c:pt>
                <c:pt idx="99">
                  <c:v>38.666756917436871</c:v>
                </c:pt>
              </c:numCache>
            </c:numRef>
          </c:xVal>
          <c:yVal>
            <c:numRef>
              <c:f>'Zeitschritt T-2'!$C$7:$C$106</c:f>
              <c:numCache>
                <c:formatCode>_-* #,##0.0_-;\-* #,##0.0_-;_-* "-"??_-;_-@_-</c:formatCode>
                <c:ptCount val="100"/>
                <c:pt idx="0">
                  <c:v>1.6397691584163354</c:v>
                </c:pt>
                <c:pt idx="1">
                  <c:v>0</c:v>
                </c:pt>
                <c:pt idx="2">
                  <c:v>1.2567841796962256</c:v>
                </c:pt>
                <c:pt idx="3">
                  <c:v>0.35635280341362829</c:v>
                </c:pt>
                <c:pt idx="4">
                  <c:v>2.4093380036109409</c:v>
                </c:pt>
                <c:pt idx="5">
                  <c:v>0.88244341283314753</c:v>
                </c:pt>
                <c:pt idx="6">
                  <c:v>0.73537123522713443</c:v>
                </c:pt>
                <c:pt idx="7">
                  <c:v>2.7946119575686268</c:v>
                </c:pt>
                <c:pt idx="8">
                  <c:v>2.0062349024733805</c:v>
                </c:pt>
                <c:pt idx="9">
                  <c:v>2.1351126064912265</c:v>
                </c:pt>
                <c:pt idx="10">
                  <c:v>3.279095125938106</c:v>
                </c:pt>
                <c:pt idx="11">
                  <c:v>3.0367925022235127</c:v>
                </c:pt>
                <c:pt idx="12">
                  <c:v>2.2369109433683363</c:v>
                </c:pt>
                <c:pt idx="13">
                  <c:v>3.1340462237927085</c:v>
                </c:pt>
                <c:pt idx="14">
                  <c:v>2.6627694859877096</c:v>
                </c:pt>
                <c:pt idx="15">
                  <c:v>1.4422025411295607</c:v>
                </c:pt>
                <c:pt idx="16">
                  <c:v>2.4407044930002115</c:v>
                </c:pt>
                <c:pt idx="17">
                  <c:v>2.7703959933055344</c:v>
                </c:pt>
                <c:pt idx="18">
                  <c:v>1.0597233743786703</c:v>
                </c:pt>
                <c:pt idx="19">
                  <c:v>2.541184707202504</c:v>
                </c:pt>
                <c:pt idx="20">
                  <c:v>0.25032431657162846</c:v>
                </c:pt>
                <c:pt idx="21">
                  <c:v>0.63646631606146542</c:v>
                </c:pt>
                <c:pt idx="22">
                  <c:v>1.2166852942131641</c:v>
                </c:pt>
                <c:pt idx="23">
                  <c:v>2.4381433948396491</c:v>
                </c:pt>
                <c:pt idx="24">
                  <c:v>1.6120023316200545</c:v>
                </c:pt>
                <c:pt idx="25">
                  <c:v>3.0521657651172873</c:v>
                </c:pt>
                <c:pt idx="26">
                  <c:v>2.7618496718554013</c:v>
                </c:pt>
                <c:pt idx="27">
                  <c:v>8.6614995870213818E-2</c:v>
                </c:pt>
                <c:pt idx="28">
                  <c:v>0</c:v>
                </c:pt>
                <c:pt idx="29">
                  <c:v>1.0477579021114494</c:v>
                </c:pt>
                <c:pt idx="30">
                  <c:v>2.3428593178627111</c:v>
                </c:pt>
                <c:pt idx="31">
                  <c:v>0.75960934403570946</c:v>
                </c:pt>
                <c:pt idx="32">
                  <c:v>1.1312579932300011</c:v>
                </c:pt>
                <c:pt idx="33">
                  <c:v>1.7624906295443026</c:v>
                </c:pt>
                <c:pt idx="34">
                  <c:v>1.4994875137979093</c:v>
                </c:pt>
                <c:pt idx="35">
                  <c:v>1.938397977713862</c:v>
                </c:pt>
                <c:pt idx="36">
                  <c:v>3.2552952776953035</c:v>
                </c:pt>
                <c:pt idx="37">
                  <c:v>0.98068952872776549</c:v>
                </c:pt>
                <c:pt idx="38">
                  <c:v>1.9633212903711552</c:v>
                </c:pt>
                <c:pt idx="39">
                  <c:v>2.4846197793491456</c:v>
                </c:pt>
                <c:pt idx="40">
                  <c:v>0.83729134274061323</c:v>
                </c:pt>
                <c:pt idx="41">
                  <c:v>1.8560264886484603</c:v>
                </c:pt>
                <c:pt idx="42">
                  <c:v>1.4267229799380132</c:v>
                </c:pt>
                <c:pt idx="43">
                  <c:v>0</c:v>
                </c:pt>
                <c:pt idx="44">
                  <c:v>2.5642240864196211</c:v>
                </c:pt>
                <c:pt idx="45">
                  <c:v>0.15361271019629896</c:v>
                </c:pt>
                <c:pt idx="46">
                  <c:v>0.54127514933465903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2.1294420766397977</c:v>
                </c:pt>
                <c:pt idx="51">
                  <c:v>3.925671406973521</c:v>
                </c:pt>
                <c:pt idx="52">
                  <c:v>1.1576208145585056</c:v>
                </c:pt>
                <c:pt idx="53">
                  <c:v>2.3808524879108575</c:v>
                </c:pt>
                <c:pt idx="54">
                  <c:v>1.682187259664353</c:v>
                </c:pt>
                <c:pt idx="55">
                  <c:v>1.7299248250747468</c:v>
                </c:pt>
                <c:pt idx="56">
                  <c:v>1.9015876635035909</c:v>
                </c:pt>
                <c:pt idx="57">
                  <c:v>0.6899156849524033</c:v>
                </c:pt>
                <c:pt idx="58">
                  <c:v>2.4214511234794287</c:v>
                </c:pt>
                <c:pt idx="59">
                  <c:v>2.2583073310177113</c:v>
                </c:pt>
                <c:pt idx="60">
                  <c:v>2.0775682736213668</c:v>
                </c:pt>
                <c:pt idx="61">
                  <c:v>1.0150852935124774</c:v>
                </c:pt>
                <c:pt idx="62">
                  <c:v>0.96895014529437873</c:v>
                </c:pt>
                <c:pt idx="63">
                  <c:v>2.1577712300510541</c:v>
                </c:pt>
                <c:pt idx="64">
                  <c:v>0.81399823019414441</c:v>
                </c:pt>
                <c:pt idx="65">
                  <c:v>2.1999300925892413</c:v>
                </c:pt>
                <c:pt idx="66">
                  <c:v>0.26069279826508307</c:v>
                </c:pt>
                <c:pt idx="67">
                  <c:v>0.7622841005651253</c:v>
                </c:pt>
                <c:pt idx="68">
                  <c:v>1.317196118882876</c:v>
                </c:pt>
                <c:pt idx="69">
                  <c:v>1.5935952077426521</c:v>
                </c:pt>
                <c:pt idx="70">
                  <c:v>2.3579614276266341</c:v>
                </c:pt>
                <c:pt idx="71">
                  <c:v>1.1306785812632896</c:v>
                </c:pt>
                <c:pt idx="72">
                  <c:v>1.8329328999622092</c:v>
                </c:pt>
                <c:pt idx="73">
                  <c:v>4.2703648324149412E-2</c:v>
                </c:pt>
                <c:pt idx="74">
                  <c:v>1.1621464867746454</c:v>
                </c:pt>
                <c:pt idx="75">
                  <c:v>0</c:v>
                </c:pt>
                <c:pt idx="76">
                  <c:v>0</c:v>
                </c:pt>
                <c:pt idx="77">
                  <c:v>0.15726840851866086</c:v>
                </c:pt>
                <c:pt idx="78">
                  <c:v>1.4349573951912618</c:v>
                </c:pt>
                <c:pt idx="79">
                  <c:v>0.3850410491279419</c:v>
                </c:pt>
                <c:pt idx="80">
                  <c:v>0.74139234005897237</c:v>
                </c:pt>
                <c:pt idx="81">
                  <c:v>0.69335772317116096</c:v>
                </c:pt>
                <c:pt idx="82">
                  <c:v>0.84889406979893778</c:v>
                </c:pt>
                <c:pt idx="83">
                  <c:v>3.1468071834055209</c:v>
                </c:pt>
                <c:pt idx="84">
                  <c:v>2.2064553700667702</c:v>
                </c:pt>
                <c:pt idx="85">
                  <c:v>2.489945608049581</c:v>
                </c:pt>
                <c:pt idx="86">
                  <c:v>1.4430908805385272</c:v>
                </c:pt>
                <c:pt idx="87">
                  <c:v>2.1778641130284981</c:v>
                </c:pt>
                <c:pt idx="88">
                  <c:v>1.3726422287741258</c:v>
                </c:pt>
                <c:pt idx="89">
                  <c:v>2.6537412922562993</c:v>
                </c:pt>
                <c:pt idx="90">
                  <c:v>0.16286736708652683</c:v>
                </c:pt>
                <c:pt idx="91">
                  <c:v>0.2193897711749031</c:v>
                </c:pt>
                <c:pt idx="92">
                  <c:v>0.97535502819440723</c:v>
                </c:pt>
                <c:pt idx="93">
                  <c:v>0</c:v>
                </c:pt>
                <c:pt idx="94">
                  <c:v>0.49435119350430767</c:v>
                </c:pt>
                <c:pt idx="95">
                  <c:v>0.77691243332311899</c:v>
                </c:pt>
                <c:pt idx="96">
                  <c:v>2.2704552596821799</c:v>
                </c:pt>
                <c:pt idx="97">
                  <c:v>0.22505334926380982</c:v>
                </c:pt>
                <c:pt idx="98">
                  <c:v>1.8158978510518153</c:v>
                </c:pt>
                <c:pt idx="99">
                  <c:v>2.414669353024756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37-4495-BA37-3E4FEADD6A59}"/>
            </c:ext>
          </c:extLst>
        </c:ser>
        <c:ser>
          <c:idx val="1"/>
          <c:order val="1"/>
          <c:tx>
            <c:v>Regression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'Zeitschritt T-2'!$B$7:$B$106</c:f>
              <c:numCache>
                <c:formatCode>_-* #,##0.0_-;\-* #,##0.0_-;_-* "-"??_-;_-@_-</c:formatCode>
                <c:ptCount val="100"/>
                <c:pt idx="0">
                  <c:v>38.709317693834869</c:v>
                </c:pt>
                <c:pt idx="1">
                  <c:v>40.414015450400377</c:v>
                </c:pt>
                <c:pt idx="2">
                  <c:v>38.91202382850927</c:v>
                </c:pt>
                <c:pt idx="3">
                  <c:v>40.404493771964191</c:v>
                </c:pt>
                <c:pt idx="4">
                  <c:v>37.876878520729583</c:v>
                </c:pt>
                <c:pt idx="5">
                  <c:v>39.126547038109557</c:v>
                </c:pt>
                <c:pt idx="6">
                  <c:v>38.339749138713877</c:v>
                </c:pt>
                <c:pt idx="7">
                  <c:v>39.200142509288632</c:v>
                </c:pt>
                <c:pt idx="8">
                  <c:v>39.193930796188752</c:v>
                </c:pt>
                <c:pt idx="9">
                  <c:v>36.413978387851756</c:v>
                </c:pt>
                <c:pt idx="10">
                  <c:v>37.272956851139703</c:v>
                </c:pt>
                <c:pt idx="11">
                  <c:v>37.158986403081094</c:v>
                </c:pt>
                <c:pt idx="12">
                  <c:v>39.001844497819818</c:v>
                </c:pt>
                <c:pt idx="13">
                  <c:v>40.070201281688519</c:v>
                </c:pt>
                <c:pt idx="14">
                  <c:v>38.27318577211409</c:v>
                </c:pt>
                <c:pt idx="15">
                  <c:v>39.412323005600797</c:v>
                </c:pt>
                <c:pt idx="16">
                  <c:v>39.145540104546114</c:v>
                </c:pt>
                <c:pt idx="17">
                  <c:v>37.54836769155915</c:v>
                </c:pt>
                <c:pt idx="18">
                  <c:v>38.997466996935302</c:v>
                </c:pt>
                <c:pt idx="19">
                  <c:v>37.848105262518111</c:v>
                </c:pt>
                <c:pt idx="20">
                  <c:v>40.116266897905952</c:v>
                </c:pt>
                <c:pt idx="21">
                  <c:v>38.567433492125517</c:v>
                </c:pt>
                <c:pt idx="22">
                  <c:v>40.235999658658287</c:v>
                </c:pt>
                <c:pt idx="23">
                  <c:v>38.174941510829967</c:v>
                </c:pt>
                <c:pt idx="24">
                  <c:v>39.189433368218218</c:v>
                </c:pt>
                <c:pt idx="25">
                  <c:v>38.53720877584167</c:v>
                </c:pt>
                <c:pt idx="26">
                  <c:v>36.578041071568208</c:v>
                </c:pt>
                <c:pt idx="27">
                  <c:v>37.617868475900956</c:v>
                </c:pt>
                <c:pt idx="28">
                  <c:v>39.21251129990695</c:v>
                </c:pt>
                <c:pt idx="29">
                  <c:v>38.545113871811317</c:v>
                </c:pt>
                <c:pt idx="30">
                  <c:v>37.481267999407265</c:v>
                </c:pt>
                <c:pt idx="31">
                  <c:v>37.973621463052865</c:v>
                </c:pt>
                <c:pt idx="32">
                  <c:v>38.849517742542794</c:v>
                </c:pt>
                <c:pt idx="33">
                  <c:v>37.606980995490396</c:v>
                </c:pt>
                <c:pt idx="34">
                  <c:v>39.574950226911305</c:v>
                </c:pt>
                <c:pt idx="35">
                  <c:v>37.95929049543394</c:v>
                </c:pt>
                <c:pt idx="36">
                  <c:v>40.40886262273925</c:v>
                </c:pt>
                <c:pt idx="37">
                  <c:v>37.520133751541167</c:v>
                </c:pt>
                <c:pt idx="38">
                  <c:v>38.799189446415262</c:v>
                </c:pt>
                <c:pt idx="39">
                  <c:v>37.078973440631053</c:v>
                </c:pt>
                <c:pt idx="40">
                  <c:v>37.876368877170925</c:v>
                </c:pt>
                <c:pt idx="41">
                  <c:v>38.006749687509192</c:v>
                </c:pt>
                <c:pt idx="42">
                  <c:v>39.001336342398794</c:v>
                </c:pt>
                <c:pt idx="43">
                  <c:v>39.542133321876946</c:v>
                </c:pt>
                <c:pt idx="44">
                  <c:v>38.900485970295733</c:v>
                </c:pt>
                <c:pt idx="45">
                  <c:v>38.226929344128997</c:v>
                </c:pt>
                <c:pt idx="46">
                  <c:v>39.415488510912496</c:v>
                </c:pt>
                <c:pt idx="47">
                  <c:v>39.398886995036719</c:v>
                </c:pt>
                <c:pt idx="48">
                  <c:v>38.720205284896352</c:v>
                </c:pt>
                <c:pt idx="49">
                  <c:v>39.171247632714476</c:v>
                </c:pt>
                <c:pt idx="50">
                  <c:v>39.012796013371386</c:v>
                </c:pt>
                <c:pt idx="51">
                  <c:v>37.613038119768483</c:v>
                </c:pt>
                <c:pt idx="52">
                  <c:v>39.359568329094785</c:v>
                </c:pt>
                <c:pt idx="53">
                  <c:v>37.942798704141651</c:v>
                </c:pt>
                <c:pt idx="54">
                  <c:v>37.996081521923827</c:v>
                </c:pt>
                <c:pt idx="55">
                  <c:v>38.776946825689414</c:v>
                </c:pt>
                <c:pt idx="56">
                  <c:v>38.292496533557248</c:v>
                </c:pt>
                <c:pt idx="57">
                  <c:v>38.468179650564103</c:v>
                </c:pt>
                <c:pt idx="58">
                  <c:v>39.195357677424099</c:v>
                </c:pt>
                <c:pt idx="59">
                  <c:v>39.646832787905232</c:v>
                </c:pt>
                <c:pt idx="60">
                  <c:v>38.402041371048156</c:v>
                </c:pt>
                <c:pt idx="61">
                  <c:v>38.927678167627199</c:v>
                </c:pt>
                <c:pt idx="62">
                  <c:v>38.361698499190261</c:v>
                </c:pt>
                <c:pt idx="63">
                  <c:v>38.829596897060313</c:v>
                </c:pt>
                <c:pt idx="64">
                  <c:v>39.039997908722626</c:v>
                </c:pt>
                <c:pt idx="65">
                  <c:v>37.983134075070772</c:v>
                </c:pt>
                <c:pt idx="66">
                  <c:v>38.87483679093166</c:v>
                </c:pt>
                <c:pt idx="67">
                  <c:v>39.201102036548299</c:v>
                </c:pt>
                <c:pt idx="68">
                  <c:v>38.692307955378965</c:v>
                </c:pt>
                <c:pt idx="69">
                  <c:v>40.329841395772355</c:v>
                </c:pt>
                <c:pt idx="70">
                  <c:v>37.99144255952168</c:v>
                </c:pt>
                <c:pt idx="71">
                  <c:v>37.862940232622194</c:v>
                </c:pt>
                <c:pt idx="72">
                  <c:v>36.850120697992367</c:v>
                </c:pt>
                <c:pt idx="73">
                  <c:v>39.510482584087107</c:v>
                </c:pt>
                <c:pt idx="74">
                  <c:v>39.46708255744732</c:v>
                </c:pt>
                <c:pt idx="75">
                  <c:v>38.520107165501962</c:v>
                </c:pt>
                <c:pt idx="76">
                  <c:v>39.49847599399714</c:v>
                </c:pt>
                <c:pt idx="77">
                  <c:v>38.78370342777125</c:v>
                </c:pt>
                <c:pt idx="78">
                  <c:v>38.89079013962445</c:v>
                </c:pt>
                <c:pt idx="79">
                  <c:v>38.712944721821053</c:v>
                </c:pt>
                <c:pt idx="80">
                  <c:v>39.039952193732439</c:v>
                </c:pt>
                <c:pt idx="81">
                  <c:v>38.70166244862034</c:v>
                </c:pt>
                <c:pt idx="82">
                  <c:v>41.387335232793433</c:v>
                </c:pt>
                <c:pt idx="83">
                  <c:v>37.433334974845359</c:v>
                </c:pt>
                <c:pt idx="84">
                  <c:v>36.745700922410307</c:v>
                </c:pt>
                <c:pt idx="85">
                  <c:v>37.45931886049037</c:v>
                </c:pt>
                <c:pt idx="86">
                  <c:v>37.506656548980395</c:v>
                </c:pt>
                <c:pt idx="87">
                  <c:v>38.166390708805174</c:v>
                </c:pt>
                <c:pt idx="88">
                  <c:v>38.431530127064555</c:v>
                </c:pt>
                <c:pt idx="89">
                  <c:v>38.38146644537342</c:v>
                </c:pt>
                <c:pt idx="90">
                  <c:v>39.141334441179374</c:v>
                </c:pt>
                <c:pt idx="91">
                  <c:v>38.989266209363265</c:v>
                </c:pt>
                <c:pt idx="92">
                  <c:v>39.351228990268332</c:v>
                </c:pt>
                <c:pt idx="93">
                  <c:v>40.378255904930995</c:v>
                </c:pt>
                <c:pt idx="94">
                  <c:v>39.823062557433808</c:v>
                </c:pt>
                <c:pt idx="95">
                  <c:v>37.316743901155235</c:v>
                </c:pt>
                <c:pt idx="96">
                  <c:v>36.271045489536661</c:v>
                </c:pt>
                <c:pt idx="97">
                  <c:v>39.501931472831714</c:v>
                </c:pt>
                <c:pt idx="98">
                  <c:v>36.764361322204806</c:v>
                </c:pt>
                <c:pt idx="99">
                  <c:v>38.666756917436871</c:v>
                </c:pt>
              </c:numCache>
            </c:numRef>
          </c:xVal>
          <c:yVal>
            <c:numRef>
              <c:f>'Zeitschritt T-2'!$D$7:$D$106</c:f>
              <c:numCache>
                <c:formatCode>_(* #,##0.00_);_(* \(#,##0.00\);_(* "-"??_);_(@_)</c:formatCode>
                <c:ptCount val="100"/>
                <c:pt idx="0">
                  <c:v>1.3593356457723758</c:v>
                </c:pt>
                <c:pt idx="1">
                  <c:v>0.90234844965090133</c:v>
                </c:pt>
                <c:pt idx="2">
                  <c:v>1.2824744246089779</c:v>
                </c:pt>
                <c:pt idx="3">
                  <c:v>0.90370705217354441</c:v>
                </c:pt>
                <c:pt idx="4">
                  <c:v>1.7387147885063996</c:v>
                </c:pt>
                <c:pt idx="5">
                  <c:v>1.2077530554301461</c:v>
                </c:pt>
                <c:pt idx="6">
                  <c:v>1.5151110211948975</c:v>
                </c:pt>
                <c:pt idx="7">
                  <c:v>1.1836871956467547</c:v>
                </c:pt>
                <c:pt idx="8">
                  <c:v>1.1856874767238565</c:v>
                </c:pt>
                <c:pt idx="9">
                  <c:v>2.6537987562569327</c:v>
                </c:pt>
                <c:pt idx="10">
                  <c:v>2.0781125816247652</c:v>
                </c:pt>
                <c:pt idx="11">
                  <c:v>2.1482148151275595</c:v>
                </c:pt>
                <c:pt idx="12">
                  <c:v>1.2503601427642366</c:v>
                </c:pt>
                <c:pt idx="13">
                  <c:v>0.9599071983646752</c:v>
                </c:pt>
                <c:pt idx="14">
                  <c:v>1.5453152240432075</c:v>
                </c:pt>
                <c:pt idx="15">
                  <c:v>1.1187889415750192</c:v>
                </c:pt>
                <c:pt idx="16">
                  <c:v>1.2014655758633097</c:v>
                </c:pt>
                <c:pt idx="17">
                  <c:v>1.9166421569690897</c:v>
                </c:pt>
                <c:pt idx="18">
                  <c:v>1.2518975983307001</c:v>
                </c:pt>
                <c:pt idx="19">
                  <c:v>1.7536609643968006</c:v>
                </c:pt>
                <c:pt idx="20">
                  <c:v>0.95118069103141067</c:v>
                </c:pt>
                <c:pt idx="21">
                  <c:v>1.4167511469731124</c:v>
                </c:pt>
                <c:pt idx="22">
                  <c:v>0.92996733041994162</c:v>
                </c:pt>
                <c:pt idx="23">
                  <c:v>1.59109280207376</c:v>
                </c:pt>
                <c:pt idx="24">
                  <c:v>1.1871392903805145</c:v>
                </c:pt>
                <c:pt idx="25">
                  <c:v>1.4293667981255709</c:v>
                </c:pt>
                <c:pt idx="26">
                  <c:v>2.5354110177507891</c:v>
                </c:pt>
                <c:pt idx="27">
                  <c:v>1.8776677425678656</c:v>
                </c:pt>
                <c:pt idx="28">
                  <c:v>1.1797212264831813</c:v>
                </c:pt>
                <c:pt idx="29">
                  <c:v>1.4260541981544321</c:v>
                </c:pt>
                <c:pt idx="30">
                  <c:v>1.9549480812394364</c:v>
                </c:pt>
                <c:pt idx="31">
                  <c:v>1.689360167993911</c:v>
                </c:pt>
                <c:pt idx="32">
                  <c:v>1.3055269932699645</c:v>
                </c:pt>
                <c:pt idx="33">
                  <c:v>1.8837259837207085</c:v>
                </c:pt>
                <c:pt idx="34">
                  <c:v>1.0735559070173224</c:v>
                </c:pt>
                <c:pt idx="35">
                  <c:v>1.6965839298755441</c:v>
                </c:pt>
                <c:pt idx="36">
                  <c:v>0.9030820166796758</c:v>
                </c:pt>
                <c:pt idx="37">
                  <c:v>1.9326792021891634</c:v>
                </c:pt>
                <c:pt idx="38">
                  <c:v>1.3245083806719009</c:v>
                </c:pt>
                <c:pt idx="39">
                  <c:v>2.198578176340547</c:v>
                </c:pt>
                <c:pt idx="40">
                  <c:v>1.7389784557313703</c:v>
                </c:pt>
                <c:pt idx="41">
                  <c:v>1.6727776335785336</c:v>
                </c:pt>
                <c:pt idx="42">
                  <c:v>1.2505384704767835</c:v>
                </c:pt>
                <c:pt idx="43">
                  <c:v>1.0823684758979937</c:v>
                </c:pt>
                <c:pt idx="44">
                  <c:v>1.2866861481966652</c:v>
                </c:pt>
                <c:pt idx="45">
                  <c:v>1.5666908416485654</c:v>
                </c:pt>
                <c:pt idx="46">
                  <c:v>1.1178711521859128</c:v>
                </c:pt>
                <c:pt idx="47">
                  <c:v>1.122701004709441</c:v>
                </c:pt>
                <c:pt idx="48">
                  <c:v>1.3550528574720033</c:v>
                </c:pt>
                <c:pt idx="49">
                  <c:v>1.193040336184751</c:v>
                </c:pt>
                <c:pt idx="50">
                  <c:v>1.2465261947964876</c:v>
                </c:pt>
                <c:pt idx="51">
                  <c:v>1.880353386878042</c:v>
                </c:pt>
                <c:pt idx="52">
                  <c:v>1.1343025569982785</c:v>
                </c:pt>
                <c:pt idx="53">
                  <c:v>1.7049344907297979</c:v>
                </c:pt>
                <c:pt idx="54">
                  <c:v>1.6780999253331572</c:v>
                </c:pt>
                <c:pt idx="55">
                  <c:v>1.3330166141435598</c:v>
                </c:pt>
                <c:pt idx="56">
                  <c:v>1.5364851588351627</c:v>
                </c:pt>
                <c:pt idx="57">
                  <c:v>1.4586860126290588</c:v>
                </c:pt>
                <c:pt idx="58">
                  <c:v>1.1852274908093676</c:v>
                </c:pt>
                <c:pt idx="59">
                  <c:v>1.0548094389207705</c:v>
                </c:pt>
                <c:pt idx="60">
                  <c:v>1.487438639478313</c:v>
                </c:pt>
                <c:pt idx="61">
                  <c:v>1.2767915275750426</c:v>
                </c:pt>
                <c:pt idx="62">
                  <c:v>1.5052948505811798</c:v>
                </c:pt>
                <c:pt idx="63">
                  <c:v>1.3129953620842656</c:v>
                </c:pt>
                <c:pt idx="64">
                  <c:v>1.2370800205079604</c:v>
                </c:pt>
                <c:pt idx="65">
                  <c:v>1.6845819553520869</c:v>
                </c:pt>
                <c:pt idx="66">
                  <c:v>1.296119552378272</c:v>
                </c:pt>
                <c:pt idx="67">
                  <c:v>1.1833787199397676</c:v>
                </c:pt>
                <c:pt idx="68">
                  <c:v>1.3660617676485316</c:v>
                </c:pt>
                <c:pt idx="69">
                  <c:v>0.91482364501484881</c:v>
                </c:pt>
                <c:pt idx="70">
                  <c:v>1.6804195317593553</c:v>
                </c:pt>
                <c:pt idx="71">
                  <c:v>1.7459396923553214</c:v>
                </c:pt>
                <c:pt idx="72">
                  <c:v>2.3478557144594276</c:v>
                </c:pt>
                <c:pt idx="73">
                  <c:v>1.0910188145358575</c:v>
                </c:pt>
                <c:pt idx="74">
                  <c:v>1.1031212363972287</c:v>
                </c:pt>
                <c:pt idx="75">
                  <c:v>1.4365647950570661</c:v>
                </c:pt>
                <c:pt idx="76">
                  <c:v>1.0943390610445931</c:v>
                </c:pt>
                <c:pt idx="77">
                  <c:v>1.330424343350316</c:v>
                </c:pt>
                <c:pt idx="78">
                  <c:v>1.2902406955700343</c:v>
                </c:pt>
                <c:pt idx="79">
                  <c:v>1.3579069549806917</c:v>
                </c:pt>
                <c:pt idx="80">
                  <c:v>1.2370958037415249</c:v>
                </c:pt>
                <c:pt idx="81">
                  <c:v>1.3623574448651823</c:v>
                </c:pt>
                <c:pt idx="82">
                  <c:v>0.83423001743241798</c:v>
                </c:pt>
                <c:pt idx="83">
                  <c:v>1.9827199770875126</c:v>
                </c:pt>
                <c:pt idx="84">
                  <c:v>2.4185414463519663</c:v>
                </c:pt>
                <c:pt idx="85">
                  <c:v>1.9676229978886823</c:v>
                </c:pt>
                <c:pt idx="86">
                  <c:v>1.9403759145798034</c:v>
                </c:pt>
                <c:pt idx="87">
                  <c:v>1.5951446531245779</c:v>
                </c:pt>
                <c:pt idx="88">
                  <c:v>1.4745389026698916</c:v>
                </c:pt>
                <c:pt idx="89">
                  <c:v>1.4965152492954985</c:v>
                </c:pt>
                <c:pt idx="90">
                  <c:v>1.202853221776337</c:v>
                </c:pt>
                <c:pt idx="91">
                  <c:v>1.2547854896689046</c:v>
                </c:pt>
                <c:pt idx="92">
                  <c:v>1.1367925997660109</c:v>
                </c:pt>
                <c:pt idx="93">
                  <c:v>0.9075202087525156</c:v>
                </c:pt>
                <c:pt idx="94">
                  <c:v>1.0120842162385912</c:v>
                </c:pt>
                <c:pt idx="95">
                  <c:v>2.0516905035386088</c:v>
                </c:pt>
                <c:pt idx="96">
                  <c:v>2.7601849583992788</c:v>
                </c:pt>
                <c:pt idx="97">
                  <c:v>1.0933813133784298</c:v>
                </c:pt>
                <c:pt idx="98">
                  <c:v>2.4057911369852292</c:v>
                </c:pt>
                <c:pt idx="99">
                  <c:v>1.3762457949122933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37-4495-BA37-3E4FEADD6A59}"/>
            </c:ext>
          </c:extLst>
        </c:ser>
        <c:ser>
          <c:idx val="2"/>
          <c:order val="2"/>
          <c:tx>
            <c:v>CF(T-1)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'Zeitschritt T-2'!$B$7:$B$106</c:f>
              <c:numCache>
                <c:formatCode>_-* #,##0.0_-;\-* #,##0.0_-;_-* "-"??_-;_-@_-</c:formatCode>
                <c:ptCount val="100"/>
                <c:pt idx="0">
                  <c:v>38.709317693834869</c:v>
                </c:pt>
                <c:pt idx="1">
                  <c:v>40.414015450400377</c:v>
                </c:pt>
                <c:pt idx="2">
                  <c:v>38.91202382850927</c:v>
                </c:pt>
                <c:pt idx="3">
                  <c:v>40.404493771964191</c:v>
                </c:pt>
                <c:pt idx="4">
                  <c:v>37.876878520729583</c:v>
                </c:pt>
                <c:pt idx="5">
                  <c:v>39.126547038109557</c:v>
                </c:pt>
                <c:pt idx="6">
                  <c:v>38.339749138713877</c:v>
                </c:pt>
                <c:pt idx="7">
                  <c:v>39.200142509288632</c:v>
                </c:pt>
                <c:pt idx="8">
                  <c:v>39.193930796188752</c:v>
                </c:pt>
                <c:pt idx="9">
                  <c:v>36.413978387851756</c:v>
                </c:pt>
                <c:pt idx="10">
                  <c:v>37.272956851139703</c:v>
                </c:pt>
                <c:pt idx="11">
                  <c:v>37.158986403081094</c:v>
                </c:pt>
                <c:pt idx="12">
                  <c:v>39.001844497819818</c:v>
                </c:pt>
                <c:pt idx="13">
                  <c:v>40.070201281688519</c:v>
                </c:pt>
                <c:pt idx="14">
                  <c:v>38.27318577211409</c:v>
                </c:pt>
                <c:pt idx="15">
                  <c:v>39.412323005600797</c:v>
                </c:pt>
                <c:pt idx="16">
                  <c:v>39.145540104546114</c:v>
                </c:pt>
                <c:pt idx="17">
                  <c:v>37.54836769155915</c:v>
                </c:pt>
                <c:pt idx="18">
                  <c:v>38.997466996935302</c:v>
                </c:pt>
                <c:pt idx="19">
                  <c:v>37.848105262518111</c:v>
                </c:pt>
                <c:pt idx="20">
                  <c:v>40.116266897905952</c:v>
                </c:pt>
                <c:pt idx="21">
                  <c:v>38.567433492125517</c:v>
                </c:pt>
                <c:pt idx="22">
                  <c:v>40.235999658658287</c:v>
                </c:pt>
                <c:pt idx="23">
                  <c:v>38.174941510829967</c:v>
                </c:pt>
                <c:pt idx="24">
                  <c:v>39.189433368218218</c:v>
                </c:pt>
                <c:pt idx="25">
                  <c:v>38.53720877584167</c:v>
                </c:pt>
                <c:pt idx="26">
                  <c:v>36.578041071568208</c:v>
                </c:pt>
                <c:pt idx="27">
                  <c:v>37.617868475900956</c:v>
                </c:pt>
                <c:pt idx="28">
                  <c:v>39.21251129990695</c:v>
                </c:pt>
                <c:pt idx="29">
                  <c:v>38.545113871811317</c:v>
                </c:pt>
                <c:pt idx="30">
                  <c:v>37.481267999407265</c:v>
                </c:pt>
                <c:pt idx="31">
                  <c:v>37.973621463052865</c:v>
                </c:pt>
                <c:pt idx="32">
                  <c:v>38.849517742542794</c:v>
                </c:pt>
                <c:pt idx="33">
                  <c:v>37.606980995490396</c:v>
                </c:pt>
                <c:pt idx="34">
                  <c:v>39.574950226911305</c:v>
                </c:pt>
                <c:pt idx="35">
                  <c:v>37.95929049543394</c:v>
                </c:pt>
                <c:pt idx="36">
                  <c:v>40.40886262273925</c:v>
                </c:pt>
                <c:pt idx="37">
                  <c:v>37.520133751541167</c:v>
                </c:pt>
                <c:pt idx="38">
                  <c:v>38.799189446415262</c:v>
                </c:pt>
                <c:pt idx="39">
                  <c:v>37.078973440631053</c:v>
                </c:pt>
                <c:pt idx="40">
                  <c:v>37.876368877170925</c:v>
                </c:pt>
                <c:pt idx="41">
                  <c:v>38.006749687509192</c:v>
                </c:pt>
                <c:pt idx="42">
                  <c:v>39.001336342398794</c:v>
                </c:pt>
                <c:pt idx="43">
                  <c:v>39.542133321876946</c:v>
                </c:pt>
                <c:pt idx="44">
                  <c:v>38.900485970295733</c:v>
                </c:pt>
                <c:pt idx="45">
                  <c:v>38.226929344128997</c:v>
                </c:pt>
                <c:pt idx="46">
                  <c:v>39.415488510912496</c:v>
                </c:pt>
                <c:pt idx="47">
                  <c:v>39.398886995036719</c:v>
                </c:pt>
                <c:pt idx="48">
                  <c:v>38.720205284896352</c:v>
                </c:pt>
                <c:pt idx="49">
                  <c:v>39.171247632714476</c:v>
                </c:pt>
                <c:pt idx="50">
                  <c:v>39.012796013371386</c:v>
                </c:pt>
                <c:pt idx="51">
                  <c:v>37.613038119768483</c:v>
                </c:pt>
                <c:pt idx="52">
                  <c:v>39.359568329094785</c:v>
                </c:pt>
                <c:pt idx="53">
                  <c:v>37.942798704141651</c:v>
                </c:pt>
                <c:pt idx="54">
                  <c:v>37.996081521923827</c:v>
                </c:pt>
                <c:pt idx="55">
                  <c:v>38.776946825689414</c:v>
                </c:pt>
                <c:pt idx="56">
                  <c:v>38.292496533557248</c:v>
                </c:pt>
                <c:pt idx="57">
                  <c:v>38.468179650564103</c:v>
                </c:pt>
                <c:pt idx="58">
                  <c:v>39.195357677424099</c:v>
                </c:pt>
                <c:pt idx="59">
                  <c:v>39.646832787905232</c:v>
                </c:pt>
                <c:pt idx="60">
                  <c:v>38.402041371048156</c:v>
                </c:pt>
                <c:pt idx="61">
                  <c:v>38.927678167627199</c:v>
                </c:pt>
                <c:pt idx="62">
                  <c:v>38.361698499190261</c:v>
                </c:pt>
                <c:pt idx="63">
                  <c:v>38.829596897060313</c:v>
                </c:pt>
                <c:pt idx="64">
                  <c:v>39.039997908722626</c:v>
                </c:pt>
                <c:pt idx="65">
                  <c:v>37.983134075070772</c:v>
                </c:pt>
                <c:pt idx="66">
                  <c:v>38.87483679093166</c:v>
                </c:pt>
                <c:pt idx="67">
                  <c:v>39.201102036548299</c:v>
                </c:pt>
                <c:pt idx="68">
                  <c:v>38.692307955378965</c:v>
                </c:pt>
                <c:pt idx="69">
                  <c:v>40.329841395772355</c:v>
                </c:pt>
                <c:pt idx="70">
                  <c:v>37.99144255952168</c:v>
                </c:pt>
                <c:pt idx="71">
                  <c:v>37.862940232622194</c:v>
                </c:pt>
                <c:pt idx="72">
                  <c:v>36.850120697992367</c:v>
                </c:pt>
                <c:pt idx="73">
                  <c:v>39.510482584087107</c:v>
                </c:pt>
                <c:pt idx="74">
                  <c:v>39.46708255744732</c:v>
                </c:pt>
                <c:pt idx="75">
                  <c:v>38.520107165501962</c:v>
                </c:pt>
                <c:pt idx="76">
                  <c:v>39.49847599399714</c:v>
                </c:pt>
                <c:pt idx="77">
                  <c:v>38.78370342777125</c:v>
                </c:pt>
                <c:pt idx="78">
                  <c:v>38.89079013962445</c:v>
                </c:pt>
                <c:pt idx="79">
                  <c:v>38.712944721821053</c:v>
                </c:pt>
                <c:pt idx="80">
                  <c:v>39.039952193732439</c:v>
                </c:pt>
                <c:pt idx="81">
                  <c:v>38.70166244862034</c:v>
                </c:pt>
                <c:pt idx="82">
                  <c:v>41.387335232793433</c:v>
                </c:pt>
                <c:pt idx="83">
                  <c:v>37.433334974845359</c:v>
                </c:pt>
                <c:pt idx="84">
                  <c:v>36.745700922410307</c:v>
                </c:pt>
                <c:pt idx="85">
                  <c:v>37.45931886049037</c:v>
                </c:pt>
                <c:pt idx="86">
                  <c:v>37.506656548980395</c:v>
                </c:pt>
                <c:pt idx="87">
                  <c:v>38.166390708805174</c:v>
                </c:pt>
                <c:pt idx="88">
                  <c:v>38.431530127064555</c:v>
                </c:pt>
                <c:pt idx="89">
                  <c:v>38.38146644537342</c:v>
                </c:pt>
                <c:pt idx="90">
                  <c:v>39.141334441179374</c:v>
                </c:pt>
                <c:pt idx="91">
                  <c:v>38.989266209363265</c:v>
                </c:pt>
                <c:pt idx="92">
                  <c:v>39.351228990268332</c:v>
                </c:pt>
                <c:pt idx="93">
                  <c:v>40.378255904930995</c:v>
                </c:pt>
                <c:pt idx="94">
                  <c:v>39.823062557433808</c:v>
                </c:pt>
                <c:pt idx="95">
                  <c:v>37.316743901155235</c:v>
                </c:pt>
                <c:pt idx="96">
                  <c:v>36.271045489536661</c:v>
                </c:pt>
                <c:pt idx="97">
                  <c:v>39.501931472831714</c:v>
                </c:pt>
                <c:pt idx="98">
                  <c:v>36.764361322204806</c:v>
                </c:pt>
                <c:pt idx="99">
                  <c:v>38.666756917436871</c:v>
                </c:pt>
              </c:numCache>
            </c:numRef>
          </c:xVal>
          <c:yVal>
            <c:numRef>
              <c:f>'Zeitschritt T-2'!$E$7:$E$106</c:f>
              <c:numCache>
                <c:formatCode>_-* #,##0.0_-;\-* #,##0.0_-;_-* "-"??_-;_-@_-</c:formatCode>
                <c:ptCount val="100"/>
                <c:pt idx="0">
                  <c:v>0.79068230616513091</c:v>
                </c:pt>
                <c:pt idx="1">
                  <c:v>0</c:v>
                </c:pt>
                <c:pt idx="2">
                  <c:v>0.58797617149073034</c:v>
                </c:pt>
                <c:pt idx="3">
                  <c:v>0</c:v>
                </c:pt>
                <c:pt idx="4">
                  <c:v>1.6231214792704165</c:v>
                </c:pt>
                <c:pt idx="5">
                  <c:v>0.37345296189044319</c:v>
                </c:pt>
                <c:pt idx="6">
                  <c:v>1.1602508612861229</c:v>
                </c:pt>
                <c:pt idx="7">
                  <c:v>0.2998574907113678</c:v>
                </c:pt>
                <c:pt idx="8">
                  <c:v>0.3060692038112478</c:v>
                </c:pt>
                <c:pt idx="9">
                  <c:v>3.0860216121482438</c:v>
                </c:pt>
                <c:pt idx="10">
                  <c:v>2.2270431488602966</c:v>
                </c:pt>
                <c:pt idx="11">
                  <c:v>2.3410135969189056</c:v>
                </c:pt>
                <c:pt idx="12">
                  <c:v>0.49815550218018245</c:v>
                </c:pt>
                <c:pt idx="13">
                  <c:v>0</c:v>
                </c:pt>
                <c:pt idx="14">
                  <c:v>1.2268142278859102</c:v>
                </c:pt>
                <c:pt idx="15">
                  <c:v>8.7676994399203068E-2</c:v>
                </c:pt>
                <c:pt idx="16">
                  <c:v>0.35445989545388557</c:v>
                </c:pt>
                <c:pt idx="17">
                  <c:v>1.9516323084408498</c:v>
                </c:pt>
                <c:pt idx="18">
                  <c:v>0.50253300306469839</c:v>
                </c:pt>
                <c:pt idx="19">
                  <c:v>1.6518947374818893</c:v>
                </c:pt>
                <c:pt idx="20">
                  <c:v>0</c:v>
                </c:pt>
                <c:pt idx="21">
                  <c:v>0.93256650787448336</c:v>
                </c:pt>
                <c:pt idx="22">
                  <c:v>0</c:v>
                </c:pt>
                <c:pt idx="23">
                  <c:v>1.3250584891700328</c:v>
                </c:pt>
                <c:pt idx="24">
                  <c:v>0.31056663178178212</c:v>
                </c:pt>
                <c:pt idx="25">
                  <c:v>0.96279122415833029</c:v>
                </c:pt>
                <c:pt idx="26">
                  <c:v>2.9219589284317919</c:v>
                </c:pt>
                <c:pt idx="27">
                  <c:v>1.8821315240990444</c:v>
                </c:pt>
                <c:pt idx="28">
                  <c:v>0.28748870009304994</c:v>
                </c:pt>
                <c:pt idx="29">
                  <c:v>0.9548861281886829</c:v>
                </c:pt>
                <c:pt idx="30">
                  <c:v>2.0187320005927347</c:v>
                </c:pt>
                <c:pt idx="31">
                  <c:v>1.526378536947135</c:v>
                </c:pt>
                <c:pt idx="32">
                  <c:v>0.650482257457206</c:v>
                </c:pt>
                <c:pt idx="33">
                  <c:v>1.893019004509604</c:v>
                </c:pt>
                <c:pt idx="34">
                  <c:v>0</c:v>
                </c:pt>
                <c:pt idx="35">
                  <c:v>1.5407095045660597</c:v>
                </c:pt>
                <c:pt idx="36">
                  <c:v>0</c:v>
                </c:pt>
                <c:pt idx="37">
                  <c:v>1.9798662484588334</c:v>
                </c:pt>
                <c:pt idx="38">
                  <c:v>0.70081055358473776</c:v>
                </c:pt>
                <c:pt idx="39">
                  <c:v>2.4210265593689471</c:v>
                </c:pt>
                <c:pt idx="40">
                  <c:v>1.6236311228290745</c:v>
                </c:pt>
                <c:pt idx="41">
                  <c:v>1.4932503124908081</c:v>
                </c:pt>
                <c:pt idx="42">
                  <c:v>0.49866365760120601</c:v>
                </c:pt>
                <c:pt idx="43">
                  <c:v>0</c:v>
                </c:pt>
                <c:pt idx="44">
                  <c:v>0.5995140297042667</c:v>
                </c:pt>
                <c:pt idx="45">
                  <c:v>1.2730706558710025</c:v>
                </c:pt>
                <c:pt idx="46">
                  <c:v>8.4511489087503833E-2</c:v>
                </c:pt>
                <c:pt idx="47">
                  <c:v>0.10111300496328113</c:v>
                </c:pt>
                <c:pt idx="48">
                  <c:v>0.77979471510364817</c:v>
                </c:pt>
                <c:pt idx="49">
                  <c:v>0.32875236728552437</c:v>
                </c:pt>
                <c:pt idx="50">
                  <c:v>0.48720398662861442</c:v>
                </c:pt>
                <c:pt idx="51">
                  <c:v>1.8869618802315173</c:v>
                </c:pt>
                <c:pt idx="52">
                  <c:v>0.14043167090521536</c:v>
                </c:pt>
                <c:pt idx="53">
                  <c:v>1.5572012958583485</c:v>
                </c:pt>
                <c:pt idx="54">
                  <c:v>1.503918478076173</c:v>
                </c:pt>
                <c:pt idx="55">
                  <c:v>0.72305317431058569</c:v>
                </c:pt>
                <c:pt idx="56">
                  <c:v>1.207503466442752</c:v>
                </c:pt>
                <c:pt idx="57">
                  <c:v>1.0318203494358968</c:v>
                </c:pt>
                <c:pt idx="58">
                  <c:v>0.3046423225759014</c:v>
                </c:pt>
                <c:pt idx="59">
                  <c:v>0</c:v>
                </c:pt>
                <c:pt idx="60">
                  <c:v>1.0979586289518437</c:v>
                </c:pt>
                <c:pt idx="61">
                  <c:v>0.57232183237280054</c:v>
                </c:pt>
                <c:pt idx="62">
                  <c:v>1.1383015008097388</c:v>
                </c:pt>
                <c:pt idx="63">
                  <c:v>0.6704031029396873</c:v>
                </c:pt>
                <c:pt idx="64">
                  <c:v>0.46000209127737435</c:v>
                </c:pt>
                <c:pt idx="65">
                  <c:v>1.5168659249292276</c:v>
                </c:pt>
                <c:pt idx="66">
                  <c:v>0.62516320906834011</c:v>
                </c:pt>
                <c:pt idx="67">
                  <c:v>0.29889796345170083</c:v>
                </c:pt>
                <c:pt idx="68">
                  <c:v>0.80769204462103517</c:v>
                </c:pt>
                <c:pt idx="69">
                  <c:v>0</c:v>
                </c:pt>
                <c:pt idx="70">
                  <c:v>1.5085574404783202</c:v>
                </c:pt>
                <c:pt idx="71">
                  <c:v>1.6370597673778065</c:v>
                </c:pt>
                <c:pt idx="72">
                  <c:v>2.6498793020076334</c:v>
                </c:pt>
                <c:pt idx="73">
                  <c:v>0</c:v>
                </c:pt>
                <c:pt idx="74">
                  <c:v>3.2917442552680143E-2</c:v>
                </c:pt>
                <c:pt idx="75">
                  <c:v>0.97989283449803821</c:v>
                </c:pt>
                <c:pt idx="76">
                  <c:v>1.5240060028602898E-3</c:v>
                </c:pt>
                <c:pt idx="77">
                  <c:v>0.71629657222874954</c:v>
                </c:pt>
                <c:pt idx="78">
                  <c:v>0.60920986037555025</c:v>
                </c:pt>
                <c:pt idx="79">
                  <c:v>0.78705527817894705</c:v>
                </c:pt>
                <c:pt idx="80">
                  <c:v>0.46004780626756059</c:v>
                </c:pt>
                <c:pt idx="81">
                  <c:v>0.79833755137966023</c:v>
                </c:pt>
                <c:pt idx="82">
                  <c:v>0</c:v>
                </c:pt>
                <c:pt idx="83">
                  <c:v>2.0666650251546415</c:v>
                </c:pt>
                <c:pt idx="84">
                  <c:v>2.7542990775896925</c:v>
                </c:pt>
                <c:pt idx="85">
                  <c:v>2.0406811395096298</c:v>
                </c:pt>
                <c:pt idx="86">
                  <c:v>1.9933434510196051</c:v>
                </c:pt>
                <c:pt idx="87">
                  <c:v>1.3336092911948256</c:v>
                </c:pt>
                <c:pt idx="88">
                  <c:v>1.0684698729354452</c:v>
                </c:pt>
                <c:pt idx="89">
                  <c:v>1.1185335546265804</c:v>
                </c:pt>
                <c:pt idx="90">
                  <c:v>0.35866555882062556</c:v>
                </c:pt>
                <c:pt idx="91">
                  <c:v>0.51073379063673485</c:v>
                </c:pt>
                <c:pt idx="92">
                  <c:v>0.1487710097316679</c:v>
                </c:pt>
                <c:pt idx="93">
                  <c:v>0</c:v>
                </c:pt>
                <c:pt idx="94">
                  <c:v>0</c:v>
                </c:pt>
                <c:pt idx="95">
                  <c:v>2.1832560988447653</c:v>
                </c:pt>
                <c:pt idx="96">
                  <c:v>3.228954510463339</c:v>
                </c:pt>
                <c:pt idx="97">
                  <c:v>0</c:v>
                </c:pt>
                <c:pt idx="98">
                  <c:v>2.735638677795194</c:v>
                </c:pt>
                <c:pt idx="99">
                  <c:v>0.83324308256312918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37-4495-BA37-3E4FEADD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ax val="41"/>
          <c:min val="3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in t1 [€/MWh]</a:t>
                </a:r>
              </a:p>
            </c:rich>
          </c:tx>
          <c:layout>
            <c:manualLayout>
              <c:xMode val="edge"/>
              <c:yMode val="edge"/>
              <c:x val="0.42975233149047859"/>
              <c:y val="0.889621643448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 t2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44860255040582"/>
          <c:y val="1.690937411794223E-2"/>
          <c:w val="0.34089550169412214"/>
          <c:h val="0.22312591400060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54184893554972"/>
          <c:y val="8.5372601152128705E-2"/>
          <c:w val="0.73890259550889481"/>
          <c:h val="0.4745329319091021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'Zeitschritt T-2'!$B$7:$B$106</c:f>
              <c:numCache>
                <c:formatCode>_-* #,##0.0_-;\-* #,##0.0_-;_-* "-"??_-;_-@_-</c:formatCode>
                <c:ptCount val="100"/>
                <c:pt idx="0">
                  <c:v>38.709317693834869</c:v>
                </c:pt>
                <c:pt idx="1">
                  <c:v>40.414015450400377</c:v>
                </c:pt>
                <c:pt idx="2">
                  <c:v>38.91202382850927</c:v>
                </c:pt>
                <c:pt idx="3">
                  <c:v>40.404493771964191</c:v>
                </c:pt>
                <c:pt idx="4">
                  <c:v>37.876878520729583</c:v>
                </c:pt>
                <c:pt idx="5">
                  <c:v>39.126547038109557</c:v>
                </c:pt>
                <c:pt idx="6">
                  <c:v>38.339749138713877</c:v>
                </c:pt>
                <c:pt idx="7">
                  <c:v>39.200142509288632</c:v>
                </c:pt>
                <c:pt idx="8">
                  <c:v>39.193930796188752</c:v>
                </c:pt>
                <c:pt idx="9">
                  <c:v>36.413978387851756</c:v>
                </c:pt>
                <c:pt idx="10">
                  <c:v>37.272956851139703</c:v>
                </c:pt>
                <c:pt idx="11">
                  <c:v>37.158986403081094</c:v>
                </c:pt>
                <c:pt idx="12">
                  <c:v>39.001844497819818</c:v>
                </c:pt>
                <c:pt idx="13">
                  <c:v>40.070201281688519</c:v>
                </c:pt>
                <c:pt idx="14">
                  <c:v>38.27318577211409</c:v>
                </c:pt>
                <c:pt idx="15">
                  <c:v>39.412323005600797</c:v>
                </c:pt>
                <c:pt idx="16">
                  <c:v>39.145540104546114</c:v>
                </c:pt>
                <c:pt idx="17">
                  <c:v>37.54836769155915</c:v>
                </c:pt>
                <c:pt idx="18">
                  <c:v>38.997466996935302</c:v>
                </c:pt>
                <c:pt idx="19">
                  <c:v>37.848105262518111</c:v>
                </c:pt>
                <c:pt idx="20">
                  <c:v>40.116266897905952</c:v>
                </c:pt>
                <c:pt idx="21">
                  <c:v>38.567433492125517</c:v>
                </c:pt>
                <c:pt idx="22">
                  <c:v>40.235999658658287</c:v>
                </c:pt>
                <c:pt idx="23">
                  <c:v>38.174941510829967</c:v>
                </c:pt>
                <c:pt idx="24">
                  <c:v>39.189433368218218</c:v>
                </c:pt>
                <c:pt idx="25">
                  <c:v>38.53720877584167</c:v>
                </c:pt>
                <c:pt idx="26">
                  <c:v>36.578041071568208</c:v>
                </c:pt>
                <c:pt idx="27">
                  <c:v>37.617868475900956</c:v>
                </c:pt>
                <c:pt idx="28">
                  <c:v>39.21251129990695</c:v>
                </c:pt>
                <c:pt idx="29">
                  <c:v>38.545113871811317</c:v>
                </c:pt>
                <c:pt idx="30">
                  <c:v>37.481267999407265</c:v>
                </c:pt>
                <c:pt idx="31">
                  <c:v>37.973621463052865</c:v>
                </c:pt>
                <c:pt idx="32">
                  <c:v>38.849517742542794</c:v>
                </c:pt>
                <c:pt idx="33">
                  <c:v>37.606980995490396</c:v>
                </c:pt>
                <c:pt idx="34">
                  <c:v>39.574950226911305</c:v>
                </c:pt>
                <c:pt idx="35">
                  <c:v>37.95929049543394</c:v>
                </c:pt>
                <c:pt idx="36">
                  <c:v>40.40886262273925</c:v>
                </c:pt>
                <c:pt idx="37">
                  <c:v>37.520133751541167</c:v>
                </c:pt>
                <c:pt idx="38">
                  <c:v>38.799189446415262</c:v>
                </c:pt>
                <c:pt idx="39">
                  <c:v>37.078973440631053</c:v>
                </c:pt>
                <c:pt idx="40">
                  <c:v>37.876368877170925</c:v>
                </c:pt>
                <c:pt idx="41">
                  <c:v>38.006749687509192</c:v>
                </c:pt>
                <c:pt idx="42">
                  <c:v>39.001336342398794</c:v>
                </c:pt>
                <c:pt idx="43">
                  <c:v>39.542133321876946</c:v>
                </c:pt>
                <c:pt idx="44">
                  <c:v>38.900485970295733</c:v>
                </c:pt>
                <c:pt idx="45">
                  <c:v>38.226929344128997</c:v>
                </c:pt>
                <c:pt idx="46">
                  <c:v>39.415488510912496</c:v>
                </c:pt>
                <c:pt idx="47">
                  <c:v>39.398886995036719</c:v>
                </c:pt>
                <c:pt idx="48">
                  <c:v>38.720205284896352</c:v>
                </c:pt>
                <c:pt idx="49">
                  <c:v>39.171247632714476</c:v>
                </c:pt>
                <c:pt idx="50">
                  <c:v>39.012796013371386</c:v>
                </c:pt>
                <c:pt idx="51">
                  <c:v>37.613038119768483</c:v>
                </c:pt>
                <c:pt idx="52">
                  <c:v>39.359568329094785</c:v>
                </c:pt>
                <c:pt idx="53">
                  <c:v>37.942798704141651</c:v>
                </c:pt>
                <c:pt idx="54">
                  <c:v>37.996081521923827</c:v>
                </c:pt>
                <c:pt idx="55">
                  <c:v>38.776946825689414</c:v>
                </c:pt>
                <c:pt idx="56">
                  <c:v>38.292496533557248</c:v>
                </c:pt>
                <c:pt idx="57">
                  <c:v>38.468179650564103</c:v>
                </c:pt>
                <c:pt idx="58">
                  <c:v>39.195357677424099</c:v>
                </c:pt>
                <c:pt idx="59">
                  <c:v>39.646832787905232</c:v>
                </c:pt>
                <c:pt idx="60">
                  <c:v>38.402041371048156</c:v>
                </c:pt>
                <c:pt idx="61">
                  <c:v>38.927678167627199</c:v>
                </c:pt>
                <c:pt idx="62">
                  <c:v>38.361698499190261</c:v>
                </c:pt>
                <c:pt idx="63">
                  <c:v>38.829596897060313</c:v>
                </c:pt>
                <c:pt idx="64">
                  <c:v>39.039997908722626</c:v>
                </c:pt>
                <c:pt idx="65">
                  <c:v>37.983134075070772</c:v>
                </c:pt>
                <c:pt idx="66">
                  <c:v>38.87483679093166</c:v>
                </c:pt>
                <c:pt idx="67">
                  <c:v>39.201102036548299</c:v>
                </c:pt>
                <c:pt idx="68">
                  <c:v>38.692307955378965</c:v>
                </c:pt>
                <c:pt idx="69">
                  <c:v>40.329841395772355</c:v>
                </c:pt>
                <c:pt idx="70">
                  <c:v>37.99144255952168</c:v>
                </c:pt>
                <c:pt idx="71">
                  <c:v>37.862940232622194</c:v>
                </c:pt>
                <c:pt idx="72">
                  <c:v>36.850120697992367</c:v>
                </c:pt>
                <c:pt idx="73">
                  <c:v>39.510482584087107</c:v>
                </c:pt>
                <c:pt idx="74">
                  <c:v>39.46708255744732</c:v>
                </c:pt>
                <c:pt idx="75">
                  <c:v>38.520107165501962</c:v>
                </c:pt>
                <c:pt idx="76">
                  <c:v>39.49847599399714</c:v>
                </c:pt>
                <c:pt idx="77">
                  <c:v>38.78370342777125</c:v>
                </c:pt>
                <c:pt idx="78">
                  <c:v>38.89079013962445</c:v>
                </c:pt>
                <c:pt idx="79">
                  <c:v>38.712944721821053</c:v>
                </c:pt>
                <c:pt idx="80">
                  <c:v>39.039952193732439</c:v>
                </c:pt>
                <c:pt idx="81">
                  <c:v>38.70166244862034</c:v>
                </c:pt>
                <c:pt idx="82">
                  <c:v>41.387335232793433</c:v>
                </c:pt>
                <c:pt idx="83">
                  <c:v>37.433334974845359</c:v>
                </c:pt>
                <c:pt idx="84">
                  <c:v>36.745700922410307</c:v>
                </c:pt>
                <c:pt idx="85">
                  <c:v>37.45931886049037</c:v>
                </c:pt>
                <c:pt idx="86">
                  <c:v>37.506656548980395</c:v>
                </c:pt>
                <c:pt idx="87">
                  <c:v>38.166390708805174</c:v>
                </c:pt>
                <c:pt idx="88">
                  <c:v>38.431530127064555</c:v>
                </c:pt>
                <c:pt idx="89">
                  <c:v>38.38146644537342</c:v>
                </c:pt>
                <c:pt idx="90">
                  <c:v>39.141334441179374</c:v>
                </c:pt>
                <c:pt idx="91">
                  <c:v>38.989266209363265</c:v>
                </c:pt>
                <c:pt idx="92">
                  <c:v>39.351228990268332</c:v>
                </c:pt>
                <c:pt idx="93">
                  <c:v>40.378255904930995</c:v>
                </c:pt>
                <c:pt idx="94">
                  <c:v>39.823062557433808</c:v>
                </c:pt>
                <c:pt idx="95">
                  <c:v>37.316743901155235</c:v>
                </c:pt>
                <c:pt idx="96">
                  <c:v>36.271045489536661</c:v>
                </c:pt>
                <c:pt idx="97">
                  <c:v>39.501931472831714</c:v>
                </c:pt>
                <c:pt idx="98">
                  <c:v>36.764361322204806</c:v>
                </c:pt>
                <c:pt idx="99">
                  <c:v>38.666756917436871</c:v>
                </c:pt>
              </c:numCache>
            </c:numRef>
          </c:xVal>
          <c:yVal>
            <c:numRef>
              <c:f>'Zeitschritt T-2'!$G$7:$G$106</c:f>
              <c:numCache>
                <c:formatCode>_-* #,##0_-;\-* #,##0_-;_-* "-"??_-;_-@_-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E-48E2-8608-41C6E2720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ax val="41"/>
          <c:min val="3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layout>
            <c:manualLayout>
              <c:xMode val="edge"/>
              <c:yMode val="edge"/>
              <c:x val="0.42975233149047859"/>
              <c:y val="0.889621643448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  <c:majorUnit val="0.5"/>
      </c:valAx>
      <c:valAx>
        <c:axId val="4732249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vorzeitige</a:t>
                </a:r>
                <a:r>
                  <a:rPr lang="de-DE" baseline="0"/>
                  <a:t> Ausübung ?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5854312867166276E-2"/>
              <c:y val="3.66489836671235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54184893554972"/>
          <c:y val="8.5372601152128705E-2"/>
          <c:w val="0.73890259550889481"/>
          <c:h val="0.70088700450905161"/>
        </c:manualLayout>
      </c:layout>
      <c:scatterChart>
        <c:scatterStyle val="lineMarker"/>
        <c:varyColors val="0"/>
        <c:ser>
          <c:idx val="0"/>
          <c:order val="0"/>
          <c:tx>
            <c:v>Datenpunkte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'Zeitschritt T-1'!$B$7:$B$106</c:f>
              <c:numCache>
                <c:formatCode>_-* #,##0.0_-;\-* #,##0.0_-;_-* "-"??_-;_-@_-</c:formatCode>
                <c:ptCount val="100"/>
                <c:pt idx="0">
                  <c:v>38.4610701021385</c:v>
                </c:pt>
                <c:pt idx="1">
                  <c:v>41.675577348408098</c:v>
                </c:pt>
                <c:pt idx="2">
                  <c:v>38.478000043083512</c:v>
                </c:pt>
                <c:pt idx="3">
                  <c:v>38.935373198564015</c:v>
                </c:pt>
                <c:pt idx="4">
                  <c:v>38.161936785013992</c:v>
                </c:pt>
                <c:pt idx="5">
                  <c:v>38.92173307475958</c:v>
                </c:pt>
                <c:pt idx="6">
                  <c:v>38.273894692645136</c:v>
                </c:pt>
                <c:pt idx="7">
                  <c:v>38.111504995493235</c:v>
                </c:pt>
                <c:pt idx="8">
                  <c:v>37.493765097526619</c:v>
                </c:pt>
                <c:pt idx="9">
                  <c:v>37.364887393508774</c:v>
                </c:pt>
                <c:pt idx="10">
                  <c:v>36.220904874061894</c:v>
                </c:pt>
                <c:pt idx="11">
                  <c:v>36.463207497776487</c:v>
                </c:pt>
                <c:pt idx="12">
                  <c:v>39.932322583756864</c:v>
                </c:pt>
                <c:pt idx="13">
                  <c:v>38.823217573983264</c:v>
                </c:pt>
                <c:pt idx="14">
                  <c:v>38.023589741212092</c:v>
                </c:pt>
                <c:pt idx="15">
                  <c:v>39.747216132257698</c:v>
                </c:pt>
                <c:pt idx="16">
                  <c:v>38.387213057111992</c:v>
                </c:pt>
                <c:pt idx="17">
                  <c:v>38.758386327038593</c:v>
                </c:pt>
                <c:pt idx="18">
                  <c:v>38.253414226593861</c:v>
                </c:pt>
                <c:pt idx="19">
                  <c:v>38.921665021773848</c:v>
                </c:pt>
                <c:pt idx="20">
                  <c:v>39.899094723674992</c:v>
                </c:pt>
                <c:pt idx="21">
                  <c:v>38.127445012634254</c:v>
                </c:pt>
                <c:pt idx="22">
                  <c:v>38.47590248683445</c:v>
                </c:pt>
                <c:pt idx="23">
                  <c:v>37.061856605160351</c:v>
                </c:pt>
                <c:pt idx="24">
                  <c:v>38.443591208282832</c:v>
                </c:pt>
                <c:pt idx="25">
                  <c:v>37.884183909902859</c:v>
                </c:pt>
                <c:pt idx="26">
                  <c:v>36.738150328144599</c:v>
                </c:pt>
                <c:pt idx="27">
                  <c:v>38.754266320746126</c:v>
                </c:pt>
                <c:pt idx="28">
                  <c:v>38.429809635934795</c:v>
                </c:pt>
                <c:pt idx="29">
                  <c:v>39.47074723385775</c:v>
                </c:pt>
                <c:pt idx="30">
                  <c:v>37.157140682137289</c:v>
                </c:pt>
                <c:pt idx="31">
                  <c:v>38.956738605840371</c:v>
                </c:pt>
                <c:pt idx="32">
                  <c:v>37.98746016053213</c:v>
                </c:pt>
                <c:pt idx="33">
                  <c:v>37.940766391936549</c:v>
                </c:pt>
                <c:pt idx="34">
                  <c:v>39.915707959701471</c:v>
                </c:pt>
                <c:pt idx="35">
                  <c:v>37.561602022286138</c:v>
                </c:pt>
                <c:pt idx="36">
                  <c:v>39.007047055438647</c:v>
                </c:pt>
                <c:pt idx="37">
                  <c:v>39.715470861786962</c:v>
                </c:pt>
                <c:pt idx="38">
                  <c:v>39.43050716739824</c:v>
                </c:pt>
                <c:pt idx="39">
                  <c:v>37.015380220650854</c:v>
                </c:pt>
                <c:pt idx="40">
                  <c:v>38.574762063666142</c:v>
                </c:pt>
                <c:pt idx="41">
                  <c:v>37.64397351135154</c:v>
                </c:pt>
                <c:pt idx="42">
                  <c:v>39.306686824788692</c:v>
                </c:pt>
                <c:pt idx="43">
                  <c:v>40.341129061562761</c:v>
                </c:pt>
                <c:pt idx="44">
                  <c:v>36.935775913580379</c:v>
                </c:pt>
                <c:pt idx="45">
                  <c:v>39.165010675479429</c:v>
                </c:pt>
                <c:pt idx="46">
                  <c:v>40.307260887209488</c:v>
                </c:pt>
                <c:pt idx="47">
                  <c:v>38.886803520296858</c:v>
                </c:pt>
                <c:pt idx="48">
                  <c:v>40.178379881056237</c:v>
                </c:pt>
                <c:pt idx="49">
                  <c:v>38.858136093829863</c:v>
                </c:pt>
                <c:pt idx="50">
                  <c:v>37.370557923360202</c:v>
                </c:pt>
                <c:pt idx="51">
                  <c:v>35.574328593026479</c:v>
                </c:pt>
                <c:pt idx="52">
                  <c:v>38.482333930193136</c:v>
                </c:pt>
                <c:pt idx="53">
                  <c:v>38.679222525049056</c:v>
                </c:pt>
                <c:pt idx="54">
                  <c:v>38.31505664638879</c:v>
                </c:pt>
                <c:pt idx="55">
                  <c:v>38.87977848570678</c:v>
                </c:pt>
                <c:pt idx="56">
                  <c:v>37.598412336496409</c:v>
                </c:pt>
                <c:pt idx="57">
                  <c:v>38.424909591742924</c:v>
                </c:pt>
                <c:pt idx="58">
                  <c:v>37.078548876520571</c:v>
                </c:pt>
                <c:pt idx="59">
                  <c:v>38.228009674107874</c:v>
                </c:pt>
                <c:pt idx="60">
                  <c:v>37.422431726378633</c:v>
                </c:pt>
                <c:pt idx="61">
                  <c:v>39.07633578870994</c:v>
                </c:pt>
                <c:pt idx="62">
                  <c:v>38.202859040416946</c:v>
                </c:pt>
                <c:pt idx="63">
                  <c:v>37.342228769948946</c:v>
                </c:pt>
                <c:pt idx="64">
                  <c:v>38.614473829135413</c:v>
                </c:pt>
                <c:pt idx="65">
                  <c:v>37.300069907410759</c:v>
                </c:pt>
                <c:pt idx="66">
                  <c:v>37.858202920957829</c:v>
                </c:pt>
                <c:pt idx="67">
                  <c:v>39.584810643094102</c:v>
                </c:pt>
                <c:pt idx="68">
                  <c:v>38.52880420945425</c:v>
                </c:pt>
                <c:pt idx="69">
                  <c:v>39.796267683629409</c:v>
                </c:pt>
                <c:pt idx="70">
                  <c:v>38.878835425947685</c:v>
                </c:pt>
                <c:pt idx="71">
                  <c:v>38.09802183356036</c:v>
                </c:pt>
                <c:pt idx="72">
                  <c:v>37.860926940852892</c:v>
                </c:pt>
                <c:pt idx="73">
                  <c:v>39.589253826564203</c:v>
                </c:pt>
                <c:pt idx="74">
                  <c:v>40.050858194503988</c:v>
                </c:pt>
                <c:pt idx="75">
                  <c:v>38.787924886579518</c:v>
                </c:pt>
                <c:pt idx="76">
                  <c:v>40.311318282842784</c:v>
                </c:pt>
                <c:pt idx="77">
                  <c:v>38.492830540972349</c:v>
                </c:pt>
                <c:pt idx="78">
                  <c:v>38.48660467355446</c:v>
                </c:pt>
                <c:pt idx="79">
                  <c:v>40.129101487367592</c:v>
                </c:pt>
                <c:pt idx="80">
                  <c:v>38.114259603472036</c:v>
                </c:pt>
                <c:pt idx="81">
                  <c:v>38.418142509027888</c:v>
                </c:pt>
                <c:pt idx="82">
                  <c:v>40.952268219482455</c:v>
                </c:pt>
                <c:pt idx="83">
                  <c:v>37.809809717539977</c:v>
                </c:pt>
                <c:pt idx="84">
                  <c:v>38.652353999123164</c:v>
                </c:pt>
                <c:pt idx="85">
                  <c:v>38.709712855863934</c:v>
                </c:pt>
                <c:pt idx="86">
                  <c:v>37.995564218159046</c:v>
                </c:pt>
                <c:pt idx="87">
                  <c:v>37.322135886971502</c:v>
                </c:pt>
                <c:pt idx="88">
                  <c:v>38.825614173778042</c:v>
                </c:pt>
                <c:pt idx="89">
                  <c:v>36.846258707743701</c:v>
                </c:pt>
                <c:pt idx="90">
                  <c:v>38.929275340297508</c:v>
                </c:pt>
                <c:pt idx="91">
                  <c:v>39.401998528785647</c:v>
                </c:pt>
                <c:pt idx="92">
                  <c:v>39.023779092578003</c:v>
                </c:pt>
                <c:pt idx="93">
                  <c:v>40.306630707192092</c:v>
                </c:pt>
                <c:pt idx="94">
                  <c:v>41.132713785874323</c:v>
                </c:pt>
                <c:pt idx="95">
                  <c:v>38.51397878938208</c:v>
                </c:pt>
                <c:pt idx="96">
                  <c:v>37.22954474031782</c:v>
                </c:pt>
                <c:pt idx="97">
                  <c:v>39.542820390120802</c:v>
                </c:pt>
                <c:pt idx="98">
                  <c:v>37.684102148948185</c:v>
                </c:pt>
                <c:pt idx="99">
                  <c:v>37.085330646975244</c:v>
                </c:pt>
              </c:numCache>
            </c:numRef>
          </c:xVal>
          <c:yVal>
            <c:numRef>
              <c:f>'Zeitschritt T-1'!$C$7:$C$106</c:f>
              <c:numCache>
                <c:formatCode>_-* #,##0.0_-;\-* #,##0.0_-;_-* "-"??_-;_-@_-</c:formatCode>
                <c:ptCount val="100"/>
                <c:pt idx="0">
                  <c:v>1.6397691584163354</c:v>
                </c:pt>
                <c:pt idx="1">
                  <c:v>0</c:v>
                </c:pt>
                <c:pt idx="2">
                  <c:v>1.2567841796962256</c:v>
                </c:pt>
                <c:pt idx="3">
                  <c:v>0.35635280341362829</c:v>
                </c:pt>
                <c:pt idx="4">
                  <c:v>2.4093380036109409</c:v>
                </c:pt>
                <c:pt idx="5">
                  <c:v>0.88244341283314753</c:v>
                </c:pt>
                <c:pt idx="6">
                  <c:v>0.73537123522713443</c:v>
                </c:pt>
                <c:pt idx="7">
                  <c:v>2.7946119575686268</c:v>
                </c:pt>
                <c:pt idx="8">
                  <c:v>1.456148309523968</c:v>
                </c:pt>
                <c:pt idx="9">
                  <c:v>2.0629107823540735</c:v>
                </c:pt>
                <c:pt idx="10">
                  <c:v>3.5069918415043588</c:v>
                </c:pt>
                <c:pt idx="11">
                  <c:v>2.4596086901532743</c:v>
                </c:pt>
                <c:pt idx="12">
                  <c:v>2.2369109433683363</c:v>
                </c:pt>
                <c:pt idx="13">
                  <c:v>3.1340462237927085</c:v>
                </c:pt>
                <c:pt idx="14">
                  <c:v>2.6627694859877096</c:v>
                </c:pt>
                <c:pt idx="15">
                  <c:v>1.4422025411295607</c:v>
                </c:pt>
                <c:pt idx="16">
                  <c:v>2.4407044930002115</c:v>
                </c:pt>
                <c:pt idx="17">
                  <c:v>2.7703959933055344</c:v>
                </c:pt>
                <c:pt idx="18">
                  <c:v>1.0597233743786703</c:v>
                </c:pt>
                <c:pt idx="19">
                  <c:v>2.541184707202504</c:v>
                </c:pt>
                <c:pt idx="20">
                  <c:v>0.25032431657162846</c:v>
                </c:pt>
                <c:pt idx="21">
                  <c:v>0.63646631606146542</c:v>
                </c:pt>
                <c:pt idx="22">
                  <c:v>1.2166852942131641</c:v>
                </c:pt>
                <c:pt idx="23">
                  <c:v>1.9697772768449866</c:v>
                </c:pt>
                <c:pt idx="24">
                  <c:v>1.6120023316200545</c:v>
                </c:pt>
                <c:pt idx="25">
                  <c:v>3.0521657651172873</c:v>
                </c:pt>
                <c:pt idx="26">
                  <c:v>2.300928388471533</c:v>
                </c:pt>
                <c:pt idx="27">
                  <c:v>8.6614995870213818E-2</c:v>
                </c:pt>
                <c:pt idx="28">
                  <c:v>0</c:v>
                </c:pt>
                <c:pt idx="29">
                  <c:v>1.0477579021114494</c:v>
                </c:pt>
                <c:pt idx="30">
                  <c:v>3.6330383271874069</c:v>
                </c:pt>
                <c:pt idx="31">
                  <c:v>0.75960934403570946</c:v>
                </c:pt>
                <c:pt idx="32">
                  <c:v>1.1312579932300011</c:v>
                </c:pt>
                <c:pt idx="33">
                  <c:v>1.7624906295443026</c:v>
                </c:pt>
                <c:pt idx="34">
                  <c:v>1.4994875137979093</c:v>
                </c:pt>
                <c:pt idx="35">
                  <c:v>0</c:v>
                </c:pt>
                <c:pt idx="36">
                  <c:v>3.2552952776953035</c:v>
                </c:pt>
                <c:pt idx="37">
                  <c:v>0.98068952872776549</c:v>
                </c:pt>
                <c:pt idx="38">
                  <c:v>1.9633212903711552</c:v>
                </c:pt>
                <c:pt idx="39">
                  <c:v>2.7269001172695297</c:v>
                </c:pt>
                <c:pt idx="40">
                  <c:v>0.83729134274061323</c:v>
                </c:pt>
                <c:pt idx="41">
                  <c:v>1.5755679187395515</c:v>
                </c:pt>
                <c:pt idx="42">
                  <c:v>1.4267229799380132</c:v>
                </c:pt>
                <c:pt idx="43">
                  <c:v>0</c:v>
                </c:pt>
                <c:pt idx="44">
                  <c:v>1.5161405276797595</c:v>
                </c:pt>
                <c:pt idx="45">
                  <c:v>0.15361271019629896</c:v>
                </c:pt>
                <c:pt idx="46">
                  <c:v>0.54127514933465903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0.81420560694285626</c:v>
                </c:pt>
                <c:pt idx="51">
                  <c:v>1.7984811908567266</c:v>
                </c:pt>
                <c:pt idx="52">
                  <c:v>1.1576208145585056</c:v>
                </c:pt>
                <c:pt idx="53">
                  <c:v>2.3808524879108575</c:v>
                </c:pt>
                <c:pt idx="54">
                  <c:v>1.682187259664353</c:v>
                </c:pt>
                <c:pt idx="55">
                  <c:v>1.7299248250747468</c:v>
                </c:pt>
                <c:pt idx="56">
                  <c:v>2.3049215151295783</c:v>
                </c:pt>
                <c:pt idx="57">
                  <c:v>0.6899156849524033</c:v>
                </c:pt>
                <c:pt idx="58">
                  <c:v>2.6096487380380253</c:v>
                </c:pt>
                <c:pt idx="59">
                  <c:v>2.2583073310177113</c:v>
                </c:pt>
                <c:pt idx="60">
                  <c:v>2.2558686858068882</c:v>
                </c:pt>
                <c:pt idx="61">
                  <c:v>1.0150852935124774</c:v>
                </c:pt>
                <c:pt idx="62">
                  <c:v>0.96895014529437873</c:v>
                </c:pt>
                <c:pt idx="63">
                  <c:v>2.8472987351506092</c:v>
                </c:pt>
                <c:pt idx="64">
                  <c:v>0.81399823019414441</c:v>
                </c:pt>
                <c:pt idx="65">
                  <c:v>1.8419379745754654</c:v>
                </c:pt>
                <c:pt idx="66">
                  <c:v>0.26069279826508307</c:v>
                </c:pt>
                <c:pt idx="67">
                  <c:v>0.7622841005651253</c:v>
                </c:pt>
                <c:pt idx="68">
                  <c:v>1.317196118882876</c:v>
                </c:pt>
                <c:pt idx="69">
                  <c:v>1.5935952077426521</c:v>
                </c:pt>
                <c:pt idx="70">
                  <c:v>2.3579614276266341</c:v>
                </c:pt>
                <c:pt idx="71">
                  <c:v>1.1306785812632896</c:v>
                </c:pt>
                <c:pt idx="72">
                  <c:v>1.8329328999622092</c:v>
                </c:pt>
                <c:pt idx="73">
                  <c:v>4.2703648324149412E-2</c:v>
                </c:pt>
                <c:pt idx="74">
                  <c:v>1.1621464867746454</c:v>
                </c:pt>
                <c:pt idx="75">
                  <c:v>0</c:v>
                </c:pt>
                <c:pt idx="76">
                  <c:v>0</c:v>
                </c:pt>
                <c:pt idx="77">
                  <c:v>0.15726840851866086</c:v>
                </c:pt>
                <c:pt idx="78">
                  <c:v>1.4349573951912618</c:v>
                </c:pt>
                <c:pt idx="79">
                  <c:v>0.3850410491279419</c:v>
                </c:pt>
                <c:pt idx="80">
                  <c:v>0.74139234005897237</c:v>
                </c:pt>
                <c:pt idx="81">
                  <c:v>0.69335772317116096</c:v>
                </c:pt>
                <c:pt idx="82">
                  <c:v>0.84889406979893778</c:v>
                </c:pt>
                <c:pt idx="83">
                  <c:v>3.1468071834055209</c:v>
                </c:pt>
                <c:pt idx="84">
                  <c:v>2.2064553700667702</c:v>
                </c:pt>
                <c:pt idx="85">
                  <c:v>2.489945608049581</c:v>
                </c:pt>
                <c:pt idx="86">
                  <c:v>1.4430908805385272</c:v>
                </c:pt>
                <c:pt idx="87">
                  <c:v>2.3179693933493226</c:v>
                </c:pt>
                <c:pt idx="88">
                  <c:v>1.3726422287741258</c:v>
                </c:pt>
                <c:pt idx="89">
                  <c:v>3.5532079047474667</c:v>
                </c:pt>
                <c:pt idx="90">
                  <c:v>0.16286736708652683</c:v>
                </c:pt>
                <c:pt idx="91">
                  <c:v>0.2193897711749031</c:v>
                </c:pt>
                <c:pt idx="92">
                  <c:v>0.97535502819440723</c:v>
                </c:pt>
                <c:pt idx="93">
                  <c:v>0</c:v>
                </c:pt>
                <c:pt idx="94">
                  <c:v>0.49435119350430767</c:v>
                </c:pt>
                <c:pt idx="95">
                  <c:v>0.77691243332311899</c:v>
                </c:pt>
                <c:pt idx="96">
                  <c:v>1.6138319558570231</c:v>
                </c:pt>
                <c:pt idx="97">
                  <c:v>0.22505334926380982</c:v>
                </c:pt>
                <c:pt idx="98">
                  <c:v>2.418785978260594</c:v>
                </c:pt>
                <c:pt idx="99">
                  <c:v>1.7219613630518609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C-4B04-9310-E9530750B980}"/>
            </c:ext>
          </c:extLst>
        </c:ser>
        <c:ser>
          <c:idx val="1"/>
          <c:order val="1"/>
          <c:tx>
            <c:v>Regression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'Zeitschritt T-1'!$B$7:$B$106</c:f>
              <c:numCache>
                <c:formatCode>_-* #,##0.0_-;\-* #,##0.0_-;_-* "-"??_-;_-@_-</c:formatCode>
                <c:ptCount val="100"/>
                <c:pt idx="0">
                  <c:v>38.4610701021385</c:v>
                </c:pt>
                <c:pt idx="1">
                  <c:v>41.675577348408098</c:v>
                </c:pt>
                <c:pt idx="2">
                  <c:v>38.478000043083512</c:v>
                </c:pt>
                <c:pt idx="3">
                  <c:v>38.935373198564015</c:v>
                </c:pt>
                <c:pt idx="4">
                  <c:v>38.161936785013992</c:v>
                </c:pt>
                <c:pt idx="5">
                  <c:v>38.92173307475958</c:v>
                </c:pt>
                <c:pt idx="6">
                  <c:v>38.273894692645136</c:v>
                </c:pt>
                <c:pt idx="7">
                  <c:v>38.111504995493235</c:v>
                </c:pt>
                <c:pt idx="8">
                  <c:v>37.493765097526619</c:v>
                </c:pt>
                <c:pt idx="9">
                  <c:v>37.364887393508774</c:v>
                </c:pt>
                <c:pt idx="10">
                  <c:v>36.220904874061894</c:v>
                </c:pt>
                <c:pt idx="11">
                  <c:v>36.463207497776487</c:v>
                </c:pt>
                <c:pt idx="12">
                  <c:v>39.932322583756864</c:v>
                </c:pt>
                <c:pt idx="13">
                  <c:v>38.823217573983264</c:v>
                </c:pt>
                <c:pt idx="14">
                  <c:v>38.023589741212092</c:v>
                </c:pt>
                <c:pt idx="15">
                  <c:v>39.747216132257698</c:v>
                </c:pt>
                <c:pt idx="16">
                  <c:v>38.387213057111992</c:v>
                </c:pt>
                <c:pt idx="17">
                  <c:v>38.758386327038593</c:v>
                </c:pt>
                <c:pt idx="18">
                  <c:v>38.253414226593861</c:v>
                </c:pt>
                <c:pt idx="19">
                  <c:v>38.921665021773848</c:v>
                </c:pt>
                <c:pt idx="20">
                  <c:v>39.899094723674992</c:v>
                </c:pt>
                <c:pt idx="21">
                  <c:v>38.127445012634254</c:v>
                </c:pt>
                <c:pt idx="22">
                  <c:v>38.47590248683445</c:v>
                </c:pt>
                <c:pt idx="23">
                  <c:v>37.061856605160351</c:v>
                </c:pt>
                <c:pt idx="24">
                  <c:v>38.443591208282832</c:v>
                </c:pt>
                <c:pt idx="25">
                  <c:v>37.884183909902859</c:v>
                </c:pt>
                <c:pt idx="26">
                  <c:v>36.738150328144599</c:v>
                </c:pt>
                <c:pt idx="27">
                  <c:v>38.754266320746126</c:v>
                </c:pt>
                <c:pt idx="28">
                  <c:v>38.429809635934795</c:v>
                </c:pt>
                <c:pt idx="29">
                  <c:v>39.47074723385775</c:v>
                </c:pt>
                <c:pt idx="30">
                  <c:v>37.157140682137289</c:v>
                </c:pt>
                <c:pt idx="31">
                  <c:v>38.956738605840371</c:v>
                </c:pt>
                <c:pt idx="32">
                  <c:v>37.98746016053213</c:v>
                </c:pt>
                <c:pt idx="33">
                  <c:v>37.940766391936549</c:v>
                </c:pt>
                <c:pt idx="34">
                  <c:v>39.915707959701471</c:v>
                </c:pt>
                <c:pt idx="35">
                  <c:v>37.561602022286138</c:v>
                </c:pt>
                <c:pt idx="36">
                  <c:v>39.007047055438647</c:v>
                </c:pt>
                <c:pt idx="37">
                  <c:v>39.715470861786962</c:v>
                </c:pt>
                <c:pt idx="38">
                  <c:v>39.43050716739824</c:v>
                </c:pt>
                <c:pt idx="39">
                  <c:v>37.015380220650854</c:v>
                </c:pt>
                <c:pt idx="40">
                  <c:v>38.574762063666142</c:v>
                </c:pt>
                <c:pt idx="41">
                  <c:v>37.64397351135154</c:v>
                </c:pt>
                <c:pt idx="42">
                  <c:v>39.306686824788692</c:v>
                </c:pt>
                <c:pt idx="43">
                  <c:v>40.341129061562761</c:v>
                </c:pt>
                <c:pt idx="44">
                  <c:v>36.935775913580379</c:v>
                </c:pt>
                <c:pt idx="45">
                  <c:v>39.165010675479429</c:v>
                </c:pt>
                <c:pt idx="46">
                  <c:v>40.307260887209488</c:v>
                </c:pt>
                <c:pt idx="47">
                  <c:v>38.886803520296858</c:v>
                </c:pt>
                <c:pt idx="48">
                  <c:v>40.178379881056237</c:v>
                </c:pt>
                <c:pt idx="49">
                  <c:v>38.858136093829863</c:v>
                </c:pt>
                <c:pt idx="50">
                  <c:v>37.370557923360202</c:v>
                </c:pt>
                <c:pt idx="51">
                  <c:v>35.574328593026479</c:v>
                </c:pt>
                <c:pt idx="52">
                  <c:v>38.482333930193136</c:v>
                </c:pt>
                <c:pt idx="53">
                  <c:v>38.679222525049056</c:v>
                </c:pt>
                <c:pt idx="54">
                  <c:v>38.31505664638879</c:v>
                </c:pt>
                <c:pt idx="55">
                  <c:v>38.87977848570678</c:v>
                </c:pt>
                <c:pt idx="56">
                  <c:v>37.598412336496409</c:v>
                </c:pt>
                <c:pt idx="57">
                  <c:v>38.424909591742924</c:v>
                </c:pt>
                <c:pt idx="58">
                  <c:v>37.078548876520571</c:v>
                </c:pt>
                <c:pt idx="59">
                  <c:v>38.228009674107874</c:v>
                </c:pt>
                <c:pt idx="60">
                  <c:v>37.422431726378633</c:v>
                </c:pt>
                <c:pt idx="61">
                  <c:v>39.07633578870994</c:v>
                </c:pt>
                <c:pt idx="62">
                  <c:v>38.202859040416946</c:v>
                </c:pt>
                <c:pt idx="63">
                  <c:v>37.342228769948946</c:v>
                </c:pt>
                <c:pt idx="64">
                  <c:v>38.614473829135413</c:v>
                </c:pt>
                <c:pt idx="65">
                  <c:v>37.300069907410759</c:v>
                </c:pt>
                <c:pt idx="66">
                  <c:v>37.858202920957829</c:v>
                </c:pt>
                <c:pt idx="67">
                  <c:v>39.584810643094102</c:v>
                </c:pt>
                <c:pt idx="68">
                  <c:v>38.52880420945425</c:v>
                </c:pt>
                <c:pt idx="69">
                  <c:v>39.796267683629409</c:v>
                </c:pt>
                <c:pt idx="70">
                  <c:v>38.878835425947685</c:v>
                </c:pt>
                <c:pt idx="71">
                  <c:v>38.09802183356036</c:v>
                </c:pt>
                <c:pt idx="72">
                  <c:v>37.860926940852892</c:v>
                </c:pt>
                <c:pt idx="73">
                  <c:v>39.589253826564203</c:v>
                </c:pt>
                <c:pt idx="74">
                  <c:v>40.050858194503988</c:v>
                </c:pt>
                <c:pt idx="75">
                  <c:v>38.787924886579518</c:v>
                </c:pt>
                <c:pt idx="76">
                  <c:v>40.311318282842784</c:v>
                </c:pt>
                <c:pt idx="77">
                  <c:v>38.492830540972349</c:v>
                </c:pt>
                <c:pt idx="78">
                  <c:v>38.48660467355446</c:v>
                </c:pt>
                <c:pt idx="79">
                  <c:v>40.129101487367592</c:v>
                </c:pt>
                <c:pt idx="80">
                  <c:v>38.114259603472036</c:v>
                </c:pt>
                <c:pt idx="81">
                  <c:v>38.418142509027888</c:v>
                </c:pt>
                <c:pt idx="82">
                  <c:v>40.952268219482455</c:v>
                </c:pt>
                <c:pt idx="83">
                  <c:v>37.809809717539977</c:v>
                </c:pt>
                <c:pt idx="84">
                  <c:v>38.652353999123164</c:v>
                </c:pt>
                <c:pt idx="85">
                  <c:v>38.709712855863934</c:v>
                </c:pt>
                <c:pt idx="86">
                  <c:v>37.995564218159046</c:v>
                </c:pt>
                <c:pt idx="87">
                  <c:v>37.322135886971502</c:v>
                </c:pt>
                <c:pt idx="88">
                  <c:v>38.825614173778042</c:v>
                </c:pt>
                <c:pt idx="89">
                  <c:v>36.846258707743701</c:v>
                </c:pt>
                <c:pt idx="90">
                  <c:v>38.929275340297508</c:v>
                </c:pt>
                <c:pt idx="91">
                  <c:v>39.401998528785647</c:v>
                </c:pt>
                <c:pt idx="92">
                  <c:v>39.023779092578003</c:v>
                </c:pt>
                <c:pt idx="93">
                  <c:v>40.306630707192092</c:v>
                </c:pt>
                <c:pt idx="94">
                  <c:v>41.132713785874323</c:v>
                </c:pt>
                <c:pt idx="95">
                  <c:v>38.51397878938208</c:v>
                </c:pt>
                <c:pt idx="96">
                  <c:v>37.22954474031782</c:v>
                </c:pt>
                <c:pt idx="97">
                  <c:v>39.542820390120802</c:v>
                </c:pt>
                <c:pt idx="98">
                  <c:v>37.684102148948185</c:v>
                </c:pt>
                <c:pt idx="99">
                  <c:v>37.085330646975244</c:v>
                </c:pt>
              </c:numCache>
            </c:numRef>
          </c:xVal>
          <c:yVal>
            <c:numRef>
              <c:f>'Zeitschritt T-1'!$D$7:$D$106</c:f>
              <c:numCache>
                <c:formatCode>_(* #,##0.00_);_(* \(#,##0.00\);_(* "-"??_);_(@_)</c:formatCode>
                <c:ptCount val="100"/>
                <c:pt idx="0">
                  <c:v>1.4177567313624451</c:v>
                </c:pt>
                <c:pt idx="1">
                  <c:v>6.535325373936729E-2</c:v>
                </c:pt>
                <c:pt idx="2">
                  <c:v>1.4095186718560235</c:v>
                </c:pt>
                <c:pt idx="3">
                  <c:v>1.1914316262252633</c:v>
                </c:pt>
                <c:pt idx="4">
                  <c:v>1.5652619952998172</c:v>
                </c:pt>
                <c:pt idx="5">
                  <c:v>1.1978108823991498</c:v>
                </c:pt>
                <c:pt idx="6">
                  <c:v>1.5096228258273818</c:v>
                </c:pt>
                <c:pt idx="7">
                  <c:v>1.5904935600063403</c:v>
                </c:pt>
                <c:pt idx="8">
                  <c:v>1.9080592910200735</c:v>
                </c:pt>
                <c:pt idx="9">
                  <c:v>1.9762947526466093</c:v>
                </c:pt>
                <c:pt idx="10">
                  <c:v>2.6119866216476986</c:v>
                </c:pt>
                <c:pt idx="11">
                  <c:v>2.4728418868191291</c:v>
                </c:pt>
                <c:pt idx="12">
                  <c:v>0.74593241414263645</c:v>
                </c:pt>
                <c:pt idx="13">
                  <c:v>1.2441125620780511</c:v>
                </c:pt>
                <c:pt idx="14">
                  <c:v>1.6347290890448463</c:v>
                </c:pt>
                <c:pt idx="15">
                  <c:v>0.8255534306428487</c:v>
                </c:pt>
                <c:pt idx="16">
                  <c:v>1.4538334979597494</c:v>
                </c:pt>
                <c:pt idx="17">
                  <c:v>1.2748010302132791</c:v>
                </c:pt>
                <c:pt idx="18">
                  <c:v>1.5197623031577585</c:v>
                </c:pt>
                <c:pt idx="19">
                  <c:v>1.1978427288541802</c:v>
                </c:pt>
                <c:pt idx="20">
                  <c:v>0.76012095221194897</c:v>
                </c:pt>
                <c:pt idx="21">
                  <c:v>1.5825072713418322</c:v>
                </c:pt>
                <c:pt idx="22">
                  <c:v>1.410538695579838</c:v>
                </c:pt>
                <c:pt idx="23">
                  <c:v>2.1394336306194432</c:v>
                </c:pt>
                <c:pt idx="24">
                  <c:v>1.4262743007116363</c:v>
                </c:pt>
                <c:pt idx="25">
                  <c:v>1.7055255624107843</c:v>
                </c:pt>
                <c:pt idx="26">
                  <c:v>2.3178831346194713</c:v>
                </c:pt>
                <c:pt idx="27">
                  <c:v>1.2767571259256911</c:v>
                </c:pt>
                <c:pt idx="28">
                  <c:v>1.432999019177565</c:v>
                </c:pt>
                <c:pt idx="29">
                  <c:v>0.94710187731428164</c:v>
                </c:pt>
                <c:pt idx="30">
                  <c:v>2.0877289124231382</c:v>
                </c:pt>
                <c:pt idx="31">
                  <c:v>1.1814547938970001</c:v>
                </c:pt>
                <c:pt idx="32">
                  <c:v>1.6530004200065456</c:v>
                </c:pt>
                <c:pt idx="33">
                  <c:v>1.6766939138476644</c:v>
                </c:pt>
                <c:pt idx="34">
                  <c:v>0.75302129275024754</c:v>
                </c:pt>
                <c:pt idx="35">
                  <c:v>1.8724173512790294</c:v>
                </c:pt>
                <c:pt idx="36">
                  <c:v>1.1580369507313328</c:v>
                </c:pt>
                <c:pt idx="37">
                  <c:v>0.83935005437295018</c:v>
                </c:pt>
                <c:pt idx="38">
                  <c:v>0.96505582894858577</c:v>
                </c:pt>
                <c:pt idx="39">
                  <c:v>2.1647892024088868</c:v>
                </c:pt>
                <c:pt idx="40">
                  <c:v>1.3626612072103654</c:v>
                </c:pt>
                <c:pt idx="41">
                  <c:v>1.829393774917925</c:v>
                </c:pt>
                <c:pt idx="42">
                  <c:v>1.0207193988579206</c:v>
                </c:pt>
                <c:pt idx="43">
                  <c:v>0.57509209129417371</c:v>
                </c:pt>
                <c:pt idx="44">
                  <c:v>2.2084247624195541</c:v>
                </c:pt>
                <c:pt idx="45">
                  <c:v>1.0851850218978676</c:v>
                </c:pt>
                <c:pt idx="46">
                  <c:v>0.58898398805958152</c:v>
                </c:pt>
                <c:pt idx="47">
                  <c:v>1.2141817993454644</c:v>
                </c:pt>
                <c:pt idx="48">
                  <c:v>0.64227996921350439</c:v>
                </c:pt>
                <c:pt idx="49">
                  <c:v>1.2276553200512303</c:v>
                </c:pt>
                <c:pt idx="50">
                  <c:v>1.9732780455389083</c:v>
                </c:pt>
                <c:pt idx="51">
                  <c:v>2.9951304711301887</c:v>
                </c:pt>
                <c:pt idx="52">
                  <c:v>1.4074117137562752</c:v>
                </c:pt>
                <c:pt idx="53">
                  <c:v>1.3125087980665064</c:v>
                </c:pt>
                <c:pt idx="54">
                  <c:v>1.4892966246539245</c:v>
                </c:pt>
                <c:pt idx="55">
                  <c:v>1.2174803916242389</c:v>
                </c:pt>
                <c:pt idx="56">
                  <c:v>1.8531563476865749</c:v>
                </c:pt>
                <c:pt idx="57">
                  <c:v>1.4353918818004665</c:v>
                </c:pt>
                <c:pt idx="58">
                  <c:v>2.1303487493537752</c:v>
                </c:pt>
                <c:pt idx="59">
                  <c:v>1.5323636153467213</c:v>
                </c:pt>
                <c:pt idx="60">
                  <c:v>1.9457428170422659</c:v>
                </c:pt>
                <c:pt idx="61">
                  <c:v>1.1259547928294573</c:v>
                </c:pt>
                <c:pt idx="62">
                  <c:v>1.5448651733385468</c:v>
                </c:pt>
                <c:pt idx="63">
                  <c:v>1.9883623061302345</c:v>
                </c:pt>
                <c:pt idx="64">
                  <c:v>1.3435422555577823</c:v>
                </c:pt>
                <c:pt idx="65">
                  <c:v>2.0108716165570648</c:v>
                </c:pt>
                <c:pt idx="66">
                  <c:v>1.7188083900909916</c:v>
                </c:pt>
                <c:pt idx="67">
                  <c:v>0.89657270234470587</c:v>
                </c:pt>
                <c:pt idx="68">
                  <c:v>1.3848684108587328</c:v>
                </c:pt>
                <c:pt idx="69">
                  <c:v>0.80431707910581451</c:v>
                </c:pt>
                <c:pt idx="70">
                  <c:v>1.2179233584432225</c:v>
                </c:pt>
                <c:pt idx="71">
                  <c:v>1.5972570851947161</c:v>
                </c:pt>
                <c:pt idx="72">
                  <c:v>1.7174144247600545</c:v>
                </c:pt>
                <c:pt idx="73">
                  <c:v>0.89461525593414137</c:v>
                </c:pt>
                <c:pt idx="74">
                  <c:v>0.69568747307948797</c:v>
                </c:pt>
                <c:pt idx="75">
                  <c:v>1.2607972027898136</c:v>
                </c:pt>
                <c:pt idx="76">
                  <c:v>0.58731725164162896</c:v>
                </c:pt>
                <c:pt idx="77">
                  <c:v>1.4023118994570503</c:v>
                </c:pt>
                <c:pt idx="78">
                  <c:v>1.4053362106629663</c:v>
                </c:pt>
                <c:pt idx="79">
                  <c:v>0.66283887241188921</c:v>
                </c:pt>
                <c:pt idx="80">
                  <c:v>1.5891126943416225</c:v>
                </c:pt>
                <c:pt idx="81">
                  <c:v>1.4386981111288009</c:v>
                </c:pt>
                <c:pt idx="82">
                  <c:v>0.33253906725715865</c:v>
                </c:pt>
                <c:pt idx="83">
                  <c:v>1.7436236559151723</c:v>
                </c:pt>
                <c:pt idx="84">
                  <c:v>1.3253656677193888</c:v>
                </c:pt>
                <c:pt idx="85">
                  <c:v>1.2979548886698495</c:v>
                </c:pt>
                <c:pt idx="86">
                  <c:v>1.648897383765199</c:v>
                </c:pt>
                <c:pt idx="87">
                  <c:v>1.9990810924335953</c:v>
                </c:pt>
                <c:pt idx="88">
                  <c:v>1.2429814289313086</c:v>
                </c:pt>
                <c:pt idx="89">
                  <c:v>2.2578060432358065</c:v>
                </c:pt>
                <c:pt idx="90">
                  <c:v>1.194282544288761</c:v>
                </c:pt>
                <c:pt idx="91">
                  <c:v>0.97781593704943148</c:v>
                </c:pt>
                <c:pt idx="92">
                  <c:v>1.1502715439944602</c:v>
                </c:pt>
                <c:pt idx="93">
                  <c:v>0.58924292039309023</c:v>
                </c:pt>
                <c:pt idx="94">
                  <c:v>0.26386544473383111</c:v>
                </c:pt>
                <c:pt idx="95">
                  <c:v>1.3920507384583622</c:v>
                </c:pt>
                <c:pt idx="96">
                  <c:v>2.0486898936055127</c:v>
                </c:pt>
                <c:pt idx="97">
                  <c:v>0.9151116964539483</c:v>
                </c:pt>
                <c:pt idx="98">
                  <c:v>1.8085354032041927</c:v>
                </c:pt>
                <c:pt idx="99">
                  <c:v>2.1266610048831289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7C-4B04-9310-E9530750B980}"/>
            </c:ext>
          </c:extLst>
        </c:ser>
        <c:ser>
          <c:idx val="2"/>
          <c:order val="2"/>
          <c:tx>
            <c:v>CF(T-1)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'Zeitschritt T-1'!$B$7:$B$106</c:f>
              <c:numCache>
                <c:formatCode>_-* #,##0.0_-;\-* #,##0.0_-;_-* "-"??_-;_-@_-</c:formatCode>
                <c:ptCount val="100"/>
                <c:pt idx="0">
                  <c:v>38.4610701021385</c:v>
                </c:pt>
                <c:pt idx="1">
                  <c:v>41.675577348408098</c:v>
                </c:pt>
                <c:pt idx="2">
                  <c:v>38.478000043083512</c:v>
                </c:pt>
                <c:pt idx="3">
                  <c:v>38.935373198564015</c:v>
                </c:pt>
                <c:pt idx="4">
                  <c:v>38.161936785013992</c:v>
                </c:pt>
                <c:pt idx="5">
                  <c:v>38.92173307475958</c:v>
                </c:pt>
                <c:pt idx="6">
                  <c:v>38.273894692645136</c:v>
                </c:pt>
                <c:pt idx="7">
                  <c:v>38.111504995493235</c:v>
                </c:pt>
                <c:pt idx="8">
                  <c:v>37.493765097526619</c:v>
                </c:pt>
                <c:pt idx="9">
                  <c:v>37.364887393508774</c:v>
                </c:pt>
                <c:pt idx="10">
                  <c:v>36.220904874061894</c:v>
                </c:pt>
                <c:pt idx="11">
                  <c:v>36.463207497776487</c:v>
                </c:pt>
                <c:pt idx="12">
                  <c:v>39.932322583756864</c:v>
                </c:pt>
                <c:pt idx="13">
                  <c:v>38.823217573983264</c:v>
                </c:pt>
                <c:pt idx="14">
                  <c:v>38.023589741212092</c:v>
                </c:pt>
                <c:pt idx="15">
                  <c:v>39.747216132257698</c:v>
                </c:pt>
                <c:pt idx="16">
                  <c:v>38.387213057111992</c:v>
                </c:pt>
                <c:pt idx="17">
                  <c:v>38.758386327038593</c:v>
                </c:pt>
                <c:pt idx="18">
                  <c:v>38.253414226593861</c:v>
                </c:pt>
                <c:pt idx="19">
                  <c:v>38.921665021773848</c:v>
                </c:pt>
                <c:pt idx="20">
                  <c:v>39.899094723674992</c:v>
                </c:pt>
                <c:pt idx="21">
                  <c:v>38.127445012634254</c:v>
                </c:pt>
                <c:pt idx="22">
                  <c:v>38.47590248683445</c:v>
                </c:pt>
                <c:pt idx="23">
                  <c:v>37.061856605160351</c:v>
                </c:pt>
                <c:pt idx="24">
                  <c:v>38.443591208282832</c:v>
                </c:pt>
                <c:pt idx="25">
                  <c:v>37.884183909902859</c:v>
                </c:pt>
                <c:pt idx="26">
                  <c:v>36.738150328144599</c:v>
                </c:pt>
                <c:pt idx="27">
                  <c:v>38.754266320746126</c:v>
                </c:pt>
                <c:pt idx="28">
                  <c:v>38.429809635934795</c:v>
                </c:pt>
                <c:pt idx="29">
                  <c:v>39.47074723385775</c:v>
                </c:pt>
                <c:pt idx="30">
                  <c:v>37.157140682137289</c:v>
                </c:pt>
                <c:pt idx="31">
                  <c:v>38.956738605840371</c:v>
                </c:pt>
                <c:pt idx="32">
                  <c:v>37.98746016053213</c:v>
                </c:pt>
                <c:pt idx="33">
                  <c:v>37.940766391936549</c:v>
                </c:pt>
                <c:pt idx="34">
                  <c:v>39.915707959701471</c:v>
                </c:pt>
                <c:pt idx="35">
                  <c:v>37.561602022286138</c:v>
                </c:pt>
                <c:pt idx="36">
                  <c:v>39.007047055438647</c:v>
                </c:pt>
                <c:pt idx="37">
                  <c:v>39.715470861786962</c:v>
                </c:pt>
                <c:pt idx="38">
                  <c:v>39.43050716739824</c:v>
                </c:pt>
                <c:pt idx="39">
                  <c:v>37.015380220650854</c:v>
                </c:pt>
                <c:pt idx="40">
                  <c:v>38.574762063666142</c:v>
                </c:pt>
                <c:pt idx="41">
                  <c:v>37.64397351135154</c:v>
                </c:pt>
                <c:pt idx="42">
                  <c:v>39.306686824788692</c:v>
                </c:pt>
                <c:pt idx="43">
                  <c:v>40.341129061562761</c:v>
                </c:pt>
                <c:pt idx="44">
                  <c:v>36.935775913580379</c:v>
                </c:pt>
                <c:pt idx="45">
                  <c:v>39.165010675479429</c:v>
                </c:pt>
                <c:pt idx="46">
                  <c:v>40.307260887209488</c:v>
                </c:pt>
                <c:pt idx="47">
                  <c:v>38.886803520296858</c:v>
                </c:pt>
                <c:pt idx="48">
                  <c:v>40.178379881056237</c:v>
                </c:pt>
                <c:pt idx="49">
                  <c:v>38.858136093829863</c:v>
                </c:pt>
                <c:pt idx="50">
                  <c:v>37.370557923360202</c:v>
                </c:pt>
                <c:pt idx="51">
                  <c:v>35.574328593026479</c:v>
                </c:pt>
                <c:pt idx="52">
                  <c:v>38.482333930193136</c:v>
                </c:pt>
                <c:pt idx="53">
                  <c:v>38.679222525049056</c:v>
                </c:pt>
                <c:pt idx="54">
                  <c:v>38.31505664638879</c:v>
                </c:pt>
                <c:pt idx="55">
                  <c:v>38.87977848570678</c:v>
                </c:pt>
                <c:pt idx="56">
                  <c:v>37.598412336496409</c:v>
                </c:pt>
                <c:pt idx="57">
                  <c:v>38.424909591742924</c:v>
                </c:pt>
                <c:pt idx="58">
                  <c:v>37.078548876520571</c:v>
                </c:pt>
                <c:pt idx="59">
                  <c:v>38.228009674107874</c:v>
                </c:pt>
                <c:pt idx="60">
                  <c:v>37.422431726378633</c:v>
                </c:pt>
                <c:pt idx="61">
                  <c:v>39.07633578870994</c:v>
                </c:pt>
                <c:pt idx="62">
                  <c:v>38.202859040416946</c:v>
                </c:pt>
                <c:pt idx="63">
                  <c:v>37.342228769948946</c:v>
                </c:pt>
                <c:pt idx="64">
                  <c:v>38.614473829135413</c:v>
                </c:pt>
                <c:pt idx="65">
                  <c:v>37.300069907410759</c:v>
                </c:pt>
                <c:pt idx="66">
                  <c:v>37.858202920957829</c:v>
                </c:pt>
                <c:pt idx="67">
                  <c:v>39.584810643094102</c:v>
                </c:pt>
                <c:pt idx="68">
                  <c:v>38.52880420945425</c:v>
                </c:pt>
                <c:pt idx="69">
                  <c:v>39.796267683629409</c:v>
                </c:pt>
                <c:pt idx="70">
                  <c:v>38.878835425947685</c:v>
                </c:pt>
                <c:pt idx="71">
                  <c:v>38.09802183356036</c:v>
                </c:pt>
                <c:pt idx="72">
                  <c:v>37.860926940852892</c:v>
                </c:pt>
                <c:pt idx="73">
                  <c:v>39.589253826564203</c:v>
                </c:pt>
                <c:pt idx="74">
                  <c:v>40.050858194503988</c:v>
                </c:pt>
                <c:pt idx="75">
                  <c:v>38.787924886579518</c:v>
                </c:pt>
                <c:pt idx="76">
                  <c:v>40.311318282842784</c:v>
                </c:pt>
                <c:pt idx="77">
                  <c:v>38.492830540972349</c:v>
                </c:pt>
                <c:pt idx="78">
                  <c:v>38.48660467355446</c:v>
                </c:pt>
                <c:pt idx="79">
                  <c:v>40.129101487367592</c:v>
                </c:pt>
                <c:pt idx="80">
                  <c:v>38.114259603472036</c:v>
                </c:pt>
                <c:pt idx="81">
                  <c:v>38.418142509027888</c:v>
                </c:pt>
                <c:pt idx="82">
                  <c:v>40.952268219482455</c:v>
                </c:pt>
                <c:pt idx="83">
                  <c:v>37.809809717539977</c:v>
                </c:pt>
                <c:pt idx="84">
                  <c:v>38.652353999123164</c:v>
                </c:pt>
                <c:pt idx="85">
                  <c:v>38.709712855863934</c:v>
                </c:pt>
                <c:pt idx="86">
                  <c:v>37.995564218159046</c:v>
                </c:pt>
                <c:pt idx="87">
                  <c:v>37.322135886971502</c:v>
                </c:pt>
                <c:pt idx="88">
                  <c:v>38.825614173778042</c:v>
                </c:pt>
                <c:pt idx="89">
                  <c:v>36.846258707743701</c:v>
                </c:pt>
                <c:pt idx="90">
                  <c:v>38.929275340297508</c:v>
                </c:pt>
                <c:pt idx="91">
                  <c:v>39.401998528785647</c:v>
                </c:pt>
                <c:pt idx="92">
                  <c:v>39.023779092578003</c:v>
                </c:pt>
                <c:pt idx="93">
                  <c:v>40.306630707192092</c:v>
                </c:pt>
                <c:pt idx="94">
                  <c:v>41.132713785874323</c:v>
                </c:pt>
                <c:pt idx="95">
                  <c:v>38.51397878938208</c:v>
                </c:pt>
                <c:pt idx="96">
                  <c:v>37.22954474031782</c:v>
                </c:pt>
                <c:pt idx="97">
                  <c:v>39.542820390120802</c:v>
                </c:pt>
                <c:pt idx="98">
                  <c:v>37.684102148948185</c:v>
                </c:pt>
                <c:pt idx="99">
                  <c:v>37.085330646975244</c:v>
                </c:pt>
              </c:numCache>
            </c:numRef>
          </c:xVal>
          <c:yVal>
            <c:numRef>
              <c:f>'Zeitschritt T-1'!$E$7:$E$106</c:f>
              <c:numCache>
                <c:formatCode>_-* #,##0.0_-;\-* #,##0.0_-;_-* "-"??_-;_-@_-</c:formatCode>
                <c:ptCount val="100"/>
                <c:pt idx="0">
                  <c:v>1.0389298978615003</c:v>
                </c:pt>
                <c:pt idx="1">
                  <c:v>0</c:v>
                </c:pt>
                <c:pt idx="2">
                  <c:v>1.0219999569164884</c:v>
                </c:pt>
                <c:pt idx="3">
                  <c:v>0.56462680143598476</c:v>
                </c:pt>
                <c:pt idx="4">
                  <c:v>1.3380632149860077</c:v>
                </c:pt>
                <c:pt idx="5">
                  <c:v>0.57826692524042045</c:v>
                </c:pt>
                <c:pt idx="6">
                  <c:v>1.2261053073548638</c:v>
                </c:pt>
                <c:pt idx="7">
                  <c:v>1.3884950045067654</c:v>
                </c:pt>
                <c:pt idx="8">
                  <c:v>2.0062349024733805</c:v>
                </c:pt>
                <c:pt idx="9">
                  <c:v>2.1351126064912265</c:v>
                </c:pt>
                <c:pt idx="10">
                  <c:v>3.279095125938106</c:v>
                </c:pt>
                <c:pt idx="11">
                  <c:v>3.0367925022235127</c:v>
                </c:pt>
                <c:pt idx="12">
                  <c:v>0</c:v>
                </c:pt>
                <c:pt idx="13">
                  <c:v>0.67678242601673588</c:v>
                </c:pt>
                <c:pt idx="14">
                  <c:v>1.476410258787908</c:v>
                </c:pt>
                <c:pt idx="15">
                  <c:v>0</c:v>
                </c:pt>
                <c:pt idx="16">
                  <c:v>1.1127869428880075</c:v>
                </c:pt>
                <c:pt idx="17">
                  <c:v>0.74161367296140668</c:v>
                </c:pt>
                <c:pt idx="18">
                  <c:v>1.2465857734061387</c:v>
                </c:pt>
                <c:pt idx="19">
                  <c:v>0.57833497822615243</c:v>
                </c:pt>
                <c:pt idx="20">
                  <c:v>0</c:v>
                </c:pt>
                <c:pt idx="21">
                  <c:v>1.3725549873657457</c:v>
                </c:pt>
                <c:pt idx="22">
                  <c:v>1.0240975131655503</c:v>
                </c:pt>
                <c:pt idx="23">
                  <c:v>2.4381433948396491</c:v>
                </c:pt>
                <c:pt idx="24">
                  <c:v>1.0564087917171676</c:v>
                </c:pt>
                <c:pt idx="25">
                  <c:v>1.615816090097141</c:v>
                </c:pt>
                <c:pt idx="26">
                  <c:v>2.7618496718554013</c:v>
                </c:pt>
                <c:pt idx="27">
                  <c:v>0.74573367925387402</c:v>
                </c:pt>
                <c:pt idx="28">
                  <c:v>1.0701903640652048</c:v>
                </c:pt>
                <c:pt idx="29">
                  <c:v>2.9252766142249698E-2</c:v>
                </c:pt>
                <c:pt idx="30">
                  <c:v>2.3428593178627111</c:v>
                </c:pt>
                <c:pt idx="31">
                  <c:v>0.54326139415962871</c:v>
                </c:pt>
                <c:pt idx="32">
                  <c:v>1.5125398394678697</c:v>
                </c:pt>
                <c:pt idx="33">
                  <c:v>1.559233608063451</c:v>
                </c:pt>
                <c:pt idx="34">
                  <c:v>0</c:v>
                </c:pt>
                <c:pt idx="35">
                  <c:v>1.938397977713862</c:v>
                </c:pt>
                <c:pt idx="36">
                  <c:v>0.49295294456135252</c:v>
                </c:pt>
                <c:pt idx="37">
                  <c:v>0</c:v>
                </c:pt>
                <c:pt idx="38">
                  <c:v>6.9492832601760313E-2</c:v>
                </c:pt>
                <c:pt idx="39">
                  <c:v>2.4846197793491456</c:v>
                </c:pt>
                <c:pt idx="40">
                  <c:v>0.92523793633385765</c:v>
                </c:pt>
                <c:pt idx="41">
                  <c:v>1.8560264886484603</c:v>
                </c:pt>
                <c:pt idx="42">
                  <c:v>0.19331317521130842</c:v>
                </c:pt>
                <c:pt idx="43">
                  <c:v>0</c:v>
                </c:pt>
                <c:pt idx="44">
                  <c:v>2.5642240864196211</c:v>
                </c:pt>
                <c:pt idx="45">
                  <c:v>0.33498932452057062</c:v>
                </c:pt>
                <c:pt idx="46">
                  <c:v>0</c:v>
                </c:pt>
                <c:pt idx="47">
                  <c:v>0.61319647970314151</c:v>
                </c:pt>
                <c:pt idx="48">
                  <c:v>0</c:v>
                </c:pt>
                <c:pt idx="49">
                  <c:v>0.641863906170137</c:v>
                </c:pt>
                <c:pt idx="50">
                  <c:v>2.1294420766397977</c:v>
                </c:pt>
                <c:pt idx="51">
                  <c:v>3.925671406973521</c:v>
                </c:pt>
                <c:pt idx="52">
                  <c:v>1.0176660698068645</c:v>
                </c:pt>
                <c:pt idx="53">
                  <c:v>0.820777474950944</c:v>
                </c:pt>
                <c:pt idx="54">
                  <c:v>1.1849433536112102</c:v>
                </c:pt>
                <c:pt idx="55">
                  <c:v>0.62022151429322037</c:v>
                </c:pt>
                <c:pt idx="56">
                  <c:v>1.9015876635035909</c:v>
                </c:pt>
                <c:pt idx="57">
                  <c:v>1.0750904082570756</c:v>
                </c:pt>
                <c:pt idx="58">
                  <c:v>2.4214511234794287</c:v>
                </c:pt>
                <c:pt idx="59">
                  <c:v>1.2719903258921264</c:v>
                </c:pt>
                <c:pt idx="60">
                  <c:v>2.0775682736213668</c:v>
                </c:pt>
                <c:pt idx="61">
                  <c:v>0.42366421129005971</c:v>
                </c:pt>
                <c:pt idx="62">
                  <c:v>1.2971409595830536</c:v>
                </c:pt>
                <c:pt idx="63">
                  <c:v>2.1577712300510541</c:v>
                </c:pt>
                <c:pt idx="64">
                  <c:v>0.88552617086458696</c:v>
                </c:pt>
                <c:pt idx="65">
                  <c:v>2.1999300925892413</c:v>
                </c:pt>
                <c:pt idx="66">
                  <c:v>1.6417970790421705</c:v>
                </c:pt>
                <c:pt idx="67">
                  <c:v>0</c:v>
                </c:pt>
                <c:pt idx="68">
                  <c:v>0.97119579054574956</c:v>
                </c:pt>
                <c:pt idx="69">
                  <c:v>0</c:v>
                </c:pt>
                <c:pt idx="70">
                  <c:v>0.62116457405231529</c:v>
                </c:pt>
                <c:pt idx="71">
                  <c:v>1.4019781664396405</c:v>
                </c:pt>
                <c:pt idx="72">
                  <c:v>1.6390730591471083</c:v>
                </c:pt>
                <c:pt idx="73">
                  <c:v>0</c:v>
                </c:pt>
                <c:pt idx="74">
                  <c:v>0</c:v>
                </c:pt>
                <c:pt idx="75">
                  <c:v>0.71207511342048235</c:v>
                </c:pt>
                <c:pt idx="76">
                  <c:v>0</c:v>
                </c:pt>
                <c:pt idx="77">
                  <c:v>1.0071694590276508</c:v>
                </c:pt>
                <c:pt idx="78">
                  <c:v>1.01339532644554</c:v>
                </c:pt>
                <c:pt idx="79">
                  <c:v>0</c:v>
                </c:pt>
                <c:pt idx="80">
                  <c:v>1.3857403965279644</c:v>
                </c:pt>
                <c:pt idx="81">
                  <c:v>1.0818574909721121</c:v>
                </c:pt>
                <c:pt idx="82">
                  <c:v>0</c:v>
                </c:pt>
                <c:pt idx="83">
                  <c:v>1.6901902824600228</c:v>
                </c:pt>
                <c:pt idx="84">
                  <c:v>0.84764600087683561</c:v>
                </c:pt>
                <c:pt idx="85">
                  <c:v>0.79028714413606593</c:v>
                </c:pt>
                <c:pt idx="86">
                  <c:v>1.5044357818409537</c:v>
                </c:pt>
                <c:pt idx="87">
                  <c:v>2.1778641130284981</c:v>
                </c:pt>
                <c:pt idx="88">
                  <c:v>0.67438582622195753</c:v>
                </c:pt>
                <c:pt idx="89">
                  <c:v>2.6537412922562993</c:v>
                </c:pt>
                <c:pt idx="90">
                  <c:v>0.57072465970249198</c:v>
                </c:pt>
                <c:pt idx="91">
                  <c:v>9.8001471214352875E-2</c:v>
                </c:pt>
                <c:pt idx="92">
                  <c:v>0.47622090742199674</c:v>
                </c:pt>
                <c:pt idx="93">
                  <c:v>0</c:v>
                </c:pt>
                <c:pt idx="94">
                  <c:v>0</c:v>
                </c:pt>
                <c:pt idx="95">
                  <c:v>0.98602121061792047</c:v>
                </c:pt>
                <c:pt idx="96">
                  <c:v>2.2704552596821799</c:v>
                </c:pt>
                <c:pt idx="97">
                  <c:v>0</c:v>
                </c:pt>
                <c:pt idx="98">
                  <c:v>1.8158978510518153</c:v>
                </c:pt>
                <c:pt idx="99">
                  <c:v>2.414669353024756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63-4A19-B92D-0B9313EB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ax val="41"/>
          <c:min val="3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in t1 [€/MWh]</a:t>
                </a:r>
              </a:p>
            </c:rich>
          </c:tx>
          <c:layout>
            <c:manualLayout>
              <c:xMode val="edge"/>
              <c:yMode val="edge"/>
              <c:x val="0.42975233149047859"/>
              <c:y val="0.889621643448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</c:valAx>
      <c:valAx>
        <c:axId val="473224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Cash-Flow t2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44860255040582"/>
          <c:y val="1.690937411794223E-2"/>
          <c:w val="0.34089550169412214"/>
          <c:h val="0.22312591400060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54184893554972"/>
          <c:y val="8.5372601152128705E-2"/>
          <c:w val="0.73890259550889481"/>
          <c:h val="0.4745329319091021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'Zeitschritt T-1'!$B$7:$B$106</c:f>
              <c:numCache>
                <c:formatCode>_-* #,##0.0_-;\-* #,##0.0_-;_-* "-"??_-;_-@_-</c:formatCode>
                <c:ptCount val="100"/>
                <c:pt idx="0">
                  <c:v>38.4610701021385</c:v>
                </c:pt>
                <c:pt idx="1">
                  <c:v>41.675577348408098</c:v>
                </c:pt>
                <c:pt idx="2">
                  <c:v>38.478000043083512</c:v>
                </c:pt>
                <c:pt idx="3">
                  <c:v>38.935373198564015</c:v>
                </c:pt>
                <c:pt idx="4">
                  <c:v>38.161936785013992</c:v>
                </c:pt>
                <c:pt idx="5">
                  <c:v>38.92173307475958</c:v>
                </c:pt>
                <c:pt idx="6">
                  <c:v>38.273894692645136</c:v>
                </c:pt>
                <c:pt idx="7">
                  <c:v>38.111504995493235</c:v>
                </c:pt>
                <c:pt idx="8">
                  <c:v>37.493765097526619</c:v>
                </c:pt>
                <c:pt idx="9">
                  <c:v>37.364887393508774</c:v>
                </c:pt>
                <c:pt idx="10">
                  <c:v>36.220904874061894</c:v>
                </c:pt>
                <c:pt idx="11">
                  <c:v>36.463207497776487</c:v>
                </c:pt>
                <c:pt idx="12">
                  <c:v>39.932322583756864</c:v>
                </c:pt>
                <c:pt idx="13">
                  <c:v>38.823217573983264</c:v>
                </c:pt>
                <c:pt idx="14">
                  <c:v>38.023589741212092</c:v>
                </c:pt>
                <c:pt idx="15">
                  <c:v>39.747216132257698</c:v>
                </c:pt>
                <c:pt idx="16">
                  <c:v>38.387213057111992</c:v>
                </c:pt>
                <c:pt idx="17">
                  <c:v>38.758386327038593</c:v>
                </c:pt>
                <c:pt idx="18">
                  <c:v>38.253414226593861</c:v>
                </c:pt>
                <c:pt idx="19">
                  <c:v>38.921665021773848</c:v>
                </c:pt>
                <c:pt idx="20">
                  <c:v>39.899094723674992</c:v>
                </c:pt>
                <c:pt idx="21">
                  <c:v>38.127445012634254</c:v>
                </c:pt>
                <c:pt idx="22">
                  <c:v>38.47590248683445</c:v>
                </c:pt>
                <c:pt idx="23">
                  <c:v>37.061856605160351</c:v>
                </c:pt>
                <c:pt idx="24">
                  <c:v>38.443591208282832</c:v>
                </c:pt>
                <c:pt idx="25">
                  <c:v>37.884183909902859</c:v>
                </c:pt>
                <c:pt idx="26">
                  <c:v>36.738150328144599</c:v>
                </c:pt>
                <c:pt idx="27">
                  <c:v>38.754266320746126</c:v>
                </c:pt>
                <c:pt idx="28">
                  <c:v>38.429809635934795</c:v>
                </c:pt>
                <c:pt idx="29">
                  <c:v>39.47074723385775</c:v>
                </c:pt>
                <c:pt idx="30">
                  <c:v>37.157140682137289</c:v>
                </c:pt>
                <c:pt idx="31">
                  <c:v>38.956738605840371</c:v>
                </c:pt>
                <c:pt idx="32">
                  <c:v>37.98746016053213</c:v>
                </c:pt>
                <c:pt idx="33">
                  <c:v>37.940766391936549</c:v>
                </c:pt>
                <c:pt idx="34">
                  <c:v>39.915707959701471</c:v>
                </c:pt>
                <c:pt idx="35">
                  <c:v>37.561602022286138</c:v>
                </c:pt>
                <c:pt idx="36">
                  <c:v>39.007047055438647</c:v>
                </c:pt>
                <c:pt idx="37">
                  <c:v>39.715470861786962</c:v>
                </c:pt>
                <c:pt idx="38">
                  <c:v>39.43050716739824</c:v>
                </c:pt>
                <c:pt idx="39">
                  <c:v>37.015380220650854</c:v>
                </c:pt>
                <c:pt idx="40">
                  <c:v>38.574762063666142</c:v>
                </c:pt>
                <c:pt idx="41">
                  <c:v>37.64397351135154</c:v>
                </c:pt>
                <c:pt idx="42">
                  <c:v>39.306686824788692</c:v>
                </c:pt>
                <c:pt idx="43">
                  <c:v>40.341129061562761</c:v>
                </c:pt>
                <c:pt idx="44">
                  <c:v>36.935775913580379</c:v>
                </c:pt>
                <c:pt idx="45">
                  <c:v>39.165010675479429</c:v>
                </c:pt>
                <c:pt idx="46">
                  <c:v>40.307260887209488</c:v>
                </c:pt>
                <c:pt idx="47">
                  <c:v>38.886803520296858</c:v>
                </c:pt>
                <c:pt idx="48">
                  <c:v>40.178379881056237</c:v>
                </c:pt>
                <c:pt idx="49">
                  <c:v>38.858136093829863</c:v>
                </c:pt>
                <c:pt idx="50">
                  <c:v>37.370557923360202</c:v>
                </c:pt>
                <c:pt idx="51">
                  <c:v>35.574328593026479</c:v>
                </c:pt>
                <c:pt idx="52">
                  <c:v>38.482333930193136</c:v>
                </c:pt>
                <c:pt idx="53">
                  <c:v>38.679222525049056</c:v>
                </c:pt>
                <c:pt idx="54">
                  <c:v>38.31505664638879</c:v>
                </c:pt>
                <c:pt idx="55">
                  <c:v>38.87977848570678</c:v>
                </c:pt>
                <c:pt idx="56">
                  <c:v>37.598412336496409</c:v>
                </c:pt>
                <c:pt idx="57">
                  <c:v>38.424909591742924</c:v>
                </c:pt>
                <c:pt idx="58">
                  <c:v>37.078548876520571</c:v>
                </c:pt>
                <c:pt idx="59">
                  <c:v>38.228009674107874</c:v>
                </c:pt>
                <c:pt idx="60">
                  <c:v>37.422431726378633</c:v>
                </c:pt>
                <c:pt idx="61">
                  <c:v>39.07633578870994</c:v>
                </c:pt>
                <c:pt idx="62">
                  <c:v>38.202859040416946</c:v>
                </c:pt>
                <c:pt idx="63">
                  <c:v>37.342228769948946</c:v>
                </c:pt>
                <c:pt idx="64">
                  <c:v>38.614473829135413</c:v>
                </c:pt>
                <c:pt idx="65">
                  <c:v>37.300069907410759</c:v>
                </c:pt>
                <c:pt idx="66">
                  <c:v>37.858202920957829</c:v>
                </c:pt>
                <c:pt idx="67">
                  <c:v>39.584810643094102</c:v>
                </c:pt>
                <c:pt idx="68">
                  <c:v>38.52880420945425</c:v>
                </c:pt>
                <c:pt idx="69">
                  <c:v>39.796267683629409</c:v>
                </c:pt>
                <c:pt idx="70">
                  <c:v>38.878835425947685</c:v>
                </c:pt>
                <c:pt idx="71">
                  <c:v>38.09802183356036</c:v>
                </c:pt>
                <c:pt idx="72">
                  <c:v>37.860926940852892</c:v>
                </c:pt>
                <c:pt idx="73">
                  <c:v>39.589253826564203</c:v>
                </c:pt>
                <c:pt idx="74">
                  <c:v>40.050858194503988</c:v>
                </c:pt>
                <c:pt idx="75">
                  <c:v>38.787924886579518</c:v>
                </c:pt>
                <c:pt idx="76">
                  <c:v>40.311318282842784</c:v>
                </c:pt>
                <c:pt idx="77">
                  <c:v>38.492830540972349</c:v>
                </c:pt>
                <c:pt idx="78">
                  <c:v>38.48660467355446</c:v>
                </c:pt>
                <c:pt idx="79">
                  <c:v>40.129101487367592</c:v>
                </c:pt>
                <c:pt idx="80">
                  <c:v>38.114259603472036</c:v>
                </c:pt>
                <c:pt idx="81">
                  <c:v>38.418142509027888</c:v>
                </c:pt>
                <c:pt idx="82">
                  <c:v>40.952268219482455</c:v>
                </c:pt>
                <c:pt idx="83">
                  <c:v>37.809809717539977</c:v>
                </c:pt>
                <c:pt idx="84">
                  <c:v>38.652353999123164</c:v>
                </c:pt>
                <c:pt idx="85">
                  <c:v>38.709712855863934</c:v>
                </c:pt>
                <c:pt idx="86">
                  <c:v>37.995564218159046</c:v>
                </c:pt>
                <c:pt idx="87">
                  <c:v>37.322135886971502</c:v>
                </c:pt>
                <c:pt idx="88">
                  <c:v>38.825614173778042</c:v>
                </c:pt>
                <c:pt idx="89">
                  <c:v>36.846258707743701</c:v>
                </c:pt>
                <c:pt idx="90">
                  <c:v>38.929275340297508</c:v>
                </c:pt>
                <c:pt idx="91">
                  <c:v>39.401998528785647</c:v>
                </c:pt>
                <c:pt idx="92">
                  <c:v>39.023779092578003</c:v>
                </c:pt>
                <c:pt idx="93">
                  <c:v>40.306630707192092</c:v>
                </c:pt>
                <c:pt idx="94">
                  <c:v>41.132713785874323</c:v>
                </c:pt>
                <c:pt idx="95">
                  <c:v>38.51397878938208</c:v>
                </c:pt>
                <c:pt idx="96">
                  <c:v>37.22954474031782</c:v>
                </c:pt>
                <c:pt idx="97">
                  <c:v>39.542820390120802</c:v>
                </c:pt>
                <c:pt idx="98">
                  <c:v>37.684102148948185</c:v>
                </c:pt>
                <c:pt idx="99">
                  <c:v>37.085330646975244</c:v>
                </c:pt>
              </c:numCache>
            </c:numRef>
          </c:xVal>
          <c:yVal>
            <c:numRef>
              <c:f>'Zeitschritt T-1'!$G$7:$G$106</c:f>
              <c:numCache>
                <c:formatCode>_-* #,##0_-;\-* #,##0_-;_-* "-"??_-;_-@_-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E-4E1E-9885-FAAD61F00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23656"/>
        <c:axId val="473224968"/>
      </c:scatterChart>
      <c:valAx>
        <c:axId val="473223656"/>
        <c:scaling>
          <c:orientation val="minMax"/>
          <c:max val="41"/>
          <c:min val="3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 [€/MWh]</a:t>
                </a:r>
              </a:p>
            </c:rich>
          </c:tx>
          <c:layout>
            <c:manualLayout>
              <c:xMode val="edge"/>
              <c:yMode val="edge"/>
              <c:x val="0.42975233149047859"/>
              <c:y val="0.889621643448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24968"/>
        <c:crosses val="autoZero"/>
        <c:crossBetween val="midCat"/>
        <c:majorUnit val="0.5"/>
      </c:valAx>
      <c:valAx>
        <c:axId val="4732249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vorzeitige</a:t>
                </a:r>
                <a:r>
                  <a:rPr lang="de-DE" baseline="0"/>
                  <a:t> Ausübung ?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5854312867166276E-2"/>
              <c:y val="3.66489836671235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crossAx val="47322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58247</xdr:colOff>
      <xdr:row>5</xdr:row>
      <xdr:rowOff>20515</xdr:rowOff>
    </xdr:from>
    <xdr:ext cx="652464" cy="193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001347" y="1296865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−3,</m:t>
                        </m:r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001347" y="1296865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𝐹 ̂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(𝑡_(𝑇−3,𝑤_𝑘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9525</xdr:rowOff>
    </xdr:from>
    <xdr:ext cx="1740669" cy="186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762000" y="590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⁡[0;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𝑃𝑟𝑒𝑖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5" name="Textfeld 4"/>
            <xdr:cNvSpPr txBox="1"/>
          </xdr:nvSpPr>
          <xdr:spPr>
            <a:xfrm>
              <a:off x="762000" y="590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𝐶𝐹=max⁡[0;𝐾−𝑃𝑟𝑒𝑖𝑠_(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𝑡_𝑖,</a:t>
              </a:r>
              <a:r>
                <a:rPr lang="de-DE" sz="1100" b="0" i="0">
                  <a:latin typeface="Cambria Math" panose="02040503050406030204" pitchFamily="18" charset="0"/>
                </a:rPr>
                <a:t>𝑤_𝑘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3</xdr:col>
      <xdr:colOff>695690</xdr:colOff>
      <xdr:row>5</xdr:row>
      <xdr:rowOff>43963</xdr:rowOff>
    </xdr:from>
    <xdr:ext cx="652464" cy="197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2638790" y="1320313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2638790" y="1320313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de-DE" sz="1100" i="0">
                  <a:latin typeface="Cambria Math" panose="02040503050406030204" pitchFamily="18" charset="0"/>
                </a:rPr>
                <a:t>𝐶</a:t>
              </a:r>
              <a:r>
                <a:rPr lang="de-DE" sz="1100" b="0" i="0">
                  <a:latin typeface="Cambria Math" panose="02040503050406030204" pitchFamily="18" charset="0"/>
                </a:rPr>
                <a:t>𝐹(𝑡_(𝑇−3))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247651</xdr:colOff>
      <xdr:row>6</xdr:row>
      <xdr:rowOff>76200</xdr:rowOff>
    </xdr:from>
    <xdr:to>
      <xdr:col>14</xdr:col>
      <xdr:colOff>28575</xdr:colOff>
      <xdr:row>15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13921</xdr:colOff>
      <xdr:row>17</xdr:row>
      <xdr:rowOff>188302</xdr:rowOff>
    </xdr:from>
    <xdr:to>
      <xdr:col>14</xdr:col>
      <xdr:colOff>52754</xdr:colOff>
      <xdr:row>23</xdr:row>
      <xdr:rowOff>87923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58247</xdr:colOff>
      <xdr:row>5</xdr:row>
      <xdr:rowOff>20515</xdr:rowOff>
    </xdr:from>
    <xdr:ext cx="652464" cy="193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2001347" y="1296865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−2,</m:t>
                        </m:r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2001347" y="1296865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𝐹 ̂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(𝑡_(𝑇−2,𝑤_𝑘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9525</xdr:rowOff>
    </xdr:from>
    <xdr:ext cx="1740669" cy="186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762000" y="590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⁡[0;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𝑃𝑟𝑒𝑖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5" name="Textfeld 4"/>
            <xdr:cNvSpPr txBox="1"/>
          </xdr:nvSpPr>
          <xdr:spPr>
            <a:xfrm>
              <a:off x="762000" y="590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𝐶𝐹=max⁡[0;𝐾−𝑃𝑟𝑒𝑖𝑠_(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𝑡_𝑖,</a:t>
              </a:r>
              <a:r>
                <a:rPr lang="de-DE" sz="1100" b="0" i="0">
                  <a:latin typeface="Cambria Math" panose="02040503050406030204" pitchFamily="18" charset="0"/>
                </a:rPr>
                <a:t>𝑤_𝑘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3</xdr:col>
      <xdr:colOff>695690</xdr:colOff>
      <xdr:row>5</xdr:row>
      <xdr:rowOff>43963</xdr:rowOff>
    </xdr:from>
    <xdr:ext cx="652464" cy="197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2638790" y="1320313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2638790" y="1320313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de-DE" sz="1100" i="0">
                  <a:latin typeface="Cambria Math" panose="02040503050406030204" pitchFamily="18" charset="0"/>
                </a:rPr>
                <a:t>𝐶</a:t>
              </a:r>
              <a:r>
                <a:rPr lang="de-DE" sz="1100" b="0" i="0">
                  <a:latin typeface="Cambria Math" panose="02040503050406030204" pitchFamily="18" charset="0"/>
                </a:rPr>
                <a:t>𝐹(𝑡_(𝑇−2))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247651</xdr:colOff>
      <xdr:row>6</xdr:row>
      <xdr:rowOff>76200</xdr:rowOff>
    </xdr:from>
    <xdr:to>
      <xdr:col>13</xdr:col>
      <xdr:colOff>28575</xdr:colOff>
      <xdr:row>15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13921</xdr:colOff>
      <xdr:row>17</xdr:row>
      <xdr:rowOff>188302</xdr:rowOff>
    </xdr:from>
    <xdr:to>
      <xdr:col>13</xdr:col>
      <xdr:colOff>52754</xdr:colOff>
      <xdr:row>23</xdr:row>
      <xdr:rowOff>87923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58247</xdr:colOff>
      <xdr:row>5</xdr:row>
      <xdr:rowOff>20515</xdr:rowOff>
    </xdr:from>
    <xdr:ext cx="652464" cy="193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2007209" y="3896457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</m:t>
                        </m:r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9" name="Textfeld 8"/>
            <xdr:cNvSpPr txBox="1"/>
          </xdr:nvSpPr>
          <xdr:spPr>
            <a:xfrm>
              <a:off x="2007209" y="3896457"/>
              <a:ext cx="652464" cy="193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𝐹 ̂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(𝑡_(𝑇−1,𝑤_𝑘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9525</xdr:rowOff>
    </xdr:from>
    <xdr:ext cx="1740669" cy="186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3476625" y="1352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⁡[0;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𝑃𝑟𝑒𝑖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3476625" y="1352550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𝐶𝐹=max⁡[0;𝐾−𝑃𝑟𝑒𝑖𝑠_(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de-DE" sz="1100" b="0" i="0">
                  <a:latin typeface="Cambria Math" panose="02040503050406030204" pitchFamily="18" charset="0"/>
                </a:rPr>
                <a:t>𝑤_𝑘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3</xdr:col>
      <xdr:colOff>695690</xdr:colOff>
      <xdr:row>5</xdr:row>
      <xdr:rowOff>43963</xdr:rowOff>
    </xdr:from>
    <xdr:ext cx="652464" cy="197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2644652" y="1326175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8" name="Textfeld 27"/>
            <xdr:cNvSpPr txBox="1"/>
          </xdr:nvSpPr>
          <xdr:spPr>
            <a:xfrm>
              <a:off x="2644652" y="1326175"/>
              <a:ext cx="652464" cy="19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de-DE" sz="1100" i="0">
                  <a:latin typeface="Cambria Math" panose="02040503050406030204" pitchFamily="18" charset="0"/>
                </a:rPr>
                <a:t>𝐶</a:t>
              </a:r>
              <a:r>
                <a:rPr lang="de-DE" sz="1100" b="0" i="0">
                  <a:latin typeface="Cambria Math" panose="02040503050406030204" pitchFamily="18" charset="0"/>
                </a:rPr>
                <a:t>𝐹(𝑡_(𝑇−1))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104775</xdr:rowOff>
    </xdr:from>
    <xdr:to>
      <xdr:col>9</xdr:col>
      <xdr:colOff>142875</xdr:colOff>
      <xdr:row>9</xdr:row>
      <xdr:rowOff>389085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hteck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/>
          </xdr:nvSpPr>
          <xdr:spPr>
            <a:xfrm>
              <a:off x="819150" y="1628775"/>
              <a:ext cx="2724150" cy="47481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 sz="1100" kern="12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𝑃𝑟𝑒𝑖𝑠</m:t>
                      </m:r>
                    </m:e>
                    <m:sub>
                      <m:sSub>
                        <m:sSubPr>
                          <m:ctrlP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de-DE" sz="11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r>
                        <a:rPr lang="de-DE" sz="110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sSub>
                        <m:sSubPr>
                          <m:ctrlP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sub>
                      </m:sSub>
                    </m:sub>
                  </m:sSub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endParaRPr lang="de-DE" sz="1100" b="0" i="1" kern="1200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𝜑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d>
                      <m:dPr>
                        <m:ctrlP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𝑃𝑟𝑒𝑖𝑠</m:t>
                            </m:r>
                          </m:e>
                          <m:sub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de-DE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de-DE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de-DE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sub>
                        </m:sSub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de-DE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𝐿𝑁</m:t>
                        </m:r>
                      </m:e>
                    </m:d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𝐿𝑁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𝜎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de-DE" sz="11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𝜖</m:t>
                    </m:r>
                  </m:oMath>
                </m:oMathPara>
              </a14:m>
              <a:endParaRPr lang="de-DE"/>
            </a:p>
          </xdr:txBody>
        </xdr:sp>
      </mc:Choice>
      <mc:Fallback xmlns="">
        <xdr:sp macro="" textlink="">
          <xdr:nvSpPr>
            <xdr:cNvPr id="2" name="Rechteck 1"/>
            <xdr:cNvSpPr/>
          </xdr:nvSpPr>
          <xdr:spPr>
            <a:xfrm>
              <a:off x="819150" y="1628775"/>
              <a:ext cx="2724150" cy="47481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 sz="1100" kern="12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𝑃𝑟𝑒𝑖𝑠〗_(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,𝑤_𝑘 )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de-DE" sz="1100" b="0" i="1" kern="1200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𝜑∙(〖𝑃𝑟𝑒𝑖𝑠〗_(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,𝑤_𝑘 )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−𝐿𝑁)+𝐿𝑁+𝜎∙𝜖</a:t>
              </a:r>
              <a:endParaRPr lang="de-DE"/>
            </a:p>
          </xdr:txBody>
        </xdr:sp>
      </mc:Fallback>
    </mc:AlternateContent>
    <xdr:clientData/>
  </xdr:twoCellAnchor>
  <xdr:oneCellAnchor>
    <xdr:from>
      <xdr:col>9</xdr:col>
      <xdr:colOff>323850</xdr:colOff>
      <xdr:row>9</xdr:row>
      <xdr:rowOff>142875</xdr:rowOff>
    </xdr:from>
    <xdr:ext cx="1740669" cy="186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4429125" y="1857375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⁡[0;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𝑃𝑟𝑒𝑖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" name="Textfeld 2"/>
            <xdr:cNvSpPr txBox="1"/>
          </xdr:nvSpPr>
          <xdr:spPr>
            <a:xfrm>
              <a:off x="4429125" y="1857375"/>
              <a:ext cx="1740669" cy="186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𝐶𝐹=max⁡[0;𝐾−𝑃𝑟𝑒𝑖𝑠_(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𝑡_𝑖,</a:t>
              </a:r>
              <a:r>
                <a:rPr lang="de-DE" sz="1100" b="0" i="0">
                  <a:latin typeface="Cambria Math" panose="02040503050406030204" pitchFamily="18" charset="0"/>
                </a:rPr>
                <a:t>𝑤_𝑘 )]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06"/>
  <sheetViews>
    <sheetView showGridLines="0" zoomScale="130" zoomScaleNormal="130" workbookViewId="0">
      <selection activeCell="C7" sqref="C7"/>
    </sheetView>
  </sheetViews>
  <sheetFormatPr baseColWidth="10" defaultRowHeight="15" x14ac:dyDescent="0.25"/>
  <cols>
    <col min="2" max="2" width="11.7109375" customWidth="1"/>
    <col min="3" max="3" width="6" bestFit="1" customWidth="1"/>
    <col min="4" max="4" width="11.28515625" customWidth="1"/>
    <col min="5" max="5" width="8" customWidth="1"/>
    <col min="6" max="6" width="3.28515625" style="21" customWidth="1"/>
    <col min="7" max="7" width="5.7109375" style="21" customWidth="1"/>
    <col min="8" max="8" width="6.5703125" style="21" customWidth="1"/>
    <col min="9" max="10" width="7.42578125" customWidth="1"/>
    <col min="11" max="11" width="1.85546875" customWidth="1"/>
  </cols>
  <sheetData>
    <row r="4" spans="2:11" ht="15.75" thickBot="1" x14ac:dyDescent="0.3"/>
    <row r="5" spans="2:11" ht="35.25" customHeight="1" thickBot="1" x14ac:dyDescent="0.3">
      <c r="B5" s="97" t="s">
        <v>27</v>
      </c>
      <c r="C5" s="98"/>
      <c r="D5" s="98"/>
      <c r="E5" s="99"/>
      <c r="F5" s="8"/>
      <c r="G5" s="100" t="s">
        <v>29</v>
      </c>
      <c r="H5" s="101"/>
      <c r="I5" s="101"/>
      <c r="J5" s="102"/>
    </row>
    <row r="6" spans="2:11" s="1" customFormat="1" ht="19.5" customHeight="1" thickBot="1" x14ac:dyDescent="0.3">
      <c r="B6" s="2" t="s">
        <v>31</v>
      </c>
      <c r="C6" s="2" t="s">
        <v>28</v>
      </c>
      <c r="D6" s="2"/>
      <c r="E6" s="2"/>
      <c r="F6" s="8"/>
      <c r="G6" s="2" t="s">
        <v>16</v>
      </c>
      <c r="H6" s="2" t="s">
        <v>11</v>
      </c>
      <c r="I6" s="2" t="s">
        <v>12</v>
      </c>
      <c r="J6" s="2" t="s">
        <v>9</v>
      </c>
    </row>
    <row r="7" spans="2:11" ht="15.75" thickTop="1" x14ac:dyDescent="0.25">
      <c r="B7" s="25">
        <f>Ueberblick!E17</f>
        <v>39.000000000100002</v>
      </c>
      <c r="C7" s="26">
        <f>SUMPRODUCT('Zeitschritt T-2'!G7:I7,Ueberblick!K17:M17)</f>
        <v>1.6397691584163354</v>
      </c>
      <c r="D7" s="95">
        <f>AVERAGE($C$7:$C$106)</f>
        <v>1.4920933457488377</v>
      </c>
      <c r="E7" s="93">
        <f>MAX(K-B7,0)</f>
        <v>0.49999999989999822</v>
      </c>
      <c r="F7" s="94"/>
      <c r="G7" s="94">
        <f>1*(E7&gt;D7)*(E7&gt;0)</f>
        <v>0</v>
      </c>
      <c r="H7" s="3">
        <f>NOT($G7)*'Zeitschritt T-2'!G7</f>
        <v>0</v>
      </c>
      <c r="I7" s="3">
        <f>NOT($G7)*'Zeitschritt T-2'!H7</f>
        <v>0</v>
      </c>
      <c r="J7" s="3">
        <f>NOT($G7)*'Zeitschritt T-2'!I7</f>
        <v>1</v>
      </c>
      <c r="K7" s="4"/>
    </row>
    <row r="8" spans="2:11" x14ac:dyDescent="0.25">
      <c r="B8" s="25">
        <f>Ueberblick!E18</f>
        <v>39.000000000199996</v>
      </c>
      <c r="C8" s="26">
        <f>SUMPRODUCT('Zeitschritt T-2'!G8:I8,Ueberblick!K18:M18)</f>
        <v>0</v>
      </c>
      <c r="D8" s="95">
        <f t="shared" ref="D8:D71" si="0">AVERAGE($C$7:$C$106)</f>
        <v>1.4920933457488377</v>
      </c>
      <c r="E8" s="4">
        <f>MAX(Ueberblick!$L$11-B8,0)</f>
        <v>0.49999999980000354</v>
      </c>
      <c r="F8" s="94"/>
      <c r="G8" s="94">
        <f t="shared" ref="G8:G71" si="1">1*(E8&gt;D8)*(E8&gt;0)</f>
        <v>0</v>
      </c>
      <c r="H8" s="3">
        <f>NOT($G8)*'Zeitschritt T-2'!G8</f>
        <v>0</v>
      </c>
      <c r="I8" s="3">
        <f>NOT($G8)*'Zeitschritt T-2'!H8</f>
        <v>0</v>
      </c>
      <c r="J8" s="3">
        <f>NOT($G8)*'Zeitschritt T-2'!I8</f>
        <v>0</v>
      </c>
      <c r="K8" s="4"/>
    </row>
    <row r="9" spans="2:11" x14ac:dyDescent="0.25">
      <c r="B9" s="25">
        <f>Ueberblick!E19</f>
        <v>39.000000000299998</v>
      </c>
      <c r="C9" s="26">
        <f>SUMPRODUCT('Zeitschritt T-2'!G9:I9,Ueberblick!K19:M19)</f>
        <v>1.2567841796962256</v>
      </c>
      <c r="D9" s="95">
        <f t="shared" si="0"/>
        <v>1.4920933457488377</v>
      </c>
      <c r="E9" s="4">
        <f>MAX(Ueberblick!$L$11-B9,0)</f>
        <v>0.49999999970000175</v>
      </c>
      <c r="F9" s="94"/>
      <c r="G9" s="94">
        <f t="shared" si="1"/>
        <v>0</v>
      </c>
      <c r="H9" s="3">
        <f>NOT($G9)*'Zeitschritt T-2'!G9</f>
        <v>0</v>
      </c>
      <c r="I9" s="3">
        <f>NOT($G9)*'Zeitschritt T-2'!H9</f>
        <v>0</v>
      </c>
      <c r="J9" s="3">
        <f>NOT($G9)*'Zeitschritt T-2'!I9</f>
        <v>1</v>
      </c>
      <c r="K9" s="4"/>
    </row>
    <row r="10" spans="2:11" x14ac:dyDescent="0.25">
      <c r="B10" s="25">
        <f>Ueberblick!E20</f>
        <v>39.0000000004</v>
      </c>
      <c r="C10" s="26">
        <f>SUMPRODUCT('Zeitschritt T-2'!G10:I10,Ueberblick!K20:M20)</f>
        <v>0.35635280341362829</v>
      </c>
      <c r="D10" s="95">
        <f t="shared" si="0"/>
        <v>1.4920933457488377</v>
      </c>
      <c r="E10" s="4">
        <f>MAX(Ueberblick!$L$11-B10,0)</f>
        <v>0.49999999959999997</v>
      </c>
      <c r="F10" s="94"/>
      <c r="G10" s="94">
        <f t="shared" si="1"/>
        <v>0</v>
      </c>
      <c r="H10" s="3">
        <f>NOT($G10)*'Zeitschritt T-2'!G10</f>
        <v>0</v>
      </c>
      <c r="I10" s="3">
        <f>NOT($G10)*'Zeitschritt T-2'!H10</f>
        <v>0</v>
      </c>
      <c r="J10" s="3">
        <f>NOT($G10)*'Zeitschritt T-2'!I10</f>
        <v>1</v>
      </c>
      <c r="K10" s="4"/>
    </row>
    <row r="11" spans="2:11" x14ac:dyDescent="0.25">
      <c r="B11" s="25">
        <f>Ueberblick!E21</f>
        <v>39.000000000500002</v>
      </c>
      <c r="C11" s="26">
        <f>SUMPRODUCT('Zeitschritt T-2'!G11:I11,Ueberblick!K21:M21)</f>
        <v>2.4093380036109409</v>
      </c>
      <c r="D11" s="95">
        <f t="shared" si="0"/>
        <v>1.4920933457488377</v>
      </c>
      <c r="E11" s="4">
        <f>MAX(Ueberblick!$L$11-B11,0)</f>
        <v>0.49999999949999818</v>
      </c>
      <c r="F11" s="94"/>
      <c r="G11" s="94">
        <f t="shared" si="1"/>
        <v>0</v>
      </c>
      <c r="H11" s="3">
        <f>NOT($G11)*'Zeitschritt T-2'!G11</f>
        <v>0</v>
      </c>
      <c r="I11" s="3">
        <f>NOT($G11)*'Zeitschritt T-2'!H11</f>
        <v>0</v>
      </c>
      <c r="J11" s="3">
        <f>NOT($G11)*'Zeitschritt T-2'!I11</f>
        <v>1</v>
      </c>
      <c r="K11" s="4"/>
    </row>
    <row r="12" spans="2:11" x14ac:dyDescent="0.25">
      <c r="B12" s="25">
        <f>Ueberblick!E22</f>
        <v>39.000000000599996</v>
      </c>
      <c r="C12" s="26">
        <f>SUMPRODUCT('Zeitschritt T-2'!G12:I12,Ueberblick!K22:M22)</f>
        <v>0.88244341283314753</v>
      </c>
      <c r="D12" s="95">
        <f t="shared" si="0"/>
        <v>1.4920933457488377</v>
      </c>
      <c r="E12" s="4">
        <f>MAX(Ueberblick!$L$11-B12,0)</f>
        <v>0.4999999994000035</v>
      </c>
      <c r="F12" s="94"/>
      <c r="G12" s="94">
        <f t="shared" si="1"/>
        <v>0</v>
      </c>
      <c r="H12" s="3">
        <f>NOT($G12)*'Zeitschritt T-2'!G12</f>
        <v>0</v>
      </c>
      <c r="I12" s="3">
        <f>NOT($G12)*'Zeitschritt T-2'!H12</f>
        <v>0</v>
      </c>
      <c r="J12" s="3">
        <f>NOT($G12)*'Zeitschritt T-2'!I12</f>
        <v>1</v>
      </c>
      <c r="K12" s="4"/>
    </row>
    <row r="13" spans="2:11" x14ac:dyDescent="0.25">
      <c r="B13" s="25">
        <f>Ueberblick!E23</f>
        <v>39.000000000699998</v>
      </c>
      <c r="C13" s="26">
        <f>SUMPRODUCT('Zeitschritt T-2'!G13:I13,Ueberblick!K23:M23)</f>
        <v>0.73537123522713443</v>
      </c>
      <c r="D13" s="95">
        <f t="shared" si="0"/>
        <v>1.4920933457488377</v>
      </c>
      <c r="E13" s="4">
        <f>MAX(Ueberblick!$L$11-B13,0)</f>
        <v>0.49999999930000172</v>
      </c>
      <c r="F13" s="94"/>
      <c r="G13" s="94">
        <f t="shared" si="1"/>
        <v>0</v>
      </c>
      <c r="H13" s="3">
        <f>NOT($G13)*'Zeitschritt T-2'!G13</f>
        <v>0</v>
      </c>
      <c r="I13" s="3">
        <f>NOT($G13)*'Zeitschritt T-2'!H13</f>
        <v>0</v>
      </c>
      <c r="J13" s="3">
        <f>NOT($G13)*'Zeitschritt T-2'!I13</f>
        <v>1</v>
      </c>
      <c r="K13" s="4"/>
    </row>
    <row r="14" spans="2:11" x14ac:dyDescent="0.25">
      <c r="B14" s="25">
        <f>Ueberblick!E24</f>
        <v>39.0000000008</v>
      </c>
      <c r="C14" s="26">
        <f>SUMPRODUCT('Zeitschritt T-2'!G14:I14,Ueberblick!K24:M24)</f>
        <v>2.7946119575686268</v>
      </c>
      <c r="D14" s="95">
        <f t="shared" si="0"/>
        <v>1.4920933457488377</v>
      </c>
      <c r="E14" s="4">
        <f>MAX(Ueberblick!$L$11-B14,0)</f>
        <v>0.49999999919999993</v>
      </c>
      <c r="F14" s="94"/>
      <c r="G14" s="94">
        <f t="shared" si="1"/>
        <v>0</v>
      </c>
      <c r="H14" s="3">
        <f>NOT($G14)*'Zeitschritt T-2'!G14</f>
        <v>0</v>
      </c>
      <c r="I14" s="3">
        <f>NOT($G14)*'Zeitschritt T-2'!H14</f>
        <v>0</v>
      </c>
      <c r="J14" s="3">
        <f>NOT($G14)*'Zeitschritt T-2'!I14</f>
        <v>1</v>
      </c>
      <c r="K14" s="4"/>
    </row>
    <row r="15" spans="2:11" x14ac:dyDescent="0.25">
      <c r="B15" s="25">
        <f>Ueberblick!E25</f>
        <v>39.000000000900002</v>
      </c>
      <c r="C15" s="26">
        <f>SUMPRODUCT('Zeitschritt T-2'!G15:I15,Ueberblick!K25:M25)</f>
        <v>2.0062349024733805</v>
      </c>
      <c r="D15" s="95">
        <f t="shared" si="0"/>
        <v>1.4920933457488377</v>
      </c>
      <c r="E15" s="4">
        <f>MAX(Ueberblick!$L$11-B15,0)</f>
        <v>0.49999999909999815</v>
      </c>
      <c r="F15" s="94"/>
      <c r="G15" s="94">
        <f t="shared" si="1"/>
        <v>0</v>
      </c>
      <c r="H15" s="3">
        <f>NOT($G15)*'Zeitschritt T-2'!G15</f>
        <v>0</v>
      </c>
      <c r="I15" s="3">
        <f>NOT($G15)*'Zeitschritt T-2'!H15</f>
        <v>1</v>
      </c>
      <c r="J15" s="3">
        <f>NOT($G15)*'Zeitschritt T-2'!I15</f>
        <v>0</v>
      </c>
      <c r="K15" s="3"/>
    </row>
    <row r="16" spans="2:11" x14ac:dyDescent="0.25">
      <c r="B16" s="25">
        <f>Ueberblick!E26</f>
        <v>39.000000000999997</v>
      </c>
      <c r="C16" s="26">
        <f>SUMPRODUCT('Zeitschritt T-2'!G16:I16,Ueberblick!K26:M26)</f>
        <v>3.0860216121482438</v>
      </c>
      <c r="D16" s="95">
        <f t="shared" si="0"/>
        <v>1.4920933457488377</v>
      </c>
      <c r="E16" s="4">
        <f>MAX(Ueberblick!$L$11-B16,0)</f>
        <v>0.49999999900000347</v>
      </c>
      <c r="F16" s="94"/>
      <c r="G16" s="94">
        <f t="shared" si="1"/>
        <v>0</v>
      </c>
      <c r="H16" s="3">
        <f>NOT($G16)*'Zeitschritt T-2'!G16</f>
        <v>1</v>
      </c>
      <c r="I16" s="3">
        <f>NOT($G16)*'Zeitschritt T-2'!H16</f>
        <v>0</v>
      </c>
      <c r="J16" s="3">
        <f>NOT($G16)*'Zeitschritt T-2'!I16</f>
        <v>0</v>
      </c>
      <c r="K16" s="3"/>
    </row>
    <row r="17" spans="2:11" x14ac:dyDescent="0.25">
      <c r="B17" s="25">
        <f>Ueberblick!E27</f>
        <v>39.000000001099998</v>
      </c>
      <c r="C17" s="26">
        <f>SUMPRODUCT('Zeitschritt T-2'!G17:I17,Ueberblick!K27:M27)</f>
        <v>2.2270431488602966</v>
      </c>
      <c r="D17" s="95">
        <f t="shared" si="0"/>
        <v>1.4920933457488377</v>
      </c>
      <c r="E17" s="4">
        <f>MAX(Ueberblick!$L$11-B17,0)</f>
        <v>0.49999999890000169</v>
      </c>
      <c r="F17" s="94"/>
      <c r="G17" s="94">
        <f t="shared" si="1"/>
        <v>0</v>
      </c>
      <c r="H17" s="3">
        <f>NOT($G17)*'Zeitschritt T-2'!G17</f>
        <v>1</v>
      </c>
      <c r="I17" s="3">
        <f>NOT($G17)*'Zeitschritt T-2'!H17</f>
        <v>0</v>
      </c>
      <c r="J17" s="3">
        <f>NOT($G17)*'Zeitschritt T-2'!I17</f>
        <v>0</v>
      </c>
      <c r="K17" s="3"/>
    </row>
    <row r="18" spans="2:11" x14ac:dyDescent="0.25">
      <c r="B18" s="25">
        <f>Ueberblick!E28</f>
        <v>39.0000000012</v>
      </c>
      <c r="C18" s="26">
        <f>SUMPRODUCT('Zeitschritt T-2'!G18:I18,Ueberblick!K28:M28)</f>
        <v>2.3410135969189056</v>
      </c>
      <c r="D18" s="95">
        <f t="shared" si="0"/>
        <v>1.4920933457488377</v>
      </c>
      <c r="E18" s="4">
        <f>MAX(Ueberblick!$L$11-B18,0)</f>
        <v>0.4999999987999999</v>
      </c>
      <c r="F18" s="94"/>
      <c r="G18" s="94">
        <f t="shared" si="1"/>
        <v>0</v>
      </c>
      <c r="H18" s="3">
        <f>NOT($G18)*'Zeitschritt T-2'!G18</f>
        <v>1</v>
      </c>
      <c r="I18" s="3">
        <f>NOT($G18)*'Zeitschritt T-2'!H18</f>
        <v>0</v>
      </c>
      <c r="J18" s="3">
        <f>NOT($G18)*'Zeitschritt T-2'!I18</f>
        <v>0</v>
      </c>
      <c r="K18" s="3"/>
    </row>
    <row r="19" spans="2:11" x14ac:dyDescent="0.25">
      <c r="B19" s="25">
        <f>Ueberblick!E29</f>
        <v>39.000000001300002</v>
      </c>
      <c r="C19" s="26">
        <f>SUMPRODUCT('Zeitschritt T-2'!G19:I19,Ueberblick!K29:M29)</f>
        <v>2.2369109433683363</v>
      </c>
      <c r="D19" s="95">
        <f t="shared" si="0"/>
        <v>1.4920933457488377</v>
      </c>
      <c r="E19" s="4">
        <f>MAX(Ueberblick!$L$11-B19,0)</f>
        <v>0.49999999869999812</v>
      </c>
      <c r="F19" s="94"/>
      <c r="G19" s="94">
        <f t="shared" si="1"/>
        <v>0</v>
      </c>
      <c r="H19" s="3">
        <f>NOT($G19)*'Zeitschritt T-2'!G19</f>
        <v>0</v>
      </c>
      <c r="I19" s="3">
        <f>NOT($G19)*'Zeitschritt T-2'!H19</f>
        <v>0</v>
      </c>
      <c r="J19" s="3">
        <f>NOT($G19)*'Zeitschritt T-2'!I19</f>
        <v>1</v>
      </c>
      <c r="K19" s="3"/>
    </row>
    <row r="20" spans="2:11" x14ac:dyDescent="0.25">
      <c r="B20" s="25">
        <f>Ueberblick!E30</f>
        <v>39.000000001399997</v>
      </c>
      <c r="C20" s="26">
        <f>SUMPRODUCT('Zeitschritt T-2'!G20:I20,Ueberblick!K30:M30)</f>
        <v>3.1340462237927085</v>
      </c>
      <c r="D20" s="95">
        <f t="shared" si="0"/>
        <v>1.4920933457488377</v>
      </c>
      <c r="E20" s="4">
        <f>MAX(Ueberblick!$L$11-B20,0)</f>
        <v>0.49999999860000344</v>
      </c>
      <c r="F20" s="94"/>
      <c r="G20" s="94">
        <f t="shared" si="1"/>
        <v>0</v>
      </c>
      <c r="H20" s="3">
        <f>NOT($G20)*'Zeitschritt T-2'!G20</f>
        <v>0</v>
      </c>
      <c r="I20" s="3">
        <f>NOT($G20)*'Zeitschritt T-2'!H20</f>
        <v>0</v>
      </c>
      <c r="J20" s="3">
        <f>NOT($G20)*'Zeitschritt T-2'!I20</f>
        <v>1</v>
      </c>
      <c r="K20" s="3"/>
    </row>
    <row r="21" spans="2:11" x14ac:dyDescent="0.25">
      <c r="B21" s="25">
        <f>Ueberblick!E31</f>
        <v>39.000000001499998</v>
      </c>
      <c r="C21" s="26">
        <f>SUMPRODUCT('Zeitschritt T-2'!G21:I21,Ueberblick!K31:M31)</f>
        <v>2.6627694859877096</v>
      </c>
      <c r="D21" s="95">
        <f t="shared" si="0"/>
        <v>1.4920933457488377</v>
      </c>
      <c r="E21" s="4">
        <f>MAX(Ueberblick!$L$11-B21,0)</f>
        <v>0.49999999850000165</v>
      </c>
      <c r="F21" s="94"/>
      <c r="G21" s="94">
        <f t="shared" si="1"/>
        <v>0</v>
      </c>
      <c r="H21" s="3">
        <f>NOT($G21)*'Zeitschritt T-2'!G21</f>
        <v>0</v>
      </c>
      <c r="I21" s="3">
        <f>NOT($G21)*'Zeitschritt T-2'!H21</f>
        <v>0</v>
      </c>
      <c r="J21" s="3">
        <f>NOT($G21)*'Zeitschritt T-2'!I21</f>
        <v>1</v>
      </c>
      <c r="K21" s="3"/>
    </row>
    <row r="22" spans="2:11" x14ac:dyDescent="0.25">
      <c r="B22" s="25">
        <f>Ueberblick!E32</f>
        <v>39.0000000016</v>
      </c>
      <c r="C22" s="26">
        <f>SUMPRODUCT('Zeitschritt T-2'!G22:I22,Ueberblick!K32:M32)</f>
        <v>1.4422025411295607</v>
      </c>
      <c r="D22" s="95">
        <f t="shared" si="0"/>
        <v>1.4920933457488377</v>
      </c>
      <c r="E22" s="4">
        <f>MAX(Ueberblick!$L$11-B22,0)</f>
        <v>0.49999999839999987</v>
      </c>
      <c r="F22" s="94"/>
      <c r="G22" s="94">
        <f t="shared" si="1"/>
        <v>0</v>
      </c>
      <c r="H22" s="3">
        <f>NOT($G22)*'Zeitschritt T-2'!G22</f>
        <v>0</v>
      </c>
      <c r="I22" s="3">
        <f>NOT($G22)*'Zeitschritt T-2'!H22</f>
        <v>0</v>
      </c>
      <c r="J22" s="3">
        <f>NOT($G22)*'Zeitschritt T-2'!I22</f>
        <v>1</v>
      </c>
      <c r="K22" s="3"/>
    </row>
    <row r="23" spans="2:11" x14ac:dyDescent="0.25">
      <c r="B23" s="25">
        <f>Ueberblick!E33</f>
        <v>39.000000001700002</v>
      </c>
      <c r="C23" s="26">
        <f>SUMPRODUCT('Zeitschritt T-2'!G23:I23,Ueberblick!K33:M33)</f>
        <v>2.4407044930002115</v>
      </c>
      <c r="D23" s="95">
        <f t="shared" si="0"/>
        <v>1.4920933457488377</v>
      </c>
      <c r="E23" s="4">
        <f>MAX(Ueberblick!$L$11-B23,0)</f>
        <v>0.49999999829999808</v>
      </c>
      <c r="F23" s="94"/>
      <c r="G23" s="94">
        <f t="shared" si="1"/>
        <v>0</v>
      </c>
      <c r="H23" s="3">
        <f>NOT($G23)*'Zeitschritt T-2'!G23</f>
        <v>0</v>
      </c>
      <c r="I23" s="3">
        <f>NOT($G23)*'Zeitschritt T-2'!H23</f>
        <v>0</v>
      </c>
      <c r="J23" s="3">
        <f>NOT($G23)*'Zeitschritt T-2'!I23</f>
        <v>1</v>
      </c>
      <c r="K23" s="3"/>
    </row>
    <row r="24" spans="2:11" x14ac:dyDescent="0.25">
      <c r="B24" s="25">
        <f>Ueberblick!E34</f>
        <v>39.000000001799997</v>
      </c>
      <c r="C24" s="26">
        <f>SUMPRODUCT('Zeitschritt T-2'!G24:I24,Ueberblick!K34:M34)</f>
        <v>1.9516323084408498</v>
      </c>
      <c r="D24" s="95">
        <f t="shared" si="0"/>
        <v>1.4920933457488377</v>
      </c>
      <c r="E24" s="4">
        <f>MAX(Ueberblick!$L$11-B24,0)</f>
        <v>0.4999999982000034</v>
      </c>
      <c r="F24" s="94"/>
      <c r="G24" s="94">
        <f t="shared" si="1"/>
        <v>0</v>
      </c>
      <c r="H24" s="3">
        <f>NOT($G24)*'Zeitschritt T-2'!G24</f>
        <v>1</v>
      </c>
      <c r="I24" s="3">
        <f>NOT($G24)*'Zeitschritt T-2'!H24</f>
        <v>0</v>
      </c>
      <c r="J24" s="3">
        <f>NOT($G24)*'Zeitschritt T-2'!I24</f>
        <v>0</v>
      </c>
      <c r="K24" s="3"/>
    </row>
    <row r="25" spans="2:11" x14ac:dyDescent="0.25">
      <c r="B25" s="25">
        <f>Ueberblick!E35</f>
        <v>39.000000001899998</v>
      </c>
      <c r="C25" s="26">
        <f>SUMPRODUCT('Zeitschritt T-2'!G25:I25,Ueberblick!K35:M35)</f>
        <v>1.0597233743786703</v>
      </c>
      <c r="D25" s="95">
        <f t="shared" si="0"/>
        <v>1.4920933457488377</v>
      </c>
      <c r="E25" s="4">
        <f>MAX(Ueberblick!$L$11-B25,0)</f>
        <v>0.49999999810000162</v>
      </c>
      <c r="F25" s="94"/>
      <c r="G25" s="94">
        <f t="shared" si="1"/>
        <v>0</v>
      </c>
      <c r="H25" s="3">
        <f>NOT($G25)*'Zeitschritt T-2'!G25</f>
        <v>0</v>
      </c>
      <c r="I25" s="3">
        <f>NOT($G25)*'Zeitschritt T-2'!H25</f>
        <v>0</v>
      </c>
      <c r="J25" s="3">
        <f>NOT($G25)*'Zeitschritt T-2'!I25</f>
        <v>1</v>
      </c>
      <c r="K25" s="3"/>
    </row>
    <row r="26" spans="2:11" x14ac:dyDescent="0.25">
      <c r="B26" s="25">
        <f>Ueberblick!E36</f>
        <v>39.000000002</v>
      </c>
      <c r="C26" s="26">
        <f>SUMPRODUCT('Zeitschritt T-2'!G26:I26,Ueberblick!K36:M36)</f>
        <v>2.541184707202504</v>
      </c>
      <c r="D26" s="95">
        <f t="shared" si="0"/>
        <v>1.4920933457488377</v>
      </c>
      <c r="E26" s="4">
        <f>MAX(Ueberblick!$L$11-B26,0)</f>
        <v>0.49999999799999983</v>
      </c>
      <c r="F26" s="94"/>
      <c r="G26" s="94">
        <f t="shared" si="1"/>
        <v>0</v>
      </c>
      <c r="H26" s="3">
        <f>NOT($G26)*'Zeitschritt T-2'!G26</f>
        <v>0</v>
      </c>
      <c r="I26" s="3">
        <f>NOT($G26)*'Zeitschritt T-2'!H26</f>
        <v>0</v>
      </c>
      <c r="J26" s="3">
        <f>NOT($G26)*'Zeitschritt T-2'!I26</f>
        <v>1</v>
      </c>
      <c r="K26" s="3"/>
    </row>
    <row r="27" spans="2:11" x14ac:dyDescent="0.25">
      <c r="B27" s="25">
        <f>Ueberblick!E37</f>
        <v>39.000000002100002</v>
      </c>
      <c r="C27" s="26">
        <f>SUMPRODUCT('Zeitschritt T-2'!G27:I27,Ueberblick!K37:M37)</f>
        <v>0.25032431657162846</v>
      </c>
      <c r="D27" s="95">
        <f t="shared" si="0"/>
        <v>1.4920933457488377</v>
      </c>
      <c r="E27" s="4">
        <f>MAX(Ueberblick!$L$11-B27,0)</f>
        <v>0.49999999789999805</v>
      </c>
      <c r="F27" s="94"/>
      <c r="G27" s="94">
        <f t="shared" si="1"/>
        <v>0</v>
      </c>
      <c r="H27" s="3">
        <f>NOT($G27)*'Zeitschritt T-2'!G27</f>
        <v>0</v>
      </c>
      <c r="I27" s="3">
        <f>NOT($G27)*'Zeitschritt T-2'!H27</f>
        <v>0</v>
      </c>
      <c r="J27" s="3">
        <f>NOT($G27)*'Zeitschritt T-2'!I27</f>
        <v>1</v>
      </c>
    </row>
    <row r="28" spans="2:11" x14ac:dyDescent="0.25">
      <c r="B28" s="25">
        <f>Ueberblick!E38</f>
        <v>39.000000002199997</v>
      </c>
      <c r="C28" s="26">
        <f>SUMPRODUCT('Zeitschritt T-2'!G28:I28,Ueberblick!K38:M38)</f>
        <v>0.63646631606146542</v>
      </c>
      <c r="D28" s="95">
        <f t="shared" si="0"/>
        <v>1.4920933457488377</v>
      </c>
      <c r="E28" s="4">
        <f>MAX(Ueberblick!$L$11-B28,0)</f>
        <v>0.49999999780000337</v>
      </c>
      <c r="F28" s="94"/>
      <c r="G28" s="94">
        <f t="shared" si="1"/>
        <v>0</v>
      </c>
      <c r="H28" s="3">
        <f>NOT($G28)*'Zeitschritt T-2'!G28</f>
        <v>0</v>
      </c>
      <c r="I28" s="3">
        <f>NOT($G28)*'Zeitschritt T-2'!H28</f>
        <v>0</v>
      </c>
      <c r="J28" s="3">
        <f>NOT($G28)*'Zeitschritt T-2'!I28</f>
        <v>1</v>
      </c>
    </row>
    <row r="29" spans="2:11" x14ac:dyDescent="0.25">
      <c r="B29" s="25">
        <f>Ueberblick!E39</f>
        <v>39.000000002299998</v>
      </c>
      <c r="C29" s="26">
        <f>SUMPRODUCT('Zeitschritt T-2'!G29:I29,Ueberblick!K39:M39)</f>
        <v>1.2166852942131641</v>
      </c>
      <c r="D29" s="95">
        <f t="shared" si="0"/>
        <v>1.4920933457488377</v>
      </c>
      <c r="E29" s="4">
        <f>MAX(Ueberblick!$L$11-B29,0)</f>
        <v>0.49999999770000159</v>
      </c>
      <c r="F29" s="94"/>
      <c r="G29" s="94">
        <f t="shared" si="1"/>
        <v>0</v>
      </c>
      <c r="H29" s="3">
        <f>NOT($G29)*'Zeitschritt T-2'!G29</f>
        <v>0</v>
      </c>
      <c r="I29" s="3">
        <f>NOT($G29)*'Zeitschritt T-2'!H29</f>
        <v>0</v>
      </c>
      <c r="J29" s="3">
        <f>NOT($G29)*'Zeitschritt T-2'!I29</f>
        <v>1</v>
      </c>
    </row>
    <row r="30" spans="2:11" x14ac:dyDescent="0.25">
      <c r="B30" s="25">
        <f>Ueberblick!E40</f>
        <v>39.0000000024</v>
      </c>
      <c r="C30" s="26">
        <f>SUMPRODUCT('Zeitschritt T-2'!G30:I30,Ueberblick!K40:M40)</f>
        <v>2.4381433948396491</v>
      </c>
      <c r="D30" s="95">
        <f t="shared" si="0"/>
        <v>1.4920933457488377</v>
      </c>
      <c r="E30" s="4">
        <f>MAX(Ueberblick!$L$11-B30,0)</f>
        <v>0.4999999975999998</v>
      </c>
      <c r="F30" s="94"/>
      <c r="G30" s="94">
        <f t="shared" si="1"/>
        <v>0</v>
      </c>
      <c r="H30" s="3">
        <f>NOT($G30)*'Zeitschritt T-2'!G30</f>
        <v>0</v>
      </c>
      <c r="I30" s="3">
        <f>NOT($G30)*'Zeitschritt T-2'!H30</f>
        <v>1</v>
      </c>
      <c r="J30" s="3">
        <f>NOT($G30)*'Zeitschritt T-2'!I30</f>
        <v>0</v>
      </c>
    </row>
    <row r="31" spans="2:11" x14ac:dyDescent="0.25">
      <c r="B31" s="25">
        <f>Ueberblick!E41</f>
        <v>39.000000002500002</v>
      </c>
      <c r="C31" s="26">
        <f>SUMPRODUCT('Zeitschritt T-2'!G31:I31,Ueberblick!K41:M41)</f>
        <v>1.6120023316200545</v>
      </c>
      <c r="D31" s="95">
        <f t="shared" si="0"/>
        <v>1.4920933457488377</v>
      </c>
      <c r="E31" s="4">
        <f>MAX(Ueberblick!$L$11-B31,0)</f>
        <v>0.49999999749999802</v>
      </c>
      <c r="F31" s="94"/>
      <c r="G31" s="94">
        <f t="shared" si="1"/>
        <v>0</v>
      </c>
      <c r="H31" s="3">
        <f>NOT($G31)*'Zeitschritt T-2'!G31</f>
        <v>0</v>
      </c>
      <c r="I31" s="3">
        <f>NOT($G31)*'Zeitschritt T-2'!H31</f>
        <v>0</v>
      </c>
      <c r="J31" s="3">
        <f>NOT($G31)*'Zeitschritt T-2'!I31</f>
        <v>1</v>
      </c>
    </row>
    <row r="32" spans="2:11" x14ac:dyDescent="0.25">
      <c r="B32" s="25">
        <f>Ueberblick!E42</f>
        <v>39.000000002599997</v>
      </c>
      <c r="C32" s="26">
        <f>SUMPRODUCT('Zeitschritt T-2'!G32:I32,Ueberblick!K42:M42)</f>
        <v>3.0521657651172873</v>
      </c>
      <c r="D32" s="95">
        <f t="shared" si="0"/>
        <v>1.4920933457488377</v>
      </c>
      <c r="E32" s="4">
        <f>MAX(Ueberblick!$L$11-B32,0)</f>
        <v>0.49999999740000334</v>
      </c>
      <c r="F32" s="94"/>
      <c r="G32" s="94">
        <f t="shared" si="1"/>
        <v>0</v>
      </c>
      <c r="H32" s="3">
        <f>NOT($G32)*'Zeitschritt T-2'!G32</f>
        <v>0</v>
      </c>
      <c r="I32" s="3">
        <f>NOT($G32)*'Zeitschritt T-2'!H32</f>
        <v>0</v>
      </c>
      <c r="J32" s="3">
        <f>NOT($G32)*'Zeitschritt T-2'!I32</f>
        <v>1</v>
      </c>
    </row>
    <row r="33" spans="2:10" x14ac:dyDescent="0.25">
      <c r="B33" s="25">
        <f>Ueberblick!E43</f>
        <v>39.000000002699998</v>
      </c>
      <c r="C33" s="26">
        <f>SUMPRODUCT('Zeitschritt T-2'!G33:I33,Ueberblick!K43:M43)</f>
        <v>2.9219589284317919</v>
      </c>
      <c r="D33" s="95">
        <f t="shared" si="0"/>
        <v>1.4920933457488377</v>
      </c>
      <c r="E33" s="4">
        <f>MAX(Ueberblick!$L$11-B33,0)</f>
        <v>0.49999999730000155</v>
      </c>
      <c r="F33" s="94"/>
      <c r="G33" s="94">
        <f t="shared" si="1"/>
        <v>0</v>
      </c>
      <c r="H33" s="3">
        <f>NOT($G33)*'Zeitschritt T-2'!G33</f>
        <v>1</v>
      </c>
      <c r="I33" s="3">
        <f>NOT($G33)*'Zeitschritt T-2'!H33</f>
        <v>0</v>
      </c>
      <c r="J33" s="3">
        <f>NOT($G33)*'Zeitschritt T-2'!I33</f>
        <v>0</v>
      </c>
    </row>
    <row r="34" spans="2:10" x14ac:dyDescent="0.25">
      <c r="B34" s="25">
        <f>Ueberblick!E44</f>
        <v>39.0000000028</v>
      </c>
      <c r="C34" s="26">
        <f>SUMPRODUCT('Zeitschritt T-2'!G34:I34,Ueberblick!K44:M44)</f>
        <v>1.8821315240990444</v>
      </c>
      <c r="D34" s="95">
        <f t="shared" si="0"/>
        <v>1.4920933457488377</v>
      </c>
      <c r="E34" s="4">
        <f>MAX(Ueberblick!$L$11-B34,0)</f>
        <v>0.49999999719999977</v>
      </c>
      <c r="F34" s="94"/>
      <c r="G34" s="94">
        <f t="shared" si="1"/>
        <v>0</v>
      </c>
      <c r="H34" s="3">
        <f>NOT($G34)*'Zeitschritt T-2'!G34</f>
        <v>1</v>
      </c>
      <c r="I34" s="3">
        <f>NOT($G34)*'Zeitschritt T-2'!H34</f>
        <v>0</v>
      </c>
      <c r="J34" s="3">
        <f>NOT($G34)*'Zeitschritt T-2'!I34</f>
        <v>0</v>
      </c>
    </row>
    <row r="35" spans="2:10" x14ac:dyDescent="0.25">
      <c r="B35" s="25">
        <f>Ueberblick!E45</f>
        <v>39.000000002900002</v>
      </c>
      <c r="C35" s="26">
        <f>SUMPRODUCT('Zeitschritt T-2'!G35:I35,Ueberblick!K45:M45)</f>
        <v>0</v>
      </c>
      <c r="D35" s="95">
        <f t="shared" si="0"/>
        <v>1.4920933457488377</v>
      </c>
      <c r="E35" s="4">
        <f>MAX(Ueberblick!$L$11-B35,0)</f>
        <v>0.49999999709999798</v>
      </c>
      <c r="F35" s="94"/>
      <c r="G35" s="94">
        <f t="shared" si="1"/>
        <v>0</v>
      </c>
      <c r="H35" s="3">
        <f>NOT($G35)*'Zeitschritt T-2'!G35</f>
        <v>0</v>
      </c>
      <c r="I35" s="3">
        <f>NOT($G35)*'Zeitschritt T-2'!H35</f>
        <v>0</v>
      </c>
      <c r="J35" s="3">
        <f>NOT($G35)*'Zeitschritt T-2'!I35</f>
        <v>0</v>
      </c>
    </row>
    <row r="36" spans="2:10" x14ac:dyDescent="0.25">
      <c r="B36" s="25">
        <f>Ueberblick!E46</f>
        <v>39.000000002999997</v>
      </c>
      <c r="C36" s="26">
        <f>SUMPRODUCT('Zeitschritt T-2'!G36:I36,Ueberblick!K46:M46)</f>
        <v>1.0477579021114494</v>
      </c>
      <c r="D36" s="95">
        <f t="shared" si="0"/>
        <v>1.4920933457488377</v>
      </c>
      <c r="E36" s="4">
        <f>MAX(Ueberblick!$L$11-B36,0)</f>
        <v>0.4999999970000033</v>
      </c>
      <c r="F36" s="94"/>
      <c r="G36" s="94">
        <f t="shared" si="1"/>
        <v>0</v>
      </c>
      <c r="H36" s="3">
        <f>NOT($G36)*'Zeitschritt T-2'!G36</f>
        <v>0</v>
      </c>
      <c r="I36" s="3">
        <f>NOT($G36)*'Zeitschritt T-2'!H36</f>
        <v>0</v>
      </c>
      <c r="J36" s="3">
        <f>NOT($G36)*'Zeitschritt T-2'!I36</f>
        <v>1</v>
      </c>
    </row>
    <row r="37" spans="2:10" x14ac:dyDescent="0.25">
      <c r="B37" s="25">
        <f>Ueberblick!E47</f>
        <v>39.000000003099998</v>
      </c>
      <c r="C37" s="26">
        <f>SUMPRODUCT('Zeitschritt T-2'!G37:I37,Ueberblick!K47:M47)</f>
        <v>2.0187320005927347</v>
      </c>
      <c r="D37" s="95">
        <f t="shared" si="0"/>
        <v>1.4920933457488377</v>
      </c>
      <c r="E37" s="4">
        <f>MAX(Ueberblick!$L$11-B37,0)</f>
        <v>0.49999999690000152</v>
      </c>
      <c r="F37" s="94"/>
      <c r="G37" s="94">
        <f t="shared" si="1"/>
        <v>0</v>
      </c>
      <c r="H37" s="3">
        <f>NOT($G37)*'Zeitschritt T-2'!G37</f>
        <v>1</v>
      </c>
      <c r="I37" s="3">
        <f>NOT($G37)*'Zeitschritt T-2'!H37</f>
        <v>0</v>
      </c>
      <c r="J37" s="3">
        <f>NOT($G37)*'Zeitschritt T-2'!I37</f>
        <v>0</v>
      </c>
    </row>
    <row r="38" spans="2:10" x14ac:dyDescent="0.25">
      <c r="B38" s="25">
        <f>Ueberblick!E48</f>
        <v>39.0000000032</v>
      </c>
      <c r="C38" s="26">
        <f>SUMPRODUCT('Zeitschritt T-2'!G38:I38,Ueberblick!K48:M48)</f>
        <v>0.75960934403570946</v>
      </c>
      <c r="D38" s="95">
        <f t="shared" si="0"/>
        <v>1.4920933457488377</v>
      </c>
      <c r="E38" s="4">
        <f>MAX(Ueberblick!$L$11-B38,0)</f>
        <v>0.49999999679999974</v>
      </c>
      <c r="F38" s="94"/>
      <c r="G38" s="94">
        <f t="shared" si="1"/>
        <v>0</v>
      </c>
      <c r="H38" s="3">
        <f>NOT($G38)*'Zeitschritt T-2'!G38</f>
        <v>0</v>
      </c>
      <c r="I38" s="3">
        <f>NOT($G38)*'Zeitschritt T-2'!H38</f>
        <v>0</v>
      </c>
      <c r="J38" s="3">
        <f>NOT($G38)*'Zeitschritt T-2'!I38</f>
        <v>1</v>
      </c>
    </row>
    <row r="39" spans="2:10" x14ac:dyDescent="0.25">
      <c r="B39" s="25">
        <f>Ueberblick!E49</f>
        <v>39.000000003300002</v>
      </c>
      <c r="C39" s="26">
        <f>SUMPRODUCT('Zeitschritt T-2'!G39:I39,Ueberblick!K49:M49)</f>
        <v>1.1312579932300011</v>
      </c>
      <c r="D39" s="95">
        <f t="shared" si="0"/>
        <v>1.4920933457488377</v>
      </c>
      <c r="E39" s="4">
        <f>MAX(Ueberblick!$L$11-B39,0)</f>
        <v>0.49999999669999795</v>
      </c>
      <c r="F39" s="94"/>
      <c r="G39" s="94">
        <f t="shared" si="1"/>
        <v>0</v>
      </c>
      <c r="H39" s="3">
        <f>NOT($G39)*'Zeitschritt T-2'!G39</f>
        <v>0</v>
      </c>
      <c r="I39" s="3">
        <f>NOT($G39)*'Zeitschritt T-2'!H39</f>
        <v>0</v>
      </c>
      <c r="J39" s="3">
        <f>NOT($G39)*'Zeitschritt T-2'!I39</f>
        <v>1</v>
      </c>
    </row>
    <row r="40" spans="2:10" x14ac:dyDescent="0.25">
      <c r="B40" s="25">
        <f>Ueberblick!E50</f>
        <v>39.000000003399997</v>
      </c>
      <c r="C40" s="26">
        <f>SUMPRODUCT('Zeitschritt T-2'!G40:I40,Ueberblick!K50:M50)</f>
        <v>1.893019004509604</v>
      </c>
      <c r="D40" s="95">
        <f t="shared" si="0"/>
        <v>1.4920933457488377</v>
      </c>
      <c r="E40" s="4">
        <f>MAX(Ueberblick!$L$11-B40,0)</f>
        <v>0.49999999660000327</v>
      </c>
      <c r="F40" s="94"/>
      <c r="G40" s="94">
        <f t="shared" si="1"/>
        <v>0</v>
      </c>
      <c r="H40" s="3">
        <f>NOT($G40)*'Zeitschritt T-2'!G40</f>
        <v>1</v>
      </c>
      <c r="I40" s="3">
        <f>NOT($G40)*'Zeitschritt T-2'!H40</f>
        <v>0</v>
      </c>
      <c r="J40" s="3">
        <f>NOT($G40)*'Zeitschritt T-2'!I40</f>
        <v>0</v>
      </c>
    </row>
    <row r="41" spans="2:10" x14ac:dyDescent="0.25">
      <c r="B41" s="25">
        <f>Ueberblick!E51</f>
        <v>39.000000003499999</v>
      </c>
      <c r="C41" s="26">
        <f>SUMPRODUCT('Zeitschritt T-2'!G41:I41,Ueberblick!K51:M51)</f>
        <v>1.4994875137979093</v>
      </c>
      <c r="D41" s="95">
        <f t="shared" si="0"/>
        <v>1.4920933457488377</v>
      </c>
      <c r="E41" s="4">
        <f>MAX(Ueberblick!$L$11-B41,0)</f>
        <v>0.49999999650000149</v>
      </c>
      <c r="F41" s="94"/>
      <c r="G41" s="94">
        <f t="shared" si="1"/>
        <v>0</v>
      </c>
      <c r="H41" s="3">
        <f>NOT($G41)*'Zeitschritt T-2'!G41</f>
        <v>0</v>
      </c>
      <c r="I41" s="3">
        <f>NOT($G41)*'Zeitschritt T-2'!H41</f>
        <v>0</v>
      </c>
      <c r="J41" s="3">
        <f>NOT($G41)*'Zeitschritt T-2'!I41</f>
        <v>1</v>
      </c>
    </row>
    <row r="42" spans="2:10" x14ac:dyDescent="0.25">
      <c r="B42" s="25">
        <f>Ueberblick!E52</f>
        <v>39.0000000036</v>
      </c>
      <c r="C42" s="26">
        <f>SUMPRODUCT('Zeitschritt T-2'!G42:I42,Ueberblick!K52:M52)</f>
        <v>1.938397977713862</v>
      </c>
      <c r="D42" s="95">
        <f t="shared" si="0"/>
        <v>1.4920933457488377</v>
      </c>
      <c r="E42" s="4">
        <f>MAX(Ueberblick!$L$11-B42,0)</f>
        <v>0.4999999963999997</v>
      </c>
      <c r="F42" s="94"/>
      <c r="G42" s="94">
        <f t="shared" si="1"/>
        <v>0</v>
      </c>
      <c r="H42" s="3">
        <f>NOT($G42)*'Zeitschritt T-2'!G42</f>
        <v>0</v>
      </c>
      <c r="I42" s="3">
        <f>NOT($G42)*'Zeitschritt T-2'!H42</f>
        <v>1</v>
      </c>
      <c r="J42" s="3">
        <f>NOT($G42)*'Zeitschritt T-2'!I42</f>
        <v>0</v>
      </c>
    </row>
    <row r="43" spans="2:10" x14ac:dyDescent="0.25">
      <c r="B43" s="25">
        <f>Ueberblick!E53</f>
        <v>39.000000003700002</v>
      </c>
      <c r="C43" s="26">
        <f>SUMPRODUCT('Zeitschritt T-2'!G43:I43,Ueberblick!K53:M53)</f>
        <v>3.2552952776953035</v>
      </c>
      <c r="D43" s="95">
        <f t="shared" si="0"/>
        <v>1.4920933457488377</v>
      </c>
      <c r="E43" s="4">
        <f>MAX(Ueberblick!$L$11-B43,0)</f>
        <v>0.49999999629999792</v>
      </c>
      <c r="F43" s="94"/>
      <c r="G43" s="94">
        <f t="shared" si="1"/>
        <v>0</v>
      </c>
      <c r="H43" s="3">
        <f>NOT($G43)*'Zeitschritt T-2'!G43</f>
        <v>0</v>
      </c>
      <c r="I43" s="3">
        <f>NOT($G43)*'Zeitschritt T-2'!H43</f>
        <v>0</v>
      </c>
      <c r="J43" s="3">
        <f>NOT($G43)*'Zeitschritt T-2'!I43</f>
        <v>1</v>
      </c>
    </row>
    <row r="44" spans="2:10" x14ac:dyDescent="0.25">
      <c r="B44" s="25">
        <f>Ueberblick!E54</f>
        <v>39.000000003799997</v>
      </c>
      <c r="C44" s="26">
        <f>SUMPRODUCT('Zeitschritt T-2'!G44:I44,Ueberblick!K54:M54)</f>
        <v>1.9798662484588334</v>
      </c>
      <c r="D44" s="95">
        <f t="shared" si="0"/>
        <v>1.4920933457488377</v>
      </c>
      <c r="E44" s="4">
        <f>MAX(Ueberblick!$L$11-B44,0)</f>
        <v>0.49999999620000324</v>
      </c>
      <c r="F44" s="94"/>
      <c r="G44" s="94">
        <f t="shared" si="1"/>
        <v>0</v>
      </c>
      <c r="H44" s="3">
        <f>NOT($G44)*'Zeitschritt T-2'!G44</f>
        <v>1</v>
      </c>
      <c r="I44" s="3">
        <f>NOT($G44)*'Zeitschritt T-2'!H44</f>
        <v>0</v>
      </c>
      <c r="J44" s="3">
        <f>NOT($G44)*'Zeitschritt T-2'!I44</f>
        <v>0</v>
      </c>
    </row>
    <row r="45" spans="2:10" x14ac:dyDescent="0.25">
      <c r="B45" s="25">
        <f>Ueberblick!E55</f>
        <v>39.000000003899999</v>
      </c>
      <c r="C45" s="26">
        <f>SUMPRODUCT('Zeitschritt T-2'!G45:I45,Ueberblick!K55:M55)</f>
        <v>1.9633212903711552</v>
      </c>
      <c r="D45" s="95">
        <f t="shared" si="0"/>
        <v>1.4920933457488377</v>
      </c>
      <c r="E45" s="4">
        <f>MAX(Ueberblick!$L$11-B45,0)</f>
        <v>0.49999999610000145</v>
      </c>
      <c r="F45" s="94"/>
      <c r="G45" s="94">
        <f t="shared" si="1"/>
        <v>0</v>
      </c>
      <c r="H45" s="3">
        <f>NOT($G45)*'Zeitschritt T-2'!G45</f>
        <v>0</v>
      </c>
      <c r="I45" s="3">
        <f>NOT($G45)*'Zeitschritt T-2'!H45</f>
        <v>0</v>
      </c>
      <c r="J45" s="3">
        <f>NOT($G45)*'Zeitschritt T-2'!I45</f>
        <v>1</v>
      </c>
    </row>
    <row r="46" spans="2:10" x14ac:dyDescent="0.25">
      <c r="B46" s="25">
        <f>Ueberblick!E56</f>
        <v>39.000000004</v>
      </c>
      <c r="C46" s="26">
        <f>SUMPRODUCT('Zeitschritt T-2'!G46:I46,Ueberblick!K56:M56)</f>
        <v>2.4210265593689471</v>
      </c>
      <c r="D46" s="95">
        <f t="shared" si="0"/>
        <v>1.4920933457488377</v>
      </c>
      <c r="E46" s="4">
        <f>MAX(Ueberblick!$L$11-B46,0)</f>
        <v>0.49999999599999967</v>
      </c>
      <c r="F46" s="94"/>
      <c r="G46" s="94">
        <f t="shared" si="1"/>
        <v>0</v>
      </c>
      <c r="H46" s="3">
        <f>NOT($G46)*'Zeitschritt T-2'!G46</f>
        <v>1</v>
      </c>
      <c r="I46" s="3">
        <f>NOT($G46)*'Zeitschritt T-2'!H46</f>
        <v>0</v>
      </c>
      <c r="J46" s="3">
        <f>NOT($G46)*'Zeitschritt T-2'!I46</f>
        <v>0</v>
      </c>
    </row>
    <row r="47" spans="2:10" x14ac:dyDescent="0.25">
      <c r="B47" s="25">
        <f>Ueberblick!E57</f>
        <v>39.000000004100002</v>
      </c>
      <c r="C47" s="26">
        <f>SUMPRODUCT('Zeitschritt T-2'!G47:I47,Ueberblick!K57:M57)</f>
        <v>0.83729134274061323</v>
      </c>
      <c r="D47" s="95">
        <f t="shared" si="0"/>
        <v>1.4920933457488377</v>
      </c>
      <c r="E47" s="4">
        <f>MAX(Ueberblick!$L$11-B47,0)</f>
        <v>0.49999999589999788</v>
      </c>
      <c r="F47" s="94"/>
      <c r="G47" s="94">
        <f t="shared" si="1"/>
        <v>0</v>
      </c>
      <c r="H47" s="3">
        <f>NOT($G47)*'Zeitschritt T-2'!G47</f>
        <v>0</v>
      </c>
      <c r="I47" s="3">
        <f>NOT($G47)*'Zeitschritt T-2'!H47</f>
        <v>0</v>
      </c>
      <c r="J47" s="3">
        <f>NOT($G47)*'Zeitschritt T-2'!I47</f>
        <v>1</v>
      </c>
    </row>
    <row r="48" spans="2:10" x14ac:dyDescent="0.25">
      <c r="B48" s="25">
        <f>Ueberblick!E58</f>
        <v>39.000000004199997</v>
      </c>
      <c r="C48" s="26">
        <f>SUMPRODUCT('Zeitschritt T-2'!G48:I48,Ueberblick!K58:M58)</f>
        <v>1.8560264886484603</v>
      </c>
      <c r="D48" s="95">
        <f t="shared" si="0"/>
        <v>1.4920933457488377</v>
      </c>
      <c r="E48" s="4">
        <f>MAX(Ueberblick!$L$11-B48,0)</f>
        <v>0.49999999580000321</v>
      </c>
      <c r="F48" s="94"/>
      <c r="G48" s="94">
        <f t="shared" si="1"/>
        <v>0</v>
      </c>
      <c r="H48" s="3">
        <f>NOT($G48)*'Zeitschritt T-2'!G48</f>
        <v>0</v>
      </c>
      <c r="I48" s="3">
        <f>NOT($G48)*'Zeitschritt T-2'!H48</f>
        <v>1</v>
      </c>
      <c r="J48" s="3">
        <f>NOT($G48)*'Zeitschritt T-2'!I48</f>
        <v>0</v>
      </c>
    </row>
    <row r="49" spans="2:10" x14ac:dyDescent="0.25">
      <c r="B49" s="25">
        <f>Ueberblick!E59</f>
        <v>39.000000004299999</v>
      </c>
      <c r="C49" s="26">
        <f>SUMPRODUCT('Zeitschritt T-2'!G49:I49,Ueberblick!K59:M59)</f>
        <v>1.4267229799380132</v>
      </c>
      <c r="D49" s="95">
        <f t="shared" si="0"/>
        <v>1.4920933457488377</v>
      </c>
      <c r="E49" s="4">
        <f>MAX(Ueberblick!$L$11-B49,0)</f>
        <v>0.49999999570000142</v>
      </c>
      <c r="F49" s="94"/>
      <c r="G49" s="94">
        <f t="shared" si="1"/>
        <v>0</v>
      </c>
      <c r="H49" s="3">
        <f>NOT($G49)*'Zeitschritt T-2'!G49</f>
        <v>0</v>
      </c>
      <c r="I49" s="3">
        <f>NOT($G49)*'Zeitschritt T-2'!H49</f>
        <v>0</v>
      </c>
      <c r="J49" s="3">
        <f>NOT($G49)*'Zeitschritt T-2'!I49</f>
        <v>1</v>
      </c>
    </row>
    <row r="50" spans="2:10" x14ac:dyDescent="0.25">
      <c r="B50" s="25">
        <f>Ueberblick!E60</f>
        <v>39.0000000044</v>
      </c>
      <c r="C50" s="26">
        <f>SUMPRODUCT('Zeitschritt T-2'!G50:I50,Ueberblick!K60:M60)</f>
        <v>0</v>
      </c>
      <c r="D50" s="95">
        <f t="shared" si="0"/>
        <v>1.4920933457488377</v>
      </c>
      <c r="E50" s="4">
        <f>MAX(Ueberblick!$L$11-B50,0)</f>
        <v>0.49999999559999964</v>
      </c>
      <c r="F50" s="94"/>
      <c r="G50" s="94">
        <f t="shared" si="1"/>
        <v>0</v>
      </c>
      <c r="H50" s="3">
        <f>NOT($G50)*'Zeitschritt T-2'!G50</f>
        <v>0</v>
      </c>
      <c r="I50" s="3">
        <f>NOT($G50)*'Zeitschritt T-2'!H50</f>
        <v>0</v>
      </c>
      <c r="J50" s="3">
        <f>NOT($G50)*'Zeitschritt T-2'!I50</f>
        <v>0</v>
      </c>
    </row>
    <row r="51" spans="2:10" x14ac:dyDescent="0.25">
      <c r="B51" s="25">
        <f>Ueberblick!E61</f>
        <v>39.000000004500002</v>
      </c>
      <c r="C51" s="26">
        <f>SUMPRODUCT('Zeitschritt T-2'!G51:I51,Ueberblick!K61:M61)</f>
        <v>2.5642240864196211</v>
      </c>
      <c r="D51" s="95">
        <f t="shared" si="0"/>
        <v>1.4920933457488377</v>
      </c>
      <c r="E51" s="4">
        <f>MAX(Ueberblick!$L$11-B51,0)</f>
        <v>0.49999999549999785</v>
      </c>
      <c r="F51" s="94"/>
      <c r="G51" s="94">
        <f t="shared" si="1"/>
        <v>0</v>
      </c>
      <c r="H51" s="3">
        <f>NOT($G51)*'Zeitschritt T-2'!G51</f>
        <v>0</v>
      </c>
      <c r="I51" s="3">
        <f>NOT($G51)*'Zeitschritt T-2'!H51</f>
        <v>1</v>
      </c>
      <c r="J51" s="3">
        <f>NOT($G51)*'Zeitschritt T-2'!I51</f>
        <v>0</v>
      </c>
    </row>
    <row r="52" spans="2:10" x14ac:dyDescent="0.25">
      <c r="B52" s="25">
        <f>Ueberblick!E62</f>
        <v>39.000000004599997</v>
      </c>
      <c r="C52" s="26">
        <f>SUMPRODUCT('Zeitschritt T-2'!G52:I52,Ueberblick!K62:M62)</f>
        <v>0.15361271019629896</v>
      </c>
      <c r="D52" s="95">
        <f t="shared" si="0"/>
        <v>1.4920933457488377</v>
      </c>
      <c r="E52" s="4">
        <f>MAX(Ueberblick!$L$11-B52,0)</f>
        <v>0.49999999540000317</v>
      </c>
      <c r="F52" s="94"/>
      <c r="G52" s="94">
        <f t="shared" si="1"/>
        <v>0</v>
      </c>
      <c r="H52" s="3">
        <f>NOT($G52)*'Zeitschritt T-2'!G52</f>
        <v>0</v>
      </c>
      <c r="I52" s="3">
        <f>NOT($G52)*'Zeitschritt T-2'!H52</f>
        <v>0</v>
      </c>
      <c r="J52" s="3">
        <f>NOT($G52)*'Zeitschritt T-2'!I52</f>
        <v>1</v>
      </c>
    </row>
    <row r="53" spans="2:10" x14ac:dyDescent="0.25">
      <c r="B53" s="25">
        <f>Ueberblick!E63</f>
        <v>39.000000004699999</v>
      </c>
      <c r="C53" s="26">
        <f>SUMPRODUCT('Zeitschritt T-2'!G53:I53,Ueberblick!K63:M63)</f>
        <v>0.54127514933465903</v>
      </c>
      <c r="D53" s="95">
        <f t="shared" si="0"/>
        <v>1.4920933457488377</v>
      </c>
      <c r="E53" s="4">
        <f>MAX(Ueberblick!$L$11-B53,0)</f>
        <v>0.49999999530000139</v>
      </c>
      <c r="F53" s="94"/>
      <c r="G53" s="94">
        <f t="shared" si="1"/>
        <v>0</v>
      </c>
      <c r="H53" s="3">
        <f>NOT($G53)*'Zeitschritt T-2'!G53</f>
        <v>0</v>
      </c>
      <c r="I53" s="3">
        <f>NOT($G53)*'Zeitschritt T-2'!H53</f>
        <v>0</v>
      </c>
      <c r="J53" s="3">
        <f>NOT($G53)*'Zeitschritt T-2'!I53</f>
        <v>1</v>
      </c>
    </row>
    <row r="54" spans="2:10" x14ac:dyDescent="0.25">
      <c r="B54" s="25">
        <f>Ueberblick!E64</f>
        <v>39.0000000048</v>
      </c>
      <c r="C54" s="26">
        <f>SUMPRODUCT('Zeitschritt T-2'!G54:I54,Ueberblick!K64:M64)</f>
        <v>0</v>
      </c>
      <c r="D54" s="95">
        <f t="shared" si="0"/>
        <v>1.4920933457488377</v>
      </c>
      <c r="E54" s="4">
        <f>MAX(Ueberblick!$L$11-B54,0)</f>
        <v>0.4999999951999996</v>
      </c>
      <c r="F54" s="94"/>
      <c r="G54" s="94">
        <f t="shared" si="1"/>
        <v>0</v>
      </c>
      <c r="H54" s="3">
        <f>NOT($G54)*'Zeitschritt T-2'!G54</f>
        <v>0</v>
      </c>
      <c r="I54" s="3">
        <f>NOT($G54)*'Zeitschritt T-2'!H54</f>
        <v>0</v>
      </c>
      <c r="J54" s="3">
        <f>NOT($G54)*'Zeitschritt T-2'!I54</f>
        <v>0</v>
      </c>
    </row>
    <row r="55" spans="2:10" x14ac:dyDescent="0.25">
      <c r="B55" s="25">
        <f>Ueberblick!E65</f>
        <v>39.000000004900002</v>
      </c>
      <c r="C55" s="26">
        <f>SUMPRODUCT('Zeitschritt T-2'!G55:I55,Ueberblick!K65:M65)</f>
        <v>0</v>
      </c>
      <c r="D55" s="95">
        <f t="shared" si="0"/>
        <v>1.4920933457488377</v>
      </c>
      <c r="E55" s="4">
        <f>MAX(Ueberblick!$L$11-B55,0)</f>
        <v>0.49999999509999782</v>
      </c>
      <c r="F55" s="94"/>
      <c r="G55" s="94">
        <f t="shared" si="1"/>
        <v>0</v>
      </c>
      <c r="H55" s="3">
        <f>NOT($G55)*'Zeitschritt T-2'!G55</f>
        <v>0</v>
      </c>
      <c r="I55" s="3">
        <f>NOT($G55)*'Zeitschritt T-2'!H55</f>
        <v>0</v>
      </c>
      <c r="J55" s="3">
        <f>NOT($G55)*'Zeitschritt T-2'!I55</f>
        <v>0</v>
      </c>
    </row>
    <row r="56" spans="2:10" x14ac:dyDescent="0.25">
      <c r="B56" s="25">
        <f>Ueberblick!E66</f>
        <v>39.000000004999997</v>
      </c>
      <c r="C56" s="26">
        <f>SUMPRODUCT('Zeitschritt T-2'!G56:I56,Ueberblick!K66:M66)</f>
        <v>0</v>
      </c>
      <c r="D56" s="95">
        <f t="shared" si="0"/>
        <v>1.4920933457488377</v>
      </c>
      <c r="E56" s="4">
        <f>MAX(Ueberblick!$L$11-B56,0)</f>
        <v>0.49999999500000314</v>
      </c>
      <c r="F56" s="94"/>
      <c r="G56" s="94">
        <f t="shared" si="1"/>
        <v>0</v>
      </c>
      <c r="H56" s="3">
        <f>NOT($G56)*'Zeitschritt T-2'!G56</f>
        <v>0</v>
      </c>
      <c r="I56" s="3">
        <f>NOT($G56)*'Zeitschritt T-2'!H56</f>
        <v>0</v>
      </c>
      <c r="J56" s="3">
        <f>NOT($G56)*'Zeitschritt T-2'!I56</f>
        <v>0</v>
      </c>
    </row>
    <row r="57" spans="2:10" x14ac:dyDescent="0.25">
      <c r="B57" s="25">
        <f>Ueberblick!E67</f>
        <v>39.000000005099999</v>
      </c>
      <c r="C57" s="26">
        <f>SUMPRODUCT('Zeitschritt T-2'!G57:I57,Ueberblick!K67:M67)</f>
        <v>2.1294420766397977</v>
      </c>
      <c r="D57" s="95">
        <f t="shared" si="0"/>
        <v>1.4920933457488377</v>
      </c>
      <c r="E57" s="4">
        <f>MAX(Ueberblick!$L$11-B57,0)</f>
        <v>0.49999999490000135</v>
      </c>
      <c r="F57" s="94"/>
      <c r="G57" s="94">
        <f t="shared" si="1"/>
        <v>0</v>
      </c>
      <c r="H57" s="3">
        <f>NOT($G57)*'Zeitschritt T-2'!G57</f>
        <v>0</v>
      </c>
      <c r="I57" s="3">
        <f>NOT($G57)*'Zeitschritt T-2'!H57</f>
        <v>1</v>
      </c>
      <c r="J57" s="3">
        <f>NOT($G57)*'Zeitschritt T-2'!I57</f>
        <v>0</v>
      </c>
    </row>
    <row r="58" spans="2:10" x14ac:dyDescent="0.25">
      <c r="B58" s="25">
        <f>Ueberblick!E68</f>
        <v>39.0000000052</v>
      </c>
      <c r="C58" s="26">
        <f>SUMPRODUCT('Zeitschritt T-2'!G58:I58,Ueberblick!K68:M68)</f>
        <v>1.8869618802315173</v>
      </c>
      <c r="D58" s="95">
        <f t="shared" si="0"/>
        <v>1.4920933457488377</v>
      </c>
      <c r="E58" s="4">
        <f>MAX(Ueberblick!$L$11-B58,0)</f>
        <v>0.49999999479999957</v>
      </c>
      <c r="F58" s="94"/>
      <c r="G58" s="94">
        <f t="shared" si="1"/>
        <v>0</v>
      </c>
      <c r="H58" s="3">
        <f>NOT($G58)*'Zeitschritt T-2'!G58</f>
        <v>1</v>
      </c>
      <c r="I58" s="3">
        <f>NOT($G58)*'Zeitschritt T-2'!H58</f>
        <v>0</v>
      </c>
      <c r="J58" s="3">
        <f>NOT($G58)*'Zeitschritt T-2'!I58</f>
        <v>0</v>
      </c>
    </row>
    <row r="59" spans="2:10" x14ac:dyDescent="0.25">
      <c r="B59" s="25">
        <f>Ueberblick!E69</f>
        <v>39.000000005300002</v>
      </c>
      <c r="C59" s="26">
        <f>SUMPRODUCT('Zeitschritt T-2'!G59:I59,Ueberblick!K69:M69)</f>
        <v>1.1576208145585056</v>
      </c>
      <c r="D59" s="95">
        <f t="shared" si="0"/>
        <v>1.4920933457488377</v>
      </c>
      <c r="E59" s="4">
        <f>MAX(Ueberblick!$L$11-B59,0)</f>
        <v>0.49999999469999779</v>
      </c>
      <c r="F59" s="94"/>
      <c r="G59" s="94">
        <f t="shared" si="1"/>
        <v>0</v>
      </c>
      <c r="H59" s="3">
        <f>NOT($G59)*'Zeitschritt T-2'!G59</f>
        <v>0</v>
      </c>
      <c r="I59" s="3">
        <f>NOT($G59)*'Zeitschritt T-2'!H59</f>
        <v>0</v>
      </c>
      <c r="J59" s="3">
        <f>NOT($G59)*'Zeitschritt T-2'!I59</f>
        <v>1</v>
      </c>
    </row>
    <row r="60" spans="2:10" x14ac:dyDescent="0.25">
      <c r="B60" s="25">
        <f>Ueberblick!E70</f>
        <v>39.000000005399997</v>
      </c>
      <c r="C60" s="26">
        <f>SUMPRODUCT('Zeitschritt T-2'!G60:I60,Ueberblick!K70:M70)</f>
        <v>2.3808524879108575</v>
      </c>
      <c r="D60" s="95">
        <f t="shared" si="0"/>
        <v>1.4920933457488377</v>
      </c>
      <c r="E60" s="4">
        <f>MAX(Ueberblick!$L$11-B60,0)</f>
        <v>0.49999999460000311</v>
      </c>
      <c r="F60" s="94"/>
      <c r="G60" s="94">
        <f t="shared" si="1"/>
        <v>0</v>
      </c>
      <c r="H60" s="3">
        <f>NOT($G60)*'Zeitschritt T-2'!G60</f>
        <v>0</v>
      </c>
      <c r="I60" s="3">
        <f>NOT($G60)*'Zeitschritt T-2'!H60</f>
        <v>0</v>
      </c>
      <c r="J60" s="3">
        <f>NOT($G60)*'Zeitschritt T-2'!I60</f>
        <v>1</v>
      </c>
    </row>
    <row r="61" spans="2:10" x14ac:dyDescent="0.25">
      <c r="B61" s="25">
        <f>Ueberblick!E71</f>
        <v>39.000000005499999</v>
      </c>
      <c r="C61" s="26">
        <f>SUMPRODUCT('Zeitschritt T-2'!G61:I61,Ueberblick!K71:M71)</f>
        <v>1.682187259664353</v>
      </c>
      <c r="D61" s="95">
        <f t="shared" si="0"/>
        <v>1.4920933457488377</v>
      </c>
      <c r="E61" s="4">
        <f>MAX(Ueberblick!$L$11-B61,0)</f>
        <v>0.49999999450000132</v>
      </c>
      <c r="F61" s="94"/>
      <c r="G61" s="94">
        <f t="shared" si="1"/>
        <v>0</v>
      </c>
      <c r="H61" s="3">
        <f>NOT($G61)*'Zeitschritt T-2'!G61</f>
        <v>0</v>
      </c>
      <c r="I61" s="3">
        <f>NOT($G61)*'Zeitschritt T-2'!H61</f>
        <v>0</v>
      </c>
      <c r="J61" s="3">
        <f>NOT($G61)*'Zeitschritt T-2'!I61</f>
        <v>1</v>
      </c>
    </row>
    <row r="62" spans="2:10" x14ac:dyDescent="0.25">
      <c r="B62" s="25">
        <f>Ueberblick!E72</f>
        <v>39.0000000056</v>
      </c>
      <c r="C62" s="26">
        <f>SUMPRODUCT('Zeitschritt T-2'!G62:I62,Ueberblick!K72:M72)</f>
        <v>1.7299248250747468</v>
      </c>
      <c r="D62" s="95">
        <f t="shared" si="0"/>
        <v>1.4920933457488377</v>
      </c>
      <c r="E62" s="4">
        <f>MAX(Ueberblick!$L$11-B62,0)</f>
        <v>0.49999999439999954</v>
      </c>
      <c r="F62" s="94"/>
      <c r="G62" s="94">
        <f t="shared" si="1"/>
        <v>0</v>
      </c>
      <c r="H62" s="3">
        <f>NOT($G62)*'Zeitschritt T-2'!G62</f>
        <v>0</v>
      </c>
      <c r="I62" s="3">
        <f>NOT($G62)*'Zeitschritt T-2'!H62</f>
        <v>0</v>
      </c>
      <c r="J62" s="3">
        <f>NOT($G62)*'Zeitschritt T-2'!I62</f>
        <v>1</v>
      </c>
    </row>
    <row r="63" spans="2:10" x14ac:dyDescent="0.25">
      <c r="B63" s="25">
        <f>Ueberblick!E73</f>
        <v>39.000000005700002</v>
      </c>
      <c r="C63" s="26">
        <f>SUMPRODUCT('Zeitschritt T-2'!G63:I63,Ueberblick!K73:M73)</f>
        <v>1.9015876635035909</v>
      </c>
      <c r="D63" s="95">
        <f t="shared" si="0"/>
        <v>1.4920933457488377</v>
      </c>
      <c r="E63" s="4">
        <f>MAX(Ueberblick!$L$11-B63,0)</f>
        <v>0.49999999429999775</v>
      </c>
      <c r="F63" s="94"/>
      <c r="G63" s="94">
        <f t="shared" si="1"/>
        <v>0</v>
      </c>
      <c r="H63" s="3">
        <f>NOT($G63)*'Zeitschritt T-2'!G63</f>
        <v>0</v>
      </c>
      <c r="I63" s="3">
        <f>NOT($G63)*'Zeitschritt T-2'!H63</f>
        <v>1</v>
      </c>
      <c r="J63" s="3">
        <f>NOT($G63)*'Zeitschritt T-2'!I63</f>
        <v>0</v>
      </c>
    </row>
    <row r="64" spans="2:10" x14ac:dyDescent="0.25">
      <c r="B64" s="25">
        <f>Ueberblick!E74</f>
        <v>39.000000005799997</v>
      </c>
      <c r="C64" s="26">
        <f>SUMPRODUCT('Zeitschritt T-2'!G64:I64,Ueberblick!K74:M74)</f>
        <v>0.6899156849524033</v>
      </c>
      <c r="D64" s="95">
        <f t="shared" si="0"/>
        <v>1.4920933457488377</v>
      </c>
      <c r="E64" s="4">
        <f>MAX(Ueberblick!$L$11-B64,0)</f>
        <v>0.49999999420000307</v>
      </c>
      <c r="F64" s="94"/>
      <c r="G64" s="94">
        <f t="shared" si="1"/>
        <v>0</v>
      </c>
      <c r="H64" s="3">
        <f>NOT($G64)*'Zeitschritt T-2'!G64</f>
        <v>0</v>
      </c>
      <c r="I64" s="3">
        <f>NOT($G64)*'Zeitschritt T-2'!H64</f>
        <v>0</v>
      </c>
      <c r="J64" s="3">
        <f>NOT($G64)*'Zeitschritt T-2'!I64</f>
        <v>1</v>
      </c>
    </row>
    <row r="65" spans="2:10" x14ac:dyDescent="0.25">
      <c r="B65" s="25">
        <f>Ueberblick!E75</f>
        <v>39.000000005899999</v>
      </c>
      <c r="C65" s="26">
        <f>SUMPRODUCT('Zeitschritt T-2'!G65:I65,Ueberblick!K75:M75)</f>
        <v>2.4214511234794287</v>
      </c>
      <c r="D65" s="95">
        <f t="shared" si="0"/>
        <v>1.4920933457488377</v>
      </c>
      <c r="E65" s="4">
        <f>MAX(Ueberblick!$L$11-B65,0)</f>
        <v>0.49999999410000129</v>
      </c>
      <c r="F65" s="94"/>
      <c r="G65" s="94">
        <f t="shared" si="1"/>
        <v>0</v>
      </c>
      <c r="H65" s="3">
        <f>NOT($G65)*'Zeitschritt T-2'!G65</f>
        <v>0</v>
      </c>
      <c r="I65" s="3">
        <f>NOT($G65)*'Zeitschritt T-2'!H65</f>
        <v>1</v>
      </c>
      <c r="J65" s="3">
        <f>NOT($G65)*'Zeitschritt T-2'!I65</f>
        <v>0</v>
      </c>
    </row>
    <row r="66" spans="2:10" x14ac:dyDescent="0.25">
      <c r="B66" s="25">
        <f>Ueberblick!E76</f>
        <v>39.000000006</v>
      </c>
      <c r="C66" s="26">
        <f>SUMPRODUCT('Zeitschritt T-2'!G66:I66,Ueberblick!K76:M76)</f>
        <v>2.2583073310177113</v>
      </c>
      <c r="D66" s="95">
        <f t="shared" si="0"/>
        <v>1.4920933457488377</v>
      </c>
      <c r="E66" s="4">
        <f>MAX(Ueberblick!$L$11-B66,0)</f>
        <v>0.4999999939999995</v>
      </c>
      <c r="F66" s="94"/>
      <c r="G66" s="94">
        <f t="shared" si="1"/>
        <v>0</v>
      </c>
      <c r="H66" s="3">
        <f>NOT($G66)*'Zeitschritt T-2'!G66</f>
        <v>0</v>
      </c>
      <c r="I66" s="3">
        <f>NOT($G66)*'Zeitschritt T-2'!H66</f>
        <v>0</v>
      </c>
      <c r="J66" s="3">
        <f>NOT($G66)*'Zeitschritt T-2'!I66</f>
        <v>1</v>
      </c>
    </row>
    <row r="67" spans="2:10" x14ac:dyDescent="0.25">
      <c r="B67" s="25">
        <f>Ueberblick!E77</f>
        <v>39.000000006100002</v>
      </c>
      <c r="C67" s="26">
        <f>SUMPRODUCT('Zeitschritt T-2'!G67:I67,Ueberblick!K77:M77)</f>
        <v>2.0775682736213668</v>
      </c>
      <c r="D67" s="95">
        <f t="shared" si="0"/>
        <v>1.4920933457488377</v>
      </c>
      <c r="E67" s="4">
        <f>MAX(Ueberblick!$L$11-B67,0)</f>
        <v>0.49999999389999772</v>
      </c>
      <c r="F67" s="94"/>
      <c r="G67" s="94">
        <f t="shared" si="1"/>
        <v>0</v>
      </c>
      <c r="H67" s="3">
        <f>NOT($G67)*'Zeitschritt T-2'!G67</f>
        <v>0</v>
      </c>
      <c r="I67" s="3">
        <f>NOT($G67)*'Zeitschritt T-2'!H67</f>
        <v>1</v>
      </c>
      <c r="J67" s="3">
        <f>NOT($G67)*'Zeitschritt T-2'!I67</f>
        <v>0</v>
      </c>
    </row>
    <row r="68" spans="2:10" x14ac:dyDescent="0.25">
      <c r="B68" s="25">
        <f>Ueberblick!E78</f>
        <v>39.000000006199997</v>
      </c>
      <c r="C68" s="26">
        <f>SUMPRODUCT('Zeitschritt T-2'!G68:I68,Ueberblick!K78:M78)</f>
        <v>1.0150852935124774</v>
      </c>
      <c r="D68" s="95">
        <f t="shared" si="0"/>
        <v>1.4920933457488377</v>
      </c>
      <c r="E68" s="4">
        <f>MAX(Ueberblick!$L$11-B68,0)</f>
        <v>0.49999999380000304</v>
      </c>
      <c r="F68" s="94"/>
      <c r="G68" s="94">
        <f t="shared" si="1"/>
        <v>0</v>
      </c>
      <c r="H68" s="3">
        <f>NOT($G68)*'Zeitschritt T-2'!G68</f>
        <v>0</v>
      </c>
      <c r="I68" s="3">
        <f>NOT($G68)*'Zeitschritt T-2'!H68</f>
        <v>0</v>
      </c>
      <c r="J68" s="3">
        <f>NOT($G68)*'Zeitschritt T-2'!I68</f>
        <v>1</v>
      </c>
    </row>
    <row r="69" spans="2:10" x14ac:dyDescent="0.25">
      <c r="B69" s="25">
        <f>Ueberblick!E79</f>
        <v>39.000000006299999</v>
      </c>
      <c r="C69" s="26">
        <f>SUMPRODUCT('Zeitschritt T-2'!G69:I69,Ueberblick!K79:M79)</f>
        <v>0.96895014529437873</v>
      </c>
      <c r="D69" s="95">
        <f t="shared" si="0"/>
        <v>1.4920933457488377</v>
      </c>
      <c r="E69" s="4">
        <f>MAX(Ueberblick!$L$11-B69,0)</f>
        <v>0.49999999370000126</v>
      </c>
      <c r="F69" s="94"/>
      <c r="G69" s="94">
        <f t="shared" si="1"/>
        <v>0</v>
      </c>
      <c r="H69" s="3">
        <f>NOT($G69)*'Zeitschritt T-2'!G69</f>
        <v>0</v>
      </c>
      <c r="I69" s="3">
        <f>NOT($G69)*'Zeitschritt T-2'!H69</f>
        <v>0</v>
      </c>
      <c r="J69" s="3">
        <f>NOT($G69)*'Zeitschritt T-2'!I69</f>
        <v>1</v>
      </c>
    </row>
    <row r="70" spans="2:10" x14ac:dyDescent="0.25">
      <c r="B70" s="25">
        <f>Ueberblick!E80</f>
        <v>39.000000006400001</v>
      </c>
      <c r="C70" s="26">
        <f>SUMPRODUCT('Zeitschritt T-2'!G70:I70,Ueberblick!K80:M80)</f>
        <v>2.1577712300510541</v>
      </c>
      <c r="D70" s="95">
        <f t="shared" si="0"/>
        <v>1.4920933457488377</v>
      </c>
      <c r="E70" s="4">
        <f>MAX(Ueberblick!$L$11-B70,0)</f>
        <v>0.49999999359999947</v>
      </c>
      <c r="F70" s="94"/>
      <c r="G70" s="94">
        <f t="shared" si="1"/>
        <v>0</v>
      </c>
      <c r="H70" s="3">
        <f>NOT($G70)*'Zeitschritt T-2'!G70</f>
        <v>0</v>
      </c>
      <c r="I70" s="3">
        <f>NOT($G70)*'Zeitschritt T-2'!H70</f>
        <v>1</v>
      </c>
      <c r="J70" s="3">
        <f>NOT($G70)*'Zeitschritt T-2'!I70</f>
        <v>0</v>
      </c>
    </row>
    <row r="71" spans="2:10" x14ac:dyDescent="0.25">
      <c r="B71" s="25">
        <f>Ueberblick!E81</f>
        <v>39.000000006500002</v>
      </c>
      <c r="C71" s="26">
        <f>SUMPRODUCT('Zeitschritt T-2'!G71:I71,Ueberblick!K81:M81)</f>
        <v>0.81399823019414441</v>
      </c>
      <c r="D71" s="95">
        <f t="shared" si="0"/>
        <v>1.4920933457488377</v>
      </c>
      <c r="E71" s="4">
        <f>MAX(Ueberblick!$L$11-B71,0)</f>
        <v>0.49999999349999769</v>
      </c>
      <c r="F71" s="94"/>
      <c r="G71" s="94">
        <f t="shared" si="1"/>
        <v>0</v>
      </c>
      <c r="H71" s="3">
        <f>NOT($G71)*'Zeitschritt T-2'!G71</f>
        <v>0</v>
      </c>
      <c r="I71" s="3">
        <f>NOT($G71)*'Zeitschritt T-2'!H71</f>
        <v>0</v>
      </c>
      <c r="J71" s="3">
        <f>NOT($G71)*'Zeitschritt T-2'!I71</f>
        <v>1</v>
      </c>
    </row>
    <row r="72" spans="2:10" x14ac:dyDescent="0.25">
      <c r="B72" s="25">
        <f>Ueberblick!E82</f>
        <v>39.000000006599997</v>
      </c>
      <c r="C72" s="26">
        <f>SUMPRODUCT('Zeitschritt T-2'!G72:I72,Ueberblick!K82:M82)</f>
        <v>2.1999300925892413</v>
      </c>
      <c r="D72" s="95">
        <f t="shared" ref="D72:D106" si="2">AVERAGE($C$7:$C$106)</f>
        <v>1.4920933457488377</v>
      </c>
      <c r="E72" s="4">
        <f>MAX(Ueberblick!$L$11-B72,0)</f>
        <v>0.49999999340000301</v>
      </c>
      <c r="F72" s="94"/>
      <c r="G72" s="94">
        <f t="shared" ref="G72:G106" si="3">1*(E72&gt;D72)*(E72&gt;0)</f>
        <v>0</v>
      </c>
      <c r="H72" s="3">
        <f>NOT($G72)*'Zeitschritt T-2'!G72</f>
        <v>0</v>
      </c>
      <c r="I72" s="3">
        <f>NOT($G72)*'Zeitschritt T-2'!H72</f>
        <v>1</v>
      </c>
      <c r="J72" s="3">
        <f>NOT($G72)*'Zeitschritt T-2'!I72</f>
        <v>0</v>
      </c>
    </row>
    <row r="73" spans="2:10" x14ac:dyDescent="0.25">
      <c r="B73" s="25">
        <f>Ueberblick!E83</f>
        <v>39.000000006699999</v>
      </c>
      <c r="C73" s="26">
        <f>SUMPRODUCT('Zeitschritt T-2'!G73:I73,Ueberblick!K83:M83)</f>
        <v>0.26069279826508307</v>
      </c>
      <c r="D73" s="95">
        <f t="shared" si="2"/>
        <v>1.4920933457488377</v>
      </c>
      <c r="E73" s="4">
        <f>MAX(Ueberblick!$L$11-B73,0)</f>
        <v>0.49999999330000122</v>
      </c>
      <c r="F73" s="94"/>
      <c r="G73" s="94">
        <f t="shared" si="3"/>
        <v>0</v>
      </c>
      <c r="H73" s="3">
        <f>NOT($G73)*'Zeitschritt T-2'!G73</f>
        <v>0</v>
      </c>
      <c r="I73" s="3">
        <f>NOT($G73)*'Zeitschritt T-2'!H73</f>
        <v>0</v>
      </c>
      <c r="J73" s="3">
        <f>NOT($G73)*'Zeitschritt T-2'!I73</f>
        <v>1</v>
      </c>
    </row>
    <row r="74" spans="2:10" x14ac:dyDescent="0.25">
      <c r="B74" s="25">
        <f>Ueberblick!E84</f>
        <v>39.000000006800001</v>
      </c>
      <c r="C74" s="26">
        <f>SUMPRODUCT('Zeitschritt T-2'!G74:I74,Ueberblick!K84:M84)</f>
        <v>0.7622841005651253</v>
      </c>
      <c r="D74" s="95">
        <f t="shared" si="2"/>
        <v>1.4920933457488377</v>
      </c>
      <c r="E74" s="4">
        <f>MAX(Ueberblick!$L$11-B74,0)</f>
        <v>0.49999999319999944</v>
      </c>
      <c r="F74" s="94"/>
      <c r="G74" s="94">
        <f t="shared" si="3"/>
        <v>0</v>
      </c>
      <c r="H74" s="3">
        <f>NOT($G74)*'Zeitschritt T-2'!G74</f>
        <v>0</v>
      </c>
      <c r="I74" s="3">
        <f>NOT($G74)*'Zeitschritt T-2'!H74</f>
        <v>0</v>
      </c>
      <c r="J74" s="3">
        <f>NOT($G74)*'Zeitschritt T-2'!I74</f>
        <v>1</v>
      </c>
    </row>
    <row r="75" spans="2:10" x14ac:dyDescent="0.25">
      <c r="B75" s="25">
        <f>Ueberblick!E85</f>
        <v>39.000000006900002</v>
      </c>
      <c r="C75" s="26">
        <f>SUMPRODUCT('Zeitschritt T-2'!G75:I75,Ueberblick!K85:M85)</f>
        <v>1.317196118882876</v>
      </c>
      <c r="D75" s="95">
        <f t="shared" si="2"/>
        <v>1.4920933457488377</v>
      </c>
      <c r="E75" s="4">
        <f>MAX(Ueberblick!$L$11-B75,0)</f>
        <v>0.49999999309999765</v>
      </c>
      <c r="F75" s="94"/>
      <c r="G75" s="94">
        <f t="shared" si="3"/>
        <v>0</v>
      </c>
      <c r="H75" s="3">
        <f>NOT($G75)*'Zeitschritt T-2'!G75</f>
        <v>0</v>
      </c>
      <c r="I75" s="3">
        <f>NOT($G75)*'Zeitschritt T-2'!H75</f>
        <v>0</v>
      </c>
      <c r="J75" s="3">
        <f>NOT($G75)*'Zeitschritt T-2'!I75</f>
        <v>1</v>
      </c>
    </row>
    <row r="76" spans="2:10" x14ac:dyDescent="0.25">
      <c r="B76" s="25">
        <f>Ueberblick!E86</f>
        <v>39.000000006999997</v>
      </c>
      <c r="C76" s="26">
        <f>SUMPRODUCT('Zeitschritt T-2'!G76:I76,Ueberblick!K86:M86)</f>
        <v>1.5935952077426521</v>
      </c>
      <c r="D76" s="95">
        <f t="shared" si="2"/>
        <v>1.4920933457488377</v>
      </c>
      <c r="E76" s="4">
        <f>MAX(Ueberblick!$L$11-B76,0)</f>
        <v>0.49999999300000297</v>
      </c>
      <c r="F76" s="94"/>
      <c r="G76" s="94">
        <f t="shared" si="3"/>
        <v>0</v>
      </c>
      <c r="H76" s="3">
        <f>NOT($G76)*'Zeitschritt T-2'!G76</f>
        <v>0</v>
      </c>
      <c r="I76" s="3">
        <f>NOT($G76)*'Zeitschritt T-2'!H76</f>
        <v>0</v>
      </c>
      <c r="J76" s="3">
        <f>NOT($G76)*'Zeitschritt T-2'!I76</f>
        <v>1</v>
      </c>
    </row>
    <row r="77" spans="2:10" x14ac:dyDescent="0.25">
      <c r="B77" s="25">
        <f>Ueberblick!E87</f>
        <v>39.000000007099999</v>
      </c>
      <c r="C77" s="26">
        <f>SUMPRODUCT('Zeitschritt T-2'!G77:I77,Ueberblick!K87:M87)</f>
        <v>2.3579614276266341</v>
      </c>
      <c r="D77" s="95">
        <f t="shared" si="2"/>
        <v>1.4920933457488377</v>
      </c>
      <c r="E77" s="4">
        <f>MAX(Ueberblick!$L$11-B77,0)</f>
        <v>0.49999999290000119</v>
      </c>
      <c r="F77" s="94"/>
      <c r="G77" s="94">
        <f t="shared" si="3"/>
        <v>0</v>
      </c>
      <c r="H77" s="3">
        <f>NOT($G77)*'Zeitschritt T-2'!G77</f>
        <v>0</v>
      </c>
      <c r="I77" s="3">
        <f>NOT($G77)*'Zeitschritt T-2'!H77</f>
        <v>0</v>
      </c>
      <c r="J77" s="3">
        <f>NOT($G77)*'Zeitschritt T-2'!I77</f>
        <v>1</v>
      </c>
    </row>
    <row r="78" spans="2:10" x14ac:dyDescent="0.25">
      <c r="B78" s="25">
        <f>Ueberblick!E88</f>
        <v>39.000000007200001</v>
      </c>
      <c r="C78" s="26">
        <f>SUMPRODUCT('Zeitschritt T-2'!G78:I78,Ueberblick!K88:M88)</f>
        <v>1.1306785812632896</v>
      </c>
      <c r="D78" s="95">
        <f t="shared" si="2"/>
        <v>1.4920933457488377</v>
      </c>
      <c r="E78" s="4">
        <f>MAX(Ueberblick!$L$11-B78,0)</f>
        <v>0.4999999927999994</v>
      </c>
      <c r="F78" s="94"/>
      <c r="G78" s="94">
        <f t="shared" si="3"/>
        <v>0</v>
      </c>
      <c r="H78" s="3">
        <f>NOT($G78)*'Zeitschritt T-2'!G78</f>
        <v>0</v>
      </c>
      <c r="I78" s="3">
        <f>NOT($G78)*'Zeitschritt T-2'!H78</f>
        <v>0</v>
      </c>
      <c r="J78" s="3">
        <f>NOT($G78)*'Zeitschritt T-2'!I78</f>
        <v>1</v>
      </c>
    </row>
    <row r="79" spans="2:10" x14ac:dyDescent="0.25">
      <c r="B79" s="25">
        <f>Ueberblick!E89</f>
        <v>39.000000007300002</v>
      </c>
      <c r="C79" s="26">
        <f>SUMPRODUCT('Zeitschritt T-2'!G79:I79,Ueberblick!K89:M89)</f>
        <v>2.6498793020076334</v>
      </c>
      <c r="D79" s="95">
        <f t="shared" si="2"/>
        <v>1.4920933457488377</v>
      </c>
      <c r="E79" s="4">
        <f>MAX(Ueberblick!$L$11-B79,0)</f>
        <v>0.49999999269999762</v>
      </c>
      <c r="F79" s="94"/>
      <c r="G79" s="94">
        <f t="shared" si="3"/>
        <v>0</v>
      </c>
      <c r="H79" s="3">
        <f>NOT($G79)*'Zeitschritt T-2'!G79</f>
        <v>1</v>
      </c>
      <c r="I79" s="3">
        <f>NOT($G79)*'Zeitschritt T-2'!H79</f>
        <v>0</v>
      </c>
      <c r="J79" s="3">
        <f>NOT($G79)*'Zeitschritt T-2'!I79</f>
        <v>0</v>
      </c>
    </row>
    <row r="80" spans="2:10" x14ac:dyDescent="0.25">
      <c r="B80" s="25">
        <f>Ueberblick!E90</f>
        <v>39.000000007399997</v>
      </c>
      <c r="C80" s="26">
        <f>SUMPRODUCT('Zeitschritt T-2'!G80:I80,Ueberblick!K90:M90)</f>
        <v>4.2703648324149412E-2</v>
      </c>
      <c r="D80" s="95">
        <f t="shared" si="2"/>
        <v>1.4920933457488377</v>
      </c>
      <c r="E80" s="4">
        <f>MAX(Ueberblick!$L$11-B80,0)</f>
        <v>0.49999999260000294</v>
      </c>
      <c r="F80" s="94"/>
      <c r="G80" s="94">
        <f t="shared" si="3"/>
        <v>0</v>
      </c>
      <c r="H80" s="3">
        <f>NOT($G80)*'Zeitschritt T-2'!G80</f>
        <v>0</v>
      </c>
      <c r="I80" s="3">
        <f>NOT($G80)*'Zeitschritt T-2'!H80</f>
        <v>0</v>
      </c>
      <c r="J80" s="3">
        <f>NOT($G80)*'Zeitschritt T-2'!I80</f>
        <v>1</v>
      </c>
    </row>
    <row r="81" spans="2:10" x14ac:dyDescent="0.25">
      <c r="B81" s="25">
        <f>Ueberblick!E91</f>
        <v>39.000000007499999</v>
      </c>
      <c r="C81" s="26">
        <f>SUMPRODUCT('Zeitschritt T-2'!G81:I81,Ueberblick!K91:M91)</f>
        <v>1.1621464867746454</v>
      </c>
      <c r="D81" s="95">
        <f t="shared" si="2"/>
        <v>1.4920933457488377</v>
      </c>
      <c r="E81" s="4">
        <f>MAX(Ueberblick!$L$11-B81,0)</f>
        <v>0.49999999250000116</v>
      </c>
      <c r="F81" s="94"/>
      <c r="G81" s="94">
        <f t="shared" si="3"/>
        <v>0</v>
      </c>
      <c r="H81" s="3">
        <f>NOT($G81)*'Zeitschritt T-2'!G81</f>
        <v>0</v>
      </c>
      <c r="I81" s="3">
        <f>NOT($G81)*'Zeitschritt T-2'!H81</f>
        <v>0</v>
      </c>
      <c r="J81" s="3">
        <f>NOT($G81)*'Zeitschritt T-2'!I81</f>
        <v>1</v>
      </c>
    </row>
    <row r="82" spans="2:10" x14ac:dyDescent="0.25">
      <c r="B82" s="25">
        <f>Ueberblick!E92</f>
        <v>39.000000007600001</v>
      </c>
      <c r="C82" s="26">
        <f>SUMPRODUCT('Zeitschritt T-2'!G82:I82,Ueberblick!K92:M92)</f>
        <v>0</v>
      </c>
      <c r="D82" s="95">
        <f t="shared" si="2"/>
        <v>1.4920933457488377</v>
      </c>
      <c r="E82" s="4">
        <f>MAX(Ueberblick!$L$11-B82,0)</f>
        <v>0.49999999239999937</v>
      </c>
      <c r="F82" s="94"/>
      <c r="G82" s="94">
        <f t="shared" si="3"/>
        <v>0</v>
      </c>
      <c r="H82" s="3">
        <f>NOT($G82)*'Zeitschritt T-2'!G82</f>
        <v>0</v>
      </c>
      <c r="I82" s="3">
        <f>NOT($G82)*'Zeitschritt T-2'!H82</f>
        <v>0</v>
      </c>
      <c r="J82" s="3">
        <f>NOT($G82)*'Zeitschritt T-2'!I82</f>
        <v>0</v>
      </c>
    </row>
    <row r="83" spans="2:10" x14ac:dyDescent="0.25">
      <c r="B83" s="25">
        <f>Ueberblick!E93</f>
        <v>39.000000007700002</v>
      </c>
      <c r="C83" s="26">
        <f>SUMPRODUCT('Zeitschritt T-2'!G83:I83,Ueberblick!K93:M93)</f>
        <v>0</v>
      </c>
      <c r="D83" s="95">
        <f t="shared" si="2"/>
        <v>1.4920933457488377</v>
      </c>
      <c r="E83" s="4">
        <f>MAX(Ueberblick!$L$11-B83,0)</f>
        <v>0.49999999229999759</v>
      </c>
      <c r="F83" s="94"/>
      <c r="G83" s="94">
        <f t="shared" si="3"/>
        <v>0</v>
      </c>
      <c r="H83" s="3">
        <f>NOT($G83)*'Zeitschritt T-2'!G83</f>
        <v>0</v>
      </c>
      <c r="I83" s="3">
        <f>NOT($G83)*'Zeitschritt T-2'!H83</f>
        <v>0</v>
      </c>
      <c r="J83" s="3">
        <f>NOT($G83)*'Zeitschritt T-2'!I83</f>
        <v>0</v>
      </c>
    </row>
    <row r="84" spans="2:10" x14ac:dyDescent="0.25">
      <c r="B84" s="25">
        <f>Ueberblick!E94</f>
        <v>39.000000007799997</v>
      </c>
      <c r="C84" s="26">
        <f>SUMPRODUCT('Zeitschritt T-2'!G84:I84,Ueberblick!K94:M94)</f>
        <v>0.15726840851866086</v>
      </c>
      <c r="D84" s="95">
        <f t="shared" si="2"/>
        <v>1.4920933457488377</v>
      </c>
      <c r="E84" s="4">
        <f>MAX(Ueberblick!$L$11-B84,0)</f>
        <v>0.49999999220000291</v>
      </c>
      <c r="F84" s="94"/>
      <c r="G84" s="94">
        <f t="shared" si="3"/>
        <v>0</v>
      </c>
      <c r="H84" s="3">
        <f>NOT($G84)*'Zeitschritt T-2'!G84</f>
        <v>0</v>
      </c>
      <c r="I84" s="3">
        <f>NOT($G84)*'Zeitschritt T-2'!H84</f>
        <v>0</v>
      </c>
      <c r="J84" s="3">
        <f>NOT($G84)*'Zeitschritt T-2'!I84</f>
        <v>1</v>
      </c>
    </row>
    <row r="85" spans="2:10" x14ac:dyDescent="0.25">
      <c r="B85" s="25">
        <f>Ueberblick!E95</f>
        <v>39.000000007899999</v>
      </c>
      <c r="C85" s="26">
        <f>SUMPRODUCT('Zeitschritt T-2'!G85:I85,Ueberblick!K95:M95)</f>
        <v>1.4349573951912618</v>
      </c>
      <c r="D85" s="95">
        <f t="shared" si="2"/>
        <v>1.4920933457488377</v>
      </c>
      <c r="E85" s="4">
        <f>MAX(Ueberblick!$L$11-B85,0)</f>
        <v>0.49999999210000112</v>
      </c>
      <c r="F85" s="94"/>
      <c r="G85" s="94">
        <f t="shared" si="3"/>
        <v>0</v>
      </c>
      <c r="H85" s="3">
        <f>NOT($G85)*'Zeitschritt T-2'!G85</f>
        <v>0</v>
      </c>
      <c r="I85" s="3">
        <f>NOT($G85)*'Zeitschritt T-2'!H85</f>
        <v>0</v>
      </c>
      <c r="J85" s="3">
        <f>NOT($G85)*'Zeitschritt T-2'!I85</f>
        <v>1</v>
      </c>
    </row>
    <row r="86" spans="2:10" x14ac:dyDescent="0.25">
      <c r="B86" s="25">
        <f>Ueberblick!E96</f>
        <v>39.000000008000001</v>
      </c>
      <c r="C86" s="26">
        <f>SUMPRODUCT('Zeitschritt T-2'!G86:I86,Ueberblick!K96:M96)</f>
        <v>0.3850410491279419</v>
      </c>
      <c r="D86" s="95">
        <f t="shared" si="2"/>
        <v>1.4920933457488377</v>
      </c>
      <c r="E86" s="4">
        <f>MAX(Ueberblick!$L$11-B86,0)</f>
        <v>0.49999999199999934</v>
      </c>
      <c r="F86" s="94"/>
      <c r="G86" s="94">
        <f t="shared" si="3"/>
        <v>0</v>
      </c>
      <c r="H86" s="3">
        <f>NOT($G86)*'Zeitschritt T-2'!G86</f>
        <v>0</v>
      </c>
      <c r="I86" s="3">
        <f>NOT($G86)*'Zeitschritt T-2'!H86</f>
        <v>0</v>
      </c>
      <c r="J86" s="3">
        <f>NOT($G86)*'Zeitschritt T-2'!I86</f>
        <v>1</v>
      </c>
    </row>
    <row r="87" spans="2:10" x14ac:dyDescent="0.25">
      <c r="B87" s="25">
        <f>Ueberblick!E97</f>
        <v>39.000000008100002</v>
      </c>
      <c r="C87" s="26">
        <f>SUMPRODUCT('Zeitschritt T-2'!G87:I87,Ueberblick!K97:M97)</f>
        <v>0.74139234005897237</v>
      </c>
      <c r="D87" s="95">
        <f t="shared" si="2"/>
        <v>1.4920933457488377</v>
      </c>
      <c r="E87" s="4">
        <f>MAX(Ueberblick!$L$11-B87,0)</f>
        <v>0.49999999189999755</v>
      </c>
      <c r="F87" s="94"/>
      <c r="G87" s="94">
        <f t="shared" si="3"/>
        <v>0</v>
      </c>
      <c r="H87" s="3">
        <f>NOT($G87)*'Zeitschritt T-2'!G87</f>
        <v>0</v>
      </c>
      <c r="I87" s="3">
        <f>NOT($G87)*'Zeitschritt T-2'!H87</f>
        <v>0</v>
      </c>
      <c r="J87" s="3">
        <f>NOT($G87)*'Zeitschritt T-2'!I87</f>
        <v>1</v>
      </c>
    </row>
    <row r="88" spans="2:10" x14ac:dyDescent="0.25">
      <c r="B88" s="25">
        <f>Ueberblick!E98</f>
        <v>39.000000008199997</v>
      </c>
      <c r="C88" s="26">
        <f>SUMPRODUCT('Zeitschritt T-2'!G88:I88,Ueberblick!K98:M98)</f>
        <v>0.69335772317116096</v>
      </c>
      <c r="D88" s="95">
        <f t="shared" si="2"/>
        <v>1.4920933457488377</v>
      </c>
      <c r="E88" s="4">
        <f>MAX(Ueberblick!$L$11-B88,0)</f>
        <v>0.49999999180000287</v>
      </c>
      <c r="F88" s="94"/>
      <c r="G88" s="94">
        <f t="shared" si="3"/>
        <v>0</v>
      </c>
      <c r="H88" s="3">
        <f>NOT($G88)*'Zeitschritt T-2'!G88</f>
        <v>0</v>
      </c>
      <c r="I88" s="3">
        <f>NOT($G88)*'Zeitschritt T-2'!H88</f>
        <v>0</v>
      </c>
      <c r="J88" s="3">
        <f>NOT($G88)*'Zeitschritt T-2'!I88</f>
        <v>1</v>
      </c>
    </row>
    <row r="89" spans="2:10" x14ac:dyDescent="0.25">
      <c r="B89" s="25">
        <f>Ueberblick!E99</f>
        <v>39.000000008299999</v>
      </c>
      <c r="C89" s="26">
        <f>SUMPRODUCT('Zeitschritt T-2'!G89:I89,Ueberblick!K99:M99)</f>
        <v>0.84889406979893778</v>
      </c>
      <c r="D89" s="95">
        <f t="shared" si="2"/>
        <v>1.4920933457488377</v>
      </c>
      <c r="E89" s="4">
        <f>MAX(Ueberblick!$L$11-B89,0)</f>
        <v>0.49999999170000109</v>
      </c>
      <c r="F89" s="94"/>
      <c r="G89" s="94">
        <f t="shared" si="3"/>
        <v>0</v>
      </c>
      <c r="H89" s="3">
        <f>NOT($G89)*'Zeitschritt T-2'!G89</f>
        <v>0</v>
      </c>
      <c r="I89" s="3">
        <f>NOT($G89)*'Zeitschritt T-2'!H89</f>
        <v>0</v>
      </c>
      <c r="J89" s="3">
        <f>NOT($G89)*'Zeitschritt T-2'!I89</f>
        <v>1</v>
      </c>
    </row>
    <row r="90" spans="2:10" x14ac:dyDescent="0.25">
      <c r="B90" s="25">
        <f>Ueberblick!E100</f>
        <v>39.000000008400001</v>
      </c>
      <c r="C90" s="26">
        <f>SUMPRODUCT('Zeitschritt T-2'!G90:I90,Ueberblick!K100:M100)</f>
        <v>2.0666650251546415</v>
      </c>
      <c r="D90" s="95">
        <f t="shared" si="2"/>
        <v>1.4920933457488377</v>
      </c>
      <c r="E90" s="4">
        <f>MAX(Ueberblick!$L$11-B90,0)</f>
        <v>0.4999999915999993</v>
      </c>
      <c r="F90" s="94"/>
      <c r="G90" s="94">
        <f t="shared" si="3"/>
        <v>0</v>
      </c>
      <c r="H90" s="3">
        <f>NOT($G90)*'Zeitschritt T-2'!G90</f>
        <v>1</v>
      </c>
      <c r="I90" s="3">
        <f>NOT($G90)*'Zeitschritt T-2'!H90</f>
        <v>0</v>
      </c>
      <c r="J90" s="3">
        <f>NOT($G90)*'Zeitschritt T-2'!I90</f>
        <v>0</v>
      </c>
    </row>
    <row r="91" spans="2:10" x14ac:dyDescent="0.25">
      <c r="B91" s="25">
        <f>Ueberblick!E101</f>
        <v>39.000000008500002</v>
      </c>
      <c r="C91" s="26">
        <f>SUMPRODUCT('Zeitschritt T-2'!G91:I91,Ueberblick!K101:M101)</f>
        <v>2.7542990775896925</v>
      </c>
      <c r="D91" s="95">
        <f t="shared" si="2"/>
        <v>1.4920933457488377</v>
      </c>
      <c r="E91" s="4">
        <f>MAX(Ueberblick!$L$11-B91,0)</f>
        <v>0.49999999149999752</v>
      </c>
      <c r="F91" s="94"/>
      <c r="G91" s="94">
        <f t="shared" si="3"/>
        <v>0</v>
      </c>
      <c r="H91" s="3">
        <f>NOT($G91)*'Zeitschritt T-2'!G91</f>
        <v>1</v>
      </c>
      <c r="I91" s="3">
        <f>NOT($G91)*'Zeitschritt T-2'!H91</f>
        <v>0</v>
      </c>
      <c r="J91" s="3">
        <f>NOT($G91)*'Zeitschritt T-2'!I91</f>
        <v>0</v>
      </c>
    </row>
    <row r="92" spans="2:10" x14ac:dyDescent="0.25">
      <c r="B92" s="25">
        <f>Ueberblick!E102</f>
        <v>39.000000008599997</v>
      </c>
      <c r="C92" s="26">
        <f>SUMPRODUCT('Zeitschritt T-2'!G92:I92,Ueberblick!K102:M102)</f>
        <v>2.0406811395096298</v>
      </c>
      <c r="D92" s="95">
        <f t="shared" si="2"/>
        <v>1.4920933457488377</v>
      </c>
      <c r="E92" s="4">
        <f>MAX(Ueberblick!$L$11-B92,0)</f>
        <v>0.49999999140000284</v>
      </c>
      <c r="F92" s="94"/>
      <c r="G92" s="94">
        <f t="shared" si="3"/>
        <v>0</v>
      </c>
      <c r="H92" s="3">
        <f>NOT($G92)*'Zeitschritt T-2'!G92</f>
        <v>1</v>
      </c>
      <c r="I92" s="3">
        <f>NOT($G92)*'Zeitschritt T-2'!H92</f>
        <v>0</v>
      </c>
      <c r="J92" s="3">
        <f>NOT($G92)*'Zeitschritt T-2'!I92</f>
        <v>0</v>
      </c>
    </row>
    <row r="93" spans="2:10" x14ac:dyDescent="0.25">
      <c r="B93" s="25">
        <f>Ueberblick!E103</f>
        <v>39.000000008699999</v>
      </c>
      <c r="C93" s="26">
        <f>SUMPRODUCT('Zeitschritt T-2'!G93:I93,Ueberblick!K103:M103)</f>
        <v>1.9933434510196051</v>
      </c>
      <c r="D93" s="95">
        <f t="shared" si="2"/>
        <v>1.4920933457488377</v>
      </c>
      <c r="E93" s="4">
        <f>MAX(Ueberblick!$L$11-B93,0)</f>
        <v>0.49999999130000106</v>
      </c>
      <c r="F93" s="94"/>
      <c r="G93" s="94">
        <f t="shared" si="3"/>
        <v>0</v>
      </c>
      <c r="H93" s="3">
        <f>NOT($G93)*'Zeitschritt T-2'!G93</f>
        <v>1</v>
      </c>
      <c r="I93" s="3">
        <f>NOT($G93)*'Zeitschritt T-2'!H93</f>
        <v>0</v>
      </c>
      <c r="J93" s="3">
        <f>NOT($G93)*'Zeitschritt T-2'!I93</f>
        <v>0</v>
      </c>
    </row>
    <row r="94" spans="2:10" x14ac:dyDescent="0.25">
      <c r="B94" s="25">
        <f>Ueberblick!E104</f>
        <v>39.000000008800001</v>
      </c>
      <c r="C94" s="26">
        <f>SUMPRODUCT('Zeitschritt T-2'!G94:I94,Ueberblick!K104:M104)</f>
        <v>2.1778641130284981</v>
      </c>
      <c r="D94" s="95">
        <f t="shared" si="2"/>
        <v>1.4920933457488377</v>
      </c>
      <c r="E94" s="4">
        <f>MAX(Ueberblick!$L$11-B94,0)</f>
        <v>0.49999999119999927</v>
      </c>
      <c r="F94" s="94"/>
      <c r="G94" s="94">
        <f t="shared" si="3"/>
        <v>0</v>
      </c>
      <c r="H94" s="3">
        <f>NOT($G94)*'Zeitschritt T-2'!G94</f>
        <v>0</v>
      </c>
      <c r="I94" s="3">
        <f>NOT($G94)*'Zeitschritt T-2'!H94</f>
        <v>1</v>
      </c>
      <c r="J94" s="3">
        <f>NOT($G94)*'Zeitschritt T-2'!I94</f>
        <v>0</v>
      </c>
    </row>
    <row r="95" spans="2:10" x14ac:dyDescent="0.25">
      <c r="B95" s="25">
        <f>Ueberblick!E105</f>
        <v>39.000000008900003</v>
      </c>
      <c r="C95" s="26">
        <f>SUMPRODUCT('Zeitschritt T-2'!G95:I95,Ueberblick!K105:M105)</f>
        <v>1.3726422287741258</v>
      </c>
      <c r="D95" s="95">
        <f t="shared" si="2"/>
        <v>1.4920933457488377</v>
      </c>
      <c r="E95" s="4">
        <f>MAX(Ueberblick!$L$11-B95,0)</f>
        <v>0.49999999109999749</v>
      </c>
      <c r="F95" s="94"/>
      <c r="G95" s="94">
        <f t="shared" si="3"/>
        <v>0</v>
      </c>
      <c r="H95" s="3">
        <f>NOT($G95)*'Zeitschritt T-2'!G95</f>
        <v>0</v>
      </c>
      <c r="I95" s="3">
        <f>NOT($G95)*'Zeitschritt T-2'!H95</f>
        <v>0</v>
      </c>
      <c r="J95" s="3">
        <f>NOT($G95)*'Zeitschritt T-2'!I95</f>
        <v>1</v>
      </c>
    </row>
    <row r="96" spans="2:10" x14ac:dyDescent="0.25">
      <c r="B96" s="25">
        <f>Ueberblick!E106</f>
        <v>39.000000008999997</v>
      </c>
      <c r="C96" s="26">
        <f>SUMPRODUCT('Zeitschritt T-2'!G96:I96,Ueberblick!K106:M106)</f>
        <v>2.6537412922562993</v>
      </c>
      <c r="D96" s="95">
        <f t="shared" si="2"/>
        <v>1.4920933457488377</v>
      </c>
      <c r="E96" s="4">
        <f>MAX(Ueberblick!$L$11-B96,0)</f>
        <v>0.49999999100000281</v>
      </c>
      <c r="F96" s="94"/>
      <c r="G96" s="94">
        <f t="shared" si="3"/>
        <v>0</v>
      </c>
      <c r="H96" s="3">
        <f>NOT($G96)*'Zeitschritt T-2'!G96</f>
        <v>0</v>
      </c>
      <c r="I96" s="3">
        <f>NOT($G96)*'Zeitschritt T-2'!H96</f>
        <v>1</v>
      </c>
      <c r="J96" s="3">
        <f>NOT($G96)*'Zeitschritt T-2'!I96</f>
        <v>0</v>
      </c>
    </row>
    <row r="97" spans="2:10" x14ac:dyDescent="0.25">
      <c r="B97" s="25">
        <f>Ueberblick!E107</f>
        <v>39.000000009099999</v>
      </c>
      <c r="C97" s="26">
        <f>SUMPRODUCT('Zeitschritt T-2'!G97:I97,Ueberblick!K107:M107)</f>
        <v>0.16286736708652683</v>
      </c>
      <c r="D97" s="95">
        <f t="shared" si="2"/>
        <v>1.4920933457488377</v>
      </c>
      <c r="E97" s="4">
        <f>MAX(Ueberblick!$L$11-B97,0)</f>
        <v>0.49999999090000102</v>
      </c>
      <c r="F97" s="94"/>
      <c r="G97" s="94">
        <f t="shared" si="3"/>
        <v>0</v>
      </c>
      <c r="H97" s="3">
        <f>NOT($G97)*'Zeitschritt T-2'!G97</f>
        <v>0</v>
      </c>
      <c r="I97" s="3">
        <f>NOT($G97)*'Zeitschritt T-2'!H97</f>
        <v>0</v>
      </c>
      <c r="J97" s="3">
        <f>NOT($G97)*'Zeitschritt T-2'!I97</f>
        <v>1</v>
      </c>
    </row>
    <row r="98" spans="2:10" x14ac:dyDescent="0.25">
      <c r="B98" s="25">
        <f>Ueberblick!E108</f>
        <v>39.000000009200001</v>
      </c>
      <c r="C98" s="26">
        <f>SUMPRODUCT('Zeitschritt T-2'!G98:I98,Ueberblick!K108:M108)</f>
        <v>0.2193897711749031</v>
      </c>
      <c r="D98" s="95">
        <f t="shared" si="2"/>
        <v>1.4920933457488377</v>
      </c>
      <c r="E98" s="4">
        <f>MAX(Ueberblick!$L$11-B98,0)</f>
        <v>0.49999999079999924</v>
      </c>
      <c r="F98" s="94"/>
      <c r="G98" s="94">
        <f t="shared" si="3"/>
        <v>0</v>
      </c>
      <c r="H98" s="3">
        <f>NOT($G98)*'Zeitschritt T-2'!G98</f>
        <v>0</v>
      </c>
      <c r="I98" s="3">
        <f>NOT($G98)*'Zeitschritt T-2'!H98</f>
        <v>0</v>
      </c>
      <c r="J98" s="3">
        <f>NOT($G98)*'Zeitschritt T-2'!I98</f>
        <v>1</v>
      </c>
    </row>
    <row r="99" spans="2:10" x14ac:dyDescent="0.25">
      <c r="B99" s="25">
        <f>Ueberblick!E109</f>
        <v>39.000000009300003</v>
      </c>
      <c r="C99" s="26">
        <f>SUMPRODUCT('Zeitschritt T-2'!G99:I99,Ueberblick!K109:M109)</f>
        <v>0.97535502819440723</v>
      </c>
      <c r="D99" s="95">
        <f t="shared" si="2"/>
        <v>1.4920933457488377</v>
      </c>
      <c r="E99" s="4">
        <f>MAX(Ueberblick!$L$11-B99,0)</f>
        <v>0.49999999069999745</v>
      </c>
      <c r="F99" s="94"/>
      <c r="G99" s="94">
        <f t="shared" si="3"/>
        <v>0</v>
      </c>
      <c r="H99" s="3">
        <f>NOT($G99)*'Zeitschritt T-2'!G99</f>
        <v>0</v>
      </c>
      <c r="I99" s="3">
        <f>NOT($G99)*'Zeitschritt T-2'!H99</f>
        <v>0</v>
      </c>
      <c r="J99" s="3">
        <f>NOT($G99)*'Zeitschritt T-2'!I99</f>
        <v>1</v>
      </c>
    </row>
    <row r="100" spans="2:10" x14ac:dyDescent="0.25">
      <c r="B100" s="25">
        <f>Ueberblick!E110</f>
        <v>39.000000009399997</v>
      </c>
      <c r="C100" s="26">
        <f>SUMPRODUCT('Zeitschritt T-2'!G100:I100,Ueberblick!K110:M110)</f>
        <v>0</v>
      </c>
      <c r="D100" s="95">
        <f t="shared" si="2"/>
        <v>1.4920933457488377</v>
      </c>
      <c r="E100" s="4">
        <f>MAX(Ueberblick!$L$11-B100,0)</f>
        <v>0.49999999060000277</v>
      </c>
      <c r="F100" s="94"/>
      <c r="G100" s="94">
        <f t="shared" si="3"/>
        <v>0</v>
      </c>
      <c r="H100" s="3">
        <f>NOT($G100)*'Zeitschritt T-2'!G100</f>
        <v>0</v>
      </c>
      <c r="I100" s="3">
        <f>NOT($G100)*'Zeitschritt T-2'!H100</f>
        <v>0</v>
      </c>
      <c r="J100" s="3">
        <f>NOT($G100)*'Zeitschritt T-2'!I100</f>
        <v>0</v>
      </c>
    </row>
    <row r="101" spans="2:10" x14ac:dyDescent="0.25">
      <c r="B101" s="25">
        <f>Ueberblick!E111</f>
        <v>39.000000009499999</v>
      </c>
      <c r="C101" s="26">
        <f>SUMPRODUCT('Zeitschritt T-2'!G101:I101,Ueberblick!K111:M111)</f>
        <v>0.49435119350430767</v>
      </c>
      <c r="D101" s="95">
        <f t="shared" si="2"/>
        <v>1.4920933457488377</v>
      </c>
      <c r="E101" s="4">
        <f>MAX(Ueberblick!$L$11-B101,0)</f>
        <v>0.49999999050000099</v>
      </c>
      <c r="F101" s="94"/>
      <c r="G101" s="94">
        <f t="shared" si="3"/>
        <v>0</v>
      </c>
      <c r="H101" s="3">
        <f>NOT($G101)*'Zeitschritt T-2'!G101</f>
        <v>0</v>
      </c>
      <c r="I101" s="3">
        <f>NOT($G101)*'Zeitschritt T-2'!H101</f>
        <v>0</v>
      </c>
      <c r="J101" s="3">
        <f>NOT($G101)*'Zeitschritt T-2'!I101</f>
        <v>1</v>
      </c>
    </row>
    <row r="102" spans="2:10" x14ac:dyDescent="0.25">
      <c r="B102" s="25">
        <f>Ueberblick!E112</f>
        <v>39.000000009600001</v>
      </c>
      <c r="C102" s="26">
        <f>SUMPRODUCT('Zeitschritt T-2'!G102:I102,Ueberblick!K112:M112)</f>
        <v>2.1832560988447653</v>
      </c>
      <c r="D102" s="95">
        <f t="shared" si="2"/>
        <v>1.4920933457488377</v>
      </c>
      <c r="E102" s="4">
        <f>MAX(Ueberblick!$L$11-B102,0)</f>
        <v>0.49999999039999921</v>
      </c>
      <c r="F102" s="94"/>
      <c r="G102" s="94">
        <f t="shared" si="3"/>
        <v>0</v>
      </c>
      <c r="H102" s="3">
        <f>NOT($G102)*'Zeitschritt T-2'!G102</f>
        <v>1</v>
      </c>
      <c r="I102" s="3">
        <f>NOT($G102)*'Zeitschritt T-2'!H102</f>
        <v>0</v>
      </c>
      <c r="J102" s="3">
        <f>NOT($G102)*'Zeitschritt T-2'!I102</f>
        <v>0</v>
      </c>
    </row>
    <row r="103" spans="2:10" x14ac:dyDescent="0.25">
      <c r="B103" s="25">
        <f>Ueberblick!E113</f>
        <v>39.000000009700003</v>
      </c>
      <c r="C103" s="26">
        <f>SUMPRODUCT('Zeitschritt T-2'!G103:I103,Ueberblick!K113:M113)</f>
        <v>3.228954510463339</v>
      </c>
      <c r="D103" s="95">
        <f t="shared" si="2"/>
        <v>1.4920933457488377</v>
      </c>
      <c r="E103" s="4">
        <f>MAX(Ueberblick!$L$11-B103,0)</f>
        <v>0.49999999029999742</v>
      </c>
      <c r="F103" s="94"/>
      <c r="G103" s="94">
        <f t="shared" si="3"/>
        <v>0</v>
      </c>
      <c r="H103" s="3">
        <f>NOT($G103)*'Zeitschritt T-2'!G103</f>
        <v>1</v>
      </c>
      <c r="I103" s="3">
        <f>NOT($G103)*'Zeitschritt T-2'!H103</f>
        <v>0</v>
      </c>
      <c r="J103" s="3">
        <f>NOT($G103)*'Zeitschritt T-2'!I103</f>
        <v>0</v>
      </c>
    </row>
    <row r="104" spans="2:10" x14ac:dyDescent="0.25">
      <c r="B104" s="25">
        <f>Ueberblick!E114</f>
        <v>39.000000009799997</v>
      </c>
      <c r="C104" s="26">
        <f>SUMPRODUCT('Zeitschritt T-2'!G104:I104,Ueberblick!K114:M114)</f>
        <v>0.22505334926380982</v>
      </c>
      <c r="D104" s="95">
        <f t="shared" si="2"/>
        <v>1.4920933457488377</v>
      </c>
      <c r="E104" s="4">
        <f>MAX(Ueberblick!$L$11-B104,0)</f>
        <v>0.49999999020000274</v>
      </c>
      <c r="F104" s="94"/>
      <c r="G104" s="94">
        <f t="shared" si="3"/>
        <v>0</v>
      </c>
      <c r="H104" s="3">
        <f>NOT($G104)*'Zeitschritt T-2'!G104</f>
        <v>0</v>
      </c>
      <c r="I104" s="3">
        <f>NOT($G104)*'Zeitschritt T-2'!H104</f>
        <v>0</v>
      </c>
      <c r="J104" s="3">
        <f>NOT($G104)*'Zeitschritt T-2'!I104</f>
        <v>1</v>
      </c>
    </row>
    <row r="105" spans="2:10" x14ac:dyDescent="0.25">
      <c r="B105" s="25">
        <f>Ueberblick!E115</f>
        <v>39.000000009899999</v>
      </c>
      <c r="C105" s="26">
        <f>SUMPRODUCT('Zeitschritt T-2'!G105:I105,Ueberblick!K115:M115)</f>
        <v>2.735638677795194</v>
      </c>
      <c r="D105" s="95">
        <f t="shared" si="2"/>
        <v>1.4920933457488377</v>
      </c>
      <c r="E105" s="4">
        <f>MAX(Ueberblick!$L$11-B105,0)</f>
        <v>0.49999999010000096</v>
      </c>
      <c r="F105" s="94"/>
      <c r="G105" s="94">
        <f t="shared" si="3"/>
        <v>0</v>
      </c>
      <c r="H105" s="3">
        <f>NOT($G105)*'Zeitschritt T-2'!G105</f>
        <v>1</v>
      </c>
      <c r="I105" s="3">
        <f>NOT($G105)*'Zeitschritt T-2'!H105</f>
        <v>0</v>
      </c>
      <c r="J105" s="3">
        <f>NOT($G105)*'Zeitschritt T-2'!I105</f>
        <v>0</v>
      </c>
    </row>
    <row r="106" spans="2:10" x14ac:dyDescent="0.25">
      <c r="B106" s="25">
        <f>Ueberblick!E116</f>
        <v>39.000000010000001</v>
      </c>
      <c r="C106" s="26">
        <f>SUMPRODUCT('Zeitschritt T-2'!G106:I106,Ueberblick!K116:M116)</f>
        <v>2.414669353024756</v>
      </c>
      <c r="D106" s="95">
        <f t="shared" si="2"/>
        <v>1.4920933457488377</v>
      </c>
      <c r="E106" s="4">
        <f>MAX(Ueberblick!$L$11-B106,0)</f>
        <v>0.49999998999999917</v>
      </c>
      <c r="F106" s="94"/>
      <c r="G106" s="94">
        <f t="shared" si="3"/>
        <v>0</v>
      </c>
      <c r="H106" s="3">
        <f>NOT($G106)*'Zeitschritt T-2'!G106</f>
        <v>0</v>
      </c>
      <c r="I106" s="3">
        <f>NOT($G106)*'Zeitschritt T-2'!H106</f>
        <v>1</v>
      </c>
      <c r="J106" s="3">
        <f>NOT($G106)*'Zeitschritt T-2'!I106</f>
        <v>0</v>
      </c>
    </row>
  </sheetData>
  <mergeCells count="2">
    <mergeCell ref="B5:E5"/>
    <mergeCell ref="G5:J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06"/>
  <sheetViews>
    <sheetView showGridLines="0" tabSelected="1" zoomScale="190" zoomScaleNormal="190" workbookViewId="0">
      <selection activeCell="N6" sqref="N6"/>
    </sheetView>
  </sheetViews>
  <sheetFormatPr baseColWidth="10" defaultRowHeight="15" x14ac:dyDescent="0.25"/>
  <cols>
    <col min="2" max="2" width="11.7109375" customWidth="1"/>
    <col min="3" max="3" width="6" bestFit="1" customWidth="1"/>
    <col min="4" max="4" width="11.28515625" customWidth="1"/>
    <col min="5" max="5" width="8" customWidth="1"/>
    <col min="6" max="6" width="3.28515625" style="21" customWidth="1"/>
    <col min="7" max="7" width="6.5703125" style="21" customWidth="1"/>
    <col min="8" max="9" width="7.42578125" customWidth="1"/>
    <col min="10" max="10" width="1.85546875" customWidth="1"/>
    <col min="13" max="13" width="13.7109375" bestFit="1" customWidth="1"/>
    <col min="15" max="15" width="1.140625" customWidth="1"/>
  </cols>
  <sheetData>
    <row r="2" spans="2:14" x14ac:dyDescent="0.25">
      <c r="K2" s="5">
        <v>1</v>
      </c>
      <c r="L2" s="6">
        <v>2</v>
      </c>
      <c r="M2" s="7"/>
      <c r="N2" s="18"/>
    </row>
    <row r="3" spans="2:14" ht="15.75" thickBot="1" x14ac:dyDescent="0.3">
      <c r="K3" s="103" t="s">
        <v>3</v>
      </c>
      <c r="L3" s="104"/>
      <c r="M3" s="105"/>
      <c r="N3" s="19"/>
    </row>
    <row r="4" spans="2:14" ht="20.25" thickTop="1" thickBot="1" x14ac:dyDescent="0.35">
      <c r="K4" s="12" t="s">
        <v>2</v>
      </c>
      <c r="L4" s="13" t="s">
        <v>1</v>
      </c>
      <c r="M4" s="14" t="s">
        <v>0</v>
      </c>
      <c r="N4" s="19"/>
    </row>
    <row r="5" spans="2:14" ht="35.25" customHeight="1" thickBot="1" x14ac:dyDescent="0.35">
      <c r="B5" s="97" t="s">
        <v>27</v>
      </c>
      <c r="C5" s="98"/>
      <c r="D5" s="98"/>
      <c r="E5" s="99"/>
      <c r="F5" s="8"/>
      <c r="G5" s="100" t="s">
        <v>29</v>
      </c>
      <c r="H5" s="101"/>
      <c r="I5" s="102"/>
      <c r="K5" s="15">
        <f t="array" ref="K5:M5">LINEST(C7:C106,(B7:B106)^(K2:L2))</f>
        <v>7.3968722955751534E-2</v>
      </c>
      <c r="L5" s="16">
        <v>-6.1207271110812007</v>
      </c>
      <c r="M5" s="17">
        <v>127.45293733382907</v>
      </c>
      <c r="N5" s="20"/>
    </row>
    <row r="6" spans="2:14" s="1" customFormat="1" ht="19.5" customHeight="1" thickBot="1" x14ac:dyDescent="0.35">
      <c r="B6" s="2" t="s">
        <v>30</v>
      </c>
      <c r="C6" s="2" t="s">
        <v>28</v>
      </c>
      <c r="D6" s="2"/>
      <c r="E6" s="2"/>
      <c r="F6" s="8"/>
      <c r="G6" s="2" t="s">
        <v>11</v>
      </c>
      <c r="H6" s="2" t="s">
        <v>12</v>
      </c>
      <c r="I6" s="2" t="s">
        <v>9</v>
      </c>
      <c r="K6" s="9"/>
      <c r="L6" s="10"/>
      <c r="M6" s="11"/>
    </row>
    <row r="7" spans="2:14" ht="15.75" thickTop="1" x14ac:dyDescent="0.25">
      <c r="B7" s="25">
        <f>Ueberblick!F17</f>
        <v>38.709317693834869</v>
      </c>
      <c r="C7" s="26">
        <f>SUMPRODUCT('Zeitschritt T-1'!G7:H7,Ueberblick!L17:M17)</f>
        <v>1.6397691584163354</v>
      </c>
      <c r="D7" s="95">
        <f t="shared" ref="D7:D38" si="0">$M$5+B7*$L$5+B7^2*$K$5</f>
        <v>1.3593356457723758</v>
      </c>
      <c r="E7" s="93">
        <f>MAX(K-B7,0)</f>
        <v>0.79068230616513091</v>
      </c>
      <c r="F7" s="94"/>
      <c r="G7" s="96">
        <f>1*(E7&gt;D7)*(E7&gt;0)</f>
        <v>0</v>
      </c>
      <c r="H7" s="3">
        <f>NOT($G7)*'Zeitschritt T-1'!G7</f>
        <v>0</v>
      </c>
      <c r="I7" s="3">
        <f>NOT($G7)*'Zeitschritt T-1'!H7</f>
        <v>1</v>
      </c>
      <c r="J7" s="4"/>
    </row>
    <row r="8" spans="2:14" x14ac:dyDescent="0.25">
      <c r="B8" s="25">
        <f>Ueberblick!F18</f>
        <v>40.414015450400377</v>
      </c>
      <c r="C8" s="26">
        <f>SUMPRODUCT('Zeitschritt T-1'!G8:H8,Ueberblick!L18:M18)</f>
        <v>0</v>
      </c>
      <c r="D8" s="24">
        <f t="shared" si="0"/>
        <v>0.90234844965090133</v>
      </c>
      <c r="E8" s="4">
        <f>MAX(Ueberblick!$L$11-B8,0)</f>
        <v>0</v>
      </c>
      <c r="F8" s="94"/>
      <c r="G8" s="96">
        <f t="shared" ref="G8:G71" si="1">1*(E8&gt;D8)*(E8&gt;0)</f>
        <v>0</v>
      </c>
      <c r="H8" s="3">
        <f>NOT($G8)*'Zeitschritt T-1'!G8</f>
        <v>0</v>
      </c>
      <c r="I8" s="3">
        <f>NOT($G8)*'Zeitschritt T-1'!H8</f>
        <v>0</v>
      </c>
      <c r="J8" s="4"/>
    </row>
    <row r="9" spans="2:14" x14ac:dyDescent="0.25">
      <c r="B9" s="25">
        <f>Ueberblick!F19</f>
        <v>38.91202382850927</v>
      </c>
      <c r="C9" s="26">
        <f>SUMPRODUCT('Zeitschritt T-1'!G9:H9,Ueberblick!L19:M19)</f>
        <v>1.2567841796962256</v>
      </c>
      <c r="D9" s="24">
        <f t="shared" si="0"/>
        <v>1.2824744246089779</v>
      </c>
      <c r="E9" s="4">
        <f>MAX(Ueberblick!$L$11-B9,0)</f>
        <v>0.58797617149073034</v>
      </c>
      <c r="F9" s="94"/>
      <c r="G9" s="96">
        <f t="shared" si="1"/>
        <v>0</v>
      </c>
      <c r="H9" s="3">
        <f>NOT($G9)*'Zeitschritt T-1'!G9</f>
        <v>0</v>
      </c>
      <c r="I9" s="3">
        <f>NOT($G9)*'Zeitschritt T-1'!H9</f>
        <v>1</v>
      </c>
      <c r="J9" s="4"/>
    </row>
    <row r="10" spans="2:14" x14ac:dyDescent="0.25">
      <c r="B10" s="25">
        <f>Ueberblick!F20</f>
        <v>40.404493771964191</v>
      </c>
      <c r="C10" s="26">
        <f>SUMPRODUCT('Zeitschritt T-1'!G10:H10,Ueberblick!L20:M20)</f>
        <v>0.35635280341362829</v>
      </c>
      <c r="D10" s="24">
        <f t="shared" si="0"/>
        <v>0.90370705217354441</v>
      </c>
      <c r="E10" s="4">
        <f>MAX(Ueberblick!$L$11-B10,0)</f>
        <v>0</v>
      </c>
      <c r="F10" s="94"/>
      <c r="G10" s="96">
        <f t="shared" si="1"/>
        <v>0</v>
      </c>
      <c r="H10" s="3">
        <f>NOT($G10)*'Zeitschritt T-1'!G10</f>
        <v>0</v>
      </c>
      <c r="I10" s="3">
        <f>NOT($G10)*'Zeitschritt T-1'!H10</f>
        <v>1</v>
      </c>
      <c r="J10" s="4"/>
    </row>
    <row r="11" spans="2:14" x14ac:dyDescent="0.25">
      <c r="B11" s="25">
        <f>Ueberblick!F21</f>
        <v>37.876878520729583</v>
      </c>
      <c r="C11" s="26">
        <f>SUMPRODUCT('Zeitschritt T-1'!G11:H11,Ueberblick!L21:M21)</f>
        <v>2.4093380036109409</v>
      </c>
      <c r="D11" s="24">
        <f t="shared" si="0"/>
        <v>1.7387147885063996</v>
      </c>
      <c r="E11" s="4">
        <f>MAX(Ueberblick!$L$11-B11,0)</f>
        <v>1.6231214792704165</v>
      </c>
      <c r="F11" s="94"/>
      <c r="G11" s="96">
        <f t="shared" si="1"/>
        <v>0</v>
      </c>
      <c r="H11" s="3">
        <f>NOT($G11)*'Zeitschritt T-1'!G11</f>
        <v>0</v>
      </c>
      <c r="I11" s="3">
        <f>NOT($G11)*'Zeitschritt T-1'!H11</f>
        <v>1</v>
      </c>
      <c r="J11" s="4"/>
    </row>
    <row r="12" spans="2:14" x14ac:dyDescent="0.25">
      <c r="B12" s="25">
        <f>Ueberblick!F22</f>
        <v>39.126547038109557</v>
      </c>
      <c r="C12" s="26">
        <f>SUMPRODUCT('Zeitschritt T-1'!G12:H12,Ueberblick!L22:M22)</f>
        <v>0.88244341283314753</v>
      </c>
      <c r="D12" s="24">
        <f t="shared" si="0"/>
        <v>1.2077530554301461</v>
      </c>
      <c r="E12" s="4">
        <f>MAX(Ueberblick!$L$11-B12,0)</f>
        <v>0.37345296189044319</v>
      </c>
      <c r="F12" s="94"/>
      <c r="G12" s="96">
        <f t="shared" si="1"/>
        <v>0</v>
      </c>
      <c r="H12" s="3">
        <f>NOT($G12)*'Zeitschritt T-1'!G12</f>
        <v>0</v>
      </c>
      <c r="I12" s="3">
        <f>NOT($G12)*'Zeitschritt T-1'!H12</f>
        <v>1</v>
      </c>
      <c r="J12" s="4"/>
    </row>
    <row r="13" spans="2:14" x14ac:dyDescent="0.25">
      <c r="B13" s="25">
        <f>Ueberblick!F23</f>
        <v>38.339749138713877</v>
      </c>
      <c r="C13" s="26">
        <f>SUMPRODUCT('Zeitschritt T-1'!G13:H13,Ueberblick!L23:M23)</f>
        <v>0.73537123522713443</v>
      </c>
      <c r="D13" s="24">
        <f t="shared" si="0"/>
        <v>1.5151110211948975</v>
      </c>
      <c r="E13" s="4">
        <f>MAX(Ueberblick!$L$11-B13,0)</f>
        <v>1.1602508612861229</v>
      </c>
      <c r="F13" s="94"/>
      <c r="G13" s="96">
        <f t="shared" si="1"/>
        <v>0</v>
      </c>
      <c r="H13" s="3">
        <f>NOT($G13)*'Zeitschritt T-1'!G13</f>
        <v>0</v>
      </c>
      <c r="I13" s="3">
        <f>NOT($G13)*'Zeitschritt T-1'!H13</f>
        <v>1</v>
      </c>
      <c r="J13" s="4"/>
    </row>
    <row r="14" spans="2:14" x14ac:dyDescent="0.25">
      <c r="B14" s="25">
        <f>Ueberblick!F24</f>
        <v>39.200142509288632</v>
      </c>
      <c r="C14" s="26">
        <f>SUMPRODUCT('Zeitschritt T-1'!G14:H14,Ueberblick!L24:M24)</f>
        <v>2.7946119575686268</v>
      </c>
      <c r="D14" s="24">
        <f t="shared" si="0"/>
        <v>1.1836871956467547</v>
      </c>
      <c r="E14" s="4">
        <f>MAX(Ueberblick!$L$11-B14,0)</f>
        <v>0.2998574907113678</v>
      </c>
      <c r="F14" s="94"/>
      <c r="G14" s="96">
        <f t="shared" si="1"/>
        <v>0</v>
      </c>
      <c r="H14" s="3">
        <f>NOT($G14)*'Zeitschritt T-1'!G14</f>
        <v>0</v>
      </c>
      <c r="I14" s="3">
        <f>NOT($G14)*'Zeitschritt T-1'!H14</f>
        <v>1</v>
      </c>
      <c r="J14" s="4"/>
    </row>
    <row r="15" spans="2:14" x14ac:dyDescent="0.25">
      <c r="B15" s="25">
        <f>Ueberblick!F25</f>
        <v>39.193930796188752</v>
      </c>
      <c r="C15" s="26">
        <f>SUMPRODUCT('Zeitschritt T-1'!G15:H15,Ueberblick!L25:M25)</f>
        <v>2.0062349024733805</v>
      </c>
      <c r="D15" s="24">
        <f t="shared" si="0"/>
        <v>1.1856874767238565</v>
      </c>
      <c r="E15" s="4">
        <f>MAX(Ueberblick!$L$11-B15,0)</f>
        <v>0.3060692038112478</v>
      </c>
      <c r="F15" s="94"/>
      <c r="G15" s="96">
        <f t="shared" si="1"/>
        <v>0</v>
      </c>
      <c r="H15" s="3">
        <f>NOT($G15)*'Zeitschritt T-1'!G15</f>
        <v>1</v>
      </c>
      <c r="I15" s="3">
        <f>NOT($G15)*'Zeitschritt T-1'!H15</f>
        <v>0</v>
      </c>
      <c r="J15" s="3"/>
    </row>
    <row r="16" spans="2:14" x14ac:dyDescent="0.25">
      <c r="B16" s="25">
        <f>Ueberblick!F26</f>
        <v>36.413978387851756</v>
      </c>
      <c r="C16" s="26">
        <f>SUMPRODUCT('Zeitschritt T-1'!G16:H16,Ueberblick!L26:M26)</f>
        <v>2.1351126064912265</v>
      </c>
      <c r="D16" s="24">
        <f t="shared" si="0"/>
        <v>2.6537987562569327</v>
      </c>
      <c r="E16" s="4">
        <f>MAX(Ueberblick!$L$11-B16,0)</f>
        <v>3.0860216121482438</v>
      </c>
      <c r="F16" s="94"/>
      <c r="G16" s="96">
        <f t="shared" si="1"/>
        <v>1</v>
      </c>
      <c r="H16" s="3">
        <f>NOT($G16)*'Zeitschritt T-1'!G16</f>
        <v>0</v>
      </c>
      <c r="I16" s="3">
        <f>NOT($G16)*'Zeitschritt T-1'!H16</f>
        <v>0</v>
      </c>
      <c r="J16" s="3"/>
    </row>
    <row r="17" spans="2:11" x14ac:dyDescent="0.25">
      <c r="B17" s="25">
        <f>Ueberblick!F27</f>
        <v>37.272956851139703</v>
      </c>
      <c r="C17" s="26">
        <f>SUMPRODUCT('Zeitschritt T-1'!G17:H17,Ueberblick!L27:M27)</f>
        <v>3.279095125938106</v>
      </c>
      <c r="D17" s="24">
        <f t="shared" si="0"/>
        <v>2.0781125816247652</v>
      </c>
      <c r="E17" s="4">
        <f>MAX(Ueberblick!$L$11-B17,0)</f>
        <v>2.2270431488602966</v>
      </c>
      <c r="F17" s="94"/>
      <c r="G17" s="96">
        <f t="shared" si="1"/>
        <v>1</v>
      </c>
      <c r="H17" s="3">
        <f>NOT($G17)*'Zeitschritt T-1'!G17</f>
        <v>0</v>
      </c>
      <c r="I17" s="3">
        <f>NOT($G17)*'Zeitschritt T-1'!H17</f>
        <v>0</v>
      </c>
      <c r="J17" s="3"/>
      <c r="K17" t="s">
        <v>8</v>
      </c>
    </row>
    <row r="18" spans="2:11" x14ac:dyDescent="0.25">
      <c r="B18" s="25">
        <f>Ueberblick!F28</f>
        <v>37.158986403081094</v>
      </c>
      <c r="C18" s="26">
        <f>SUMPRODUCT('Zeitschritt T-1'!G18:H18,Ueberblick!L28:M28)</f>
        <v>3.0367925022235127</v>
      </c>
      <c r="D18" s="24">
        <f t="shared" si="0"/>
        <v>2.1482148151275595</v>
      </c>
      <c r="E18" s="4">
        <f>MAX(Ueberblick!$L$11-B18,0)</f>
        <v>2.3410135969189056</v>
      </c>
      <c r="F18" s="94"/>
      <c r="G18" s="96">
        <f t="shared" si="1"/>
        <v>1</v>
      </c>
      <c r="H18" s="3">
        <f>NOT($G18)*'Zeitschritt T-1'!G18</f>
        <v>0</v>
      </c>
      <c r="I18" s="3">
        <f>NOT($G18)*'Zeitschritt T-1'!H18</f>
        <v>0</v>
      </c>
      <c r="J18" s="3"/>
      <c r="K18" t="s">
        <v>15</v>
      </c>
    </row>
    <row r="19" spans="2:11" x14ac:dyDescent="0.25">
      <c r="B19" s="25">
        <f>Ueberblick!F29</f>
        <v>39.001844497819818</v>
      </c>
      <c r="C19" s="26">
        <f>SUMPRODUCT('Zeitschritt T-1'!G19:H19,Ueberblick!L29:M29)</f>
        <v>2.2369109433683363</v>
      </c>
      <c r="D19" s="24">
        <f t="shared" si="0"/>
        <v>1.2503601427642366</v>
      </c>
      <c r="E19" s="4">
        <f>MAX(Ueberblick!$L$11-B19,0)</f>
        <v>0.49815550218018245</v>
      </c>
      <c r="F19" s="94"/>
      <c r="G19" s="96">
        <f t="shared" si="1"/>
        <v>0</v>
      </c>
      <c r="H19" s="3">
        <f>NOT($G19)*'Zeitschritt T-1'!G19</f>
        <v>0</v>
      </c>
      <c r="I19" s="3">
        <f>NOT($G19)*'Zeitschritt T-1'!H19</f>
        <v>1</v>
      </c>
      <c r="J19" s="3"/>
    </row>
    <row r="20" spans="2:11" x14ac:dyDescent="0.25">
      <c r="B20" s="25">
        <f>Ueberblick!F30</f>
        <v>40.070201281688519</v>
      </c>
      <c r="C20" s="26">
        <f>SUMPRODUCT('Zeitschritt T-1'!G20:H20,Ueberblick!L30:M30)</f>
        <v>3.1340462237927085</v>
      </c>
      <c r="D20" s="24">
        <f t="shared" si="0"/>
        <v>0.9599071983646752</v>
      </c>
      <c r="E20" s="4">
        <f>MAX(Ueberblick!$L$11-B20,0)</f>
        <v>0</v>
      </c>
      <c r="F20" s="94"/>
      <c r="G20" s="96">
        <f t="shared" si="1"/>
        <v>0</v>
      </c>
      <c r="H20" s="3">
        <f>NOT($G20)*'Zeitschritt T-1'!G20</f>
        <v>0</v>
      </c>
      <c r="I20" s="3">
        <f>NOT($G20)*'Zeitschritt T-1'!H20</f>
        <v>1</v>
      </c>
      <c r="J20" s="3"/>
    </row>
    <row r="21" spans="2:11" x14ac:dyDescent="0.25">
      <c r="B21" s="25">
        <f>Ueberblick!F31</f>
        <v>38.27318577211409</v>
      </c>
      <c r="C21" s="26">
        <f>SUMPRODUCT('Zeitschritt T-1'!G21:H21,Ueberblick!L31:M31)</f>
        <v>2.6627694859877096</v>
      </c>
      <c r="D21" s="24">
        <f t="shared" si="0"/>
        <v>1.5453152240432075</v>
      </c>
      <c r="E21" s="4">
        <f>MAX(Ueberblick!$L$11-B21,0)</f>
        <v>1.2268142278859102</v>
      </c>
      <c r="F21" s="94"/>
      <c r="G21" s="96">
        <f t="shared" si="1"/>
        <v>0</v>
      </c>
      <c r="H21" s="3">
        <f>NOT($G21)*'Zeitschritt T-1'!G21</f>
        <v>0</v>
      </c>
      <c r="I21" s="3">
        <f>NOT($G21)*'Zeitschritt T-1'!H21</f>
        <v>1</v>
      </c>
      <c r="J21" s="3"/>
    </row>
    <row r="22" spans="2:11" x14ac:dyDescent="0.25">
      <c r="B22" s="25">
        <f>Ueberblick!F32</f>
        <v>39.412323005600797</v>
      </c>
      <c r="C22" s="26">
        <f>SUMPRODUCT('Zeitschritt T-1'!G22:H22,Ueberblick!L32:M32)</f>
        <v>1.4422025411295607</v>
      </c>
      <c r="D22" s="24">
        <f t="shared" si="0"/>
        <v>1.1187889415750192</v>
      </c>
      <c r="E22" s="4">
        <f>MAX(Ueberblick!$L$11-B22,0)</f>
        <v>8.7676994399203068E-2</v>
      </c>
      <c r="F22" s="94"/>
      <c r="G22" s="96">
        <f t="shared" si="1"/>
        <v>0</v>
      </c>
      <c r="H22" s="3">
        <f>NOT($G22)*'Zeitschritt T-1'!G22</f>
        <v>0</v>
      </c>
      <c r="I22" s="3">
        <f>NOT($G22)*'Zeitschritt T-1'!H22</f>
        <v>1</v>
      </c>
      <c r="J22" s="3"/>
    </row>
    <row r="23" spans="2:11" x14ac:dyDescent="0.25">
      <c r="B23" s="25">
        <f>Ueberblick!F33</f>
        <v>39.145540104546114</v>
      </c>
      <c r="C23" s="26">
        <f>SUMPRODUCT('Zeitschritt T-1'!G23:H23,Ueberblick!L33:M33)</f>
        <v>2.4407044930002115</v>
      </c>
      <c r="D23" s="24">
        <f t="shared" si="0"/>
        <v>1.2014655758633097</v>
      </c>
      <c r="E23" s="4">
        <f>MAX(Ueberblick!$L$11-B23,0)</f>
        <v>0.35445989545388557</v>
      </c>
      <c r="F23" s="94"/>
      <c r="G23" s="96">
        <f t="shared" si="1"/>
        <v>0</v>
      </c>
      <c r="H23" s="3">
        <f>NOT($G23)*'Zeitschritt T-1'!G23</f>
        <v>0</v>
      </c>
      <c r="I23" s="3">
        <f>NOT($G23)*'Zeitschritt T-1'!H23</f>
        <v>1</v>
      </c>
      <c r="J23" s="3"/>
    </row>
    <row r="24" spans="2:11" x14ac:dyDescent="0.25">
      <c r="B24" s="25">
        <f>Ueberblick!F34</f>
        <v>37.54836769155915</v>
      </c>
      <c r="C24" s="26">
        <f>SUMPRODUCT('Zeitschritt T-1'!G24:H24,Ueberblick!L34:M34)</f>
        <v>2.7703959933055344</v>
      </c>
      <c r="D24" s="24">
        <f t="shared" si="0"/>
        <v>1.9166421569690897</v>
      </c>
      <c r="E24" s="4">
        <f>MAX(Ueberblick!$L$11-B24,0)</f>
        <v>1.9516323084408498</v>
      </c>
      <c r="F24" s="94"/>
      <c r="G24" s="96">
        <f t="shared" si="1"/>
        <v>1</v>
      </c>
      <c r="H24" s="3">
        <f>NOT($G24)*'Zeitschritt T-1'!G24</f>
        <v>0</v>
      </c>
      <c r="I24" s="3">
        <f>NOT($G24)*'Zeitschritt T-1'!H24</f>
        <v>0</v>
      </c>
      <c r="J24" s="3"/>
    </row>
    <row r="25" spans="2:11" x14ac:dyDescent="0.25">
      <c r="B25" s="25">
        <f>Ueberblick!F35</f>
        <v>38.997466996935302</v>
      </c>
      <c r="C25" s="26">
        <f>SUMPRODUCT('Zeitschritt T-1'!G25:H25,Ueberblick!L35:M35)</f>
        <v>1.0597233743786703</v>
      </c>
      <c r="D25" s="24">
        <f t="shared" si="0"/>
        <v>1.2518975983307001</v>
      </c>
      <c r="E25" s="4">
        <f>MAX(Ueberblick!$L$11-B25,0)</f>
        <v>0.50253300306469839</v>
      </c>
      <c r="F25" s="94"/>
      <c r="G25" s="96">
        <f t="shared" si="1"/>
        <v>0</v>
      </c>
      <c r="H25" s="3">
        <f>NOT($G25)*'Zeitschritt T-1'!G25</f>
        <v>0</v>
      </c>
      <c r="I25" s="3">
        <f>NOT($G25)*'Zeitschritt T-1'!H25</f>
        <v>1</v>
      </c>
      <c r="J25" s="3"/>
    </row>
    <row r="26" spans="2:11" x14ac:dyDescent="0.25">
      <c r="B26" s="25">
        <f>Ueberblick!F36</f>
        <v>37.848105262518111</v>
      </c>
      <c r="C26" s="26">
        <f>SUMPRODUCT('Zeitschritt T-1'!G26:H26,Ueberblick!L36:M36)</f>
        <v>2.541184707202504</v>
      </c>
      <c r="D26" s="24">
        <f t="shared" si="0"/>
        <v>1.7536609643968006</v>
      </c>
      <c r="E26" s="4">
        <f>MAX(Ueberblick!$L$11-B26,0)</f>
        <v>1.6518947374818893</v>
      </c>
      <c r="F26" s="94"/>
      <c r="G26" s="96">
        <f t="shared" si="1"/>
        <v>0</v>
      </c>
      <c r="H26" s="3">
        <f>NOT($G26)*'Zeitschritt T-1'!G26</f>
        <v>0</v>
      </c>
      <c r="I26" s="3">
        <f>NOT($G26)*'Zeitschritt T-1'!H26</f>
        <v>1</v>
      </c>
      <c r="J26" s="3"/>
    </row>
    <row r="27" spans="2:11" x14ac:dyDescent="0.25">
      <c r="B27" s="25">
        <f>Ueberblick!F37</f>
        <v>40.116266897905952</v>
      </c>
      <c r="C27" s="26">
        <f>SUMPRODUCT('Zeitschritt T-1'!G27:H27,Ueberblick!L37:M37)</f>
        <v>0.25032431657162846</v>
      </c>
      <c r="D27" s="24">
        <f t="shared" si="0"/>
        <v>0.95118069103141067</v>
      </c>
      <c r="E27" s="4">
        <f>MAX(Ueberblick!$L$11-B27,0)</f>
        <v>0</v>
      </c>
      <c r="F27" s="94"/>
      <c r="G27" s="96">
        <f t="shared" si="1"/>
        <v>0</v>
      </c>
      <c r="H27" s="3">
        <f>NOT($G27)*'Zeitschritt T-1'!G27</f>
        <v>0</v>
      </c>
      <c r="I27" s="3">
        <f>NOT($G27)*'Zeitschritt T-1'!H27</f>
        <v>1</v>
      </c>
    </row>
    <row r="28" spans="2:11" x14ac:dyDescent="0.25">
      <c r="B28" s="25">
        <f>Ueberblick!F38</f>
        <v>38.567433492125517</v>
      </c>
      <c r="C28" s="26">
        <f>SUMPRODUCT('Zeitschritt T-1'!G28:H28,Ueberblick!L38:M38)</f>
        <v>0.63646631606146542</v>
      </c>
      <c r="D28" s="24">
        <f t="shared" si="0"/>
        <v>1.4167511469731124</v>
      </c>
      <c r="E28" s="4">
        <f>MAX(Ueberblick!$L$11-B28,0)</f>
        <v>0.93256650787448336</v>
      </c>
      <c r="F28" s="94"/>
      <c r="G28" s="96">
        <f t="shared" si="1"/>
        <v>0</v>
      </c>
      <c r="H28" s="3">
        <f>NOT($G28)*'Zeitschritt T-1'!G28</f>
        <v>0</v>
      </c>
      <c r="I28" s="3">
        <f>NOT($G28)*'Zeitschritt T-1'!H28</f>
        <v>1</v>
      </c>
    </row>
    <row r="29" spans="2:11" x14ac:dyDescent="0.25">
      <c r="B29" s="25">
        <f>Ueberblick!F39</f>
        <v>40.235999658658287</v>
      </c>
      <c r="C29" s="26">
        <f>SUMPRODUCT('Zeitschritt T-1'!G29:H29,Ueberblick!L39:M39)</f>
        <v>1.2166852942131641</v>
      </c>
      <c r="D29" s="24">
        <f t="shared" si="0"/>
        <v>0.92996733041994162</v>
      </c>
      <c r="E29" s="4">
        <f>MAX(Ueberblick!$L$11-B29,0)</f>
        <v>0</v>
      </c>
      <c r="F29" s="94"/>
      <c r="G29" s="96">
        <f t="shared" si="1"/>
        <v>0</v>
      </c>
      <c r="H29" s="3">
        <f>NOT($G29)*'Zeitschritt T-1'!G29</f>
        <v>0</v>
      </c>
      <c r="I29" s="3">
        <f>NOT($G29)*'Zeitschritt T-1'!H29</f>
        <v>1</v>
      </c>
    </row>
    <row r="30" spans="2:11" x14ac:dyDescent="0.25">
      <c r="B30" s="25">
        <f>Ueberblick!F40</f>
        <v>38.174941510829967</v>
      </c>
      <c r="C30" s="26">
        <f>SUMPRODUCT('Zeitschritt T-1'!G30:H30,Ueberblick!L40:M40)</f>
        <v>2.4381433948396491</v>
      </c>
      <c r="D30" s="24">
        <f t="shared" si="0"/>
        <v>1.59109280207376</v>
      </c>
      <c r="E30" s="4">
        <f>MAX(Ueberblick!$L$11-B30,0)</f>
        <v>1.3250584891700328</v>
      </c>
      <c r="F30" s="94"/>
      <c r="G30" s="96">
        <f t="shared" si="1"/>
        <v>0</v>
      </c>
      <c r="H30" s="3">
        <f>NOT($G30)*'Zeitschritt T-1'!G30</f>
        <v>1</v>
      </c>
      <c r="I30" s="3">
        <f>NOT($G30)*'Zeitschritt T-1'!H30</f>
        <v>0</v>
      </c>
    </row>
    <row r="31" spans="2:11" x14ac:dyDescent="0.25">
      <c r="B31" s="25">
        <f>Ueberblick!F41</f>
        <v>39.189433368218218</v>
      </c>
      <c r="C31" s="26">
        <f>SUMPRODUCT('Zeitschritt T-1'!G31:H31,Ueberblick!L41:M41)</f>
        <v>1.6120023316200545</v>
      </c>
      <c r="D31" s="24">
        <f t="shared" si="0"/>
        <v>1.1871392903805145</v>
      </c>
      <c r="E31" s="4">
        <f>MAX(Ueberblick!$L$11-B31,0)</f>
        <v>0.31056663178178212</v>
      </c>
      <c r="F31" s="94"/>
      <c r="G31" s="96">
        <f t="shared" si="1"/>
        <v>0</v>
      </c>
      <c r="H31" s="3">
        <f>NOT($G31)*'Zeitschritt T-1'!G31</f>
        <v>0</v>
      </c>
      <c r="I31" s="3">
        <f>NOT($G31)*'Zeitschritt T-1'!H31</f>
        <v>1</v>
      </c>
    </row>
    <row r="32" spans="2:11" x14ac:dyDescent="0.25">
      <c r="B32" s="25">
        <f>Ueberblick!F42</f>
        <v>38.53720877584167</v>
      </c>
      <c r="C32" s="26">
        <f>SUMPRODUCT('Zeitschritt T-1'!G32:H32,Ueberblick!L42:M42)</f>
        <v>3.0521657651172873</v>
      </c>
      <c r="D32" s="24">
        <f t="shared" si="0"/>
        <v>1.4293667981255709</v>
      </c>
      <c r="E32" s="4">
        <f>MAX(Ueberblick!$L$11-B32,0)</f>
        <v>0.96279122415833029</v>
      </c>
      <c r="F32" s="94"/>
      <c r="G32" s="96">
        <f t="shared" si="1"/>
        <v>0</v>
      </c>
      <c r="H32" s="3">
        <f>NOT($G32)*'Zeitschritt T-1'!G32</f>
        <v>0</v>
      </c>
      <c r="I32" s="3">
        <f>NOT($G32)*'Zeitschritt T-1'!H32</f>
        <v>1</v>
      </c>
    </row>
    <row r="33" spans="2:9" x14ac:dyDescent="0.25">
      <c r="B33" s="25">
        <f>Ueberblick!F43</f>
        <v>36.578041071568208</v>
      </c>
      <c r="C33" s="26">
        <f>SUMPRODUCT('Zeitschritt T-1'!G33:H33,Ueberblick!L43:M43)</f>
        <v>2.7618496718554013</v>
      </c>
      <c r="D33" s="24">
        <f t="shared" si="0"/>
        <v>2.5354110177507891</v>
      </c>
      <c r="E33" s="4">
        <f>MAX(Ueberblick!$L$11-B33,0)</f>
        <v>2.9219589284317919</v>
      </c>
      <c r="F33" s="94"/>
      <c r="G33" s="96">
        <f t="shared" si="1"/>
        <v>1</v>
      </c>
      <c r="H33" s="3">
        <f>NOT($G33)*'Zeitschritt T-1'!G33</f>
        <v>0</v>
      </c>
      <c r="I33" s="3">
        <f>NOT($G33)*'Zeitschritt T-1'!H33</f>
        <v>0</v>
      </c>
    </row>
    <row r="34" spans="2:9" x14ac:dyDescent="0.25">
      <c r="B34" s="25">
        <f>Ueberblick!F44</f>
        <v>37.617868475900956</v>
      </c>
      <c r="C34" s="26">
        <f>SUMPRODUCT('Zeitschritt T-1'!G34:H34,Ueberblick!L44:M44)</f>
        <v>8.6614995870213818E-2</v>
      </c>
      <c r="D34" s="24">
        <f t="shared" si="0"/>
        <v>1.8776677425678656</v>
      </c>
      <c r="E34" s="4">
        <f>MAX(Ueberblick!$L$11-B34,0)</f>
        <v>1.8821315240990444</v>
      </c>
      <c r="F34" s="94"/>
      <c r="G34" s="96">
        <f t="shared" si="1"/>
        <v>1</v>
      </c>
      <c r="H34" s="3">
        <f>NOT($G34)*'Zeitschritt T-1'!G34</f>
        <v>0</v>
      </c>
      <c r="I34" s="3">
        <f>NOT($G34)*'Zeitschritt T-1'!H34</f>
        <v>0</v>
      </c>
    </row>
    <row r="35" spans="2:9" x14ac:dyDescent="0.25">
      <c r="B35" s="25">
        <f>Ueberblick!F45</f>
        <v>39.21251129990695</v>
      </c>
      <c r="C35" s="26">
        <f>SUMPRODUCT('Zeitschritt T-1'!G35:H35,Ueberblick!L45:M45)</f>
        <v>0</v>
      </c>
      <c r="D35" s="24">
        <f t="shared" si="0"/>
        <v>1.1797212264831813</v>
      </c>
      <c r="E35" s="4">
        <f>MAX(Ueberblick!$L$11-B35,0)</f>
        <v>0.28748870009304994</v>
      </c>
      <c r="F35" s="94"/>
      <c r="G35" s="96">
        <f t="shared" si="1"/>
        <v>0</v>
      </c>
      <c r="H35" s="3">
        <f>NOT($G35)*'Zeitschritt T-1'!G35</f>
        <v>0</v>
      </c>
      <c r="I35" s="3">
        <f>NOT($G35)*'Zeitschritt T-1'!H35</f>
        <v>0</v>
      </c>
    </row>
    <row r="36" spans="2:9" x14ac:dyDescent="0.25">
      <c r="B36" s="25">
        <f>Ueberblick!F46</f>
        <v>38.545113871811317</v>
      </c>
      <c r="C36" s="26">
        <f>SUMPRODUCT('Zeitschritt T-1'!G36:H36,Ueberblick!L46:M46)</f>
        <v>1.0477579021114494</v>
      </c>
      <c r="D36" s="24">
        <f t="shared" si="0"/>
        <v>1.4260541981544321</v>
      </c>
      <c r="E36" s="4">
        <f>MAX(Ueberblick!$L$11-B36,0)</f>
        <v>0.9548861281886829</v>
      </c>
      <c r="F36" s="94"/>
      <c r="G36" s="96">
        <f t="shared" si="1"/>
        <v>0</v>
      </c>
      <c r="H36" s="3">
        <f>NOT($G36)*'Zeitschritt T-1'!G36</f>
        <v>0</v>
      </c>
      <c r="I36" s="3">
        <f>NOT($G36)*'Zeitschritt T-1'!H36</f>
        <v>1</v>
      </c>
    </row>
    <row r="37" spans="2:9" x14ac:dyDescent="0.25">
      <c r="B37" s="25">
        <f>Ueberblick!F47</f>
        <v>37.481267999407265</v>
      </c>
      <c r="C37" s="26">
        <f>SUMPRODUCT('Zeitschritt T-1'!G37:H37,Ueberblick!L47:M47)</f>
        <v>2.3428593178627111</v>
      </c>
      <c r="D37" s="24">
        <f t="shared" si="0"/>
        <v>1.9549480812394364</v>
      </c>
      <c r="E37" s="4">
        <f>MAX(Ueberblick!$L$11-B37,0)</f>
        <v>2.0187320005927347</v>
      </c>
      <c r="F37" s="94"/>
      <c r="G37" s="96">
        <f t="shared" si="1"/>
        <v>1</v>
      </c>
      <c r="H37" s="3">
        <f>NOT($G37)*'Zeitschritt T-1'!G37</f>
        <v>0</v>
      </c>
      <c r="I37" s="3">
        <f>NOT($G37)*'Zeitschritt T-1'!H37</f>
        <v>0</v>
      </c>
    </row>
    <row r="38" spans="2:9" x14ac:dyDescent="0.25">
      <c r="B38" s="25">
        <f>Ueberblick!F48</f>
        <v>37.973621463052865</v>
      </c>
      <c r="C38" s="26">
        <f>SUMPRODUCT('Zeitschritt T-1'!G38:H38,Ueberblick!L48:M48)</f>
        <v>0.75960934403570946</v>
      </c>
      <c r="D38" s="24">
        <f t="shared" si="0"/>
        <v>1.689360167993911</v>
      </c>
      <c r="E38" s="4">
        <f>MAX(Ueberblick!$L$11-B38,0)</f>
        <v>1.526378536947135</v>
      </c>
      <c r="F38" s="94"/>
      <c r="G38" s="96">
        <f t="shared" si="1"/>
        <v>0</v>
      </c>
      <c r="H38" s="3">
        <f>NOT($G38)*'Zeitschritt T-1'!G38</f>
        <v>0</v>
      </c>
      <c r="I38" s="3">
        <f>NOT($G38)*'Zeitschritt T-1'!H38</f>
        <v>1</v>
      </c>
    </row>
    <row r="39" spans="2:9" x14ac:dyDescent="0.25">
      <c r="B39" s="25">
        <f>Ueberblick!F49</f>
        <v>38.849517742542794</v>
      </c>
      <c r="C39" s="26">
        <f>SUMPRODUCT('Zeitschritt T-1'!G39:H39,Ueberblick!L49:M49)</f>
        <v>1.1312579932300011</v>
      </c>
      <c r="D39" s="24">
        <f t="shared" ref="D39:D70" si="2">$M$5+B39*$L$5+B39^2*$K$5</f>
        <v>1.3055269932699645</v>
      </c>
      <c r="E39" s="4">
        <f>MAX(Ueberblick!$L$11-B39,0)</f>
        <v>0.650482257457206</v>
      </c>
      <c r="F39" s="94"/>
      <c r="G39" s="96">
        <f t="shared" si="1"/>
        <v>0</v>
      </c>
      <c r="H39" s="3">
        <f>NOT($G39)*'Zeitschritt T-1'!G39</f>
        <v>0</v>
      </c>
      <c r="I39" s="3">
        <f>NOT($G39)*'Zeitschritt T-1'!H39</f>
        <v>1</v>
      </c>
    </row>
    <row r="40" spans="2:9" x14ac:dyDescent="0.25">
      <c r="B40" s="25">
        <f>Ueberblick!F50</f>
        <v>37.606980995490396</v>
      </c>
      <c r="C40" s="26">
        <f>SUMPRODUCT('Zeitschritt T-1'!G40:H40,Ueberblick!L50:M50)</f>
        <v>1.7624906295443026</v>
      </c>
      <c r="D40" s="24">
        <f t="shared" si="2"/>
        <v>1.8837259837207085</v>
      </c>
      <c r="E40" s="4">
        <f>MAX(Ueberblick!$L$11-B40,0)</f>
        <v>1.893019004509604</v>
      </c>
      <c r="F40" s="94"/>
      <c r="G40" s="96">
        <f t="shared" si="1"/>
        <v>1</v>
      </c>
      <c r="H40" s="3">
        <f>NOT($G40)*'Zeitschritt T-1'!G40</f>
        <v>0</v>
      </c>
      <c r="I40" s="3">
        <f>NOT($G40)*'Zeitschritt T-1'!H40</f>
        <v>0</v>
      </c>
    </row>
    <row r="41" spans="2:9" x14ac:dyDescent="0.25">
      <c r="B41" s="25">
        <f>Ueberblick!F51</f>
        <v>39.574950226911305</v>
      </c>
      <c r="C41" s="26">
        <f>SUMPRODUCT('Zeitschritt T-1'!G41:H41,Ueberblick!L51:M51)</f>
        <v>1.4994875137979093</v>
      </c>
      <c r="D41" s="24">
        <f t="shared" si="2"/>
        <v>1.0735559070173224</v>
      </c>
      <c r="E41" s="4">
        <f>MAX(Ueberblick!$L$11-B41,0)</f>
        <v>0</v>
      </c>
      <c r="F41" s="94"/>
      <c r="G41" s="96">
        <f t="shared" si="1"/>
        <v>0</v>
      </c>
      <c r="H41" s="3">
        <f>NOT($G41)*'Zeitschritt T-1'!G41</f>
        <v>0</v>
      </c>
      <c r="I41" s="3">
        <f>NOT($G41)*'Zeitschritt T-1'!H41</f>
        <v>1</v>
      </c>
    </row>
    <row r="42" spans="2:9" x14ac:dyDescent="0.25">
      <c r="B42" s="25">
        <f>Ueberblick!F52</f>
        <v>37.95929049543394</v>
      </c>
      <c r="C42" s="26">
        <f>SUMPRODUCT('Zeitschritt T-1'!G42:H42,Ueberblick!L52:M52)</f>
        <v>1.938397977713862</v>
      </c>
      <c r="D42" s="24">
        <f t="shared" si="2"/>
        <v>1.6965839298755441</v>
      </c>
      <c r="E42" s="4">
        <f>MAX(Ueberblick!$L$11-B42,0)</f>
        <v>1.5407095045660597</v>
      </c>
      <c r="F42" s="94"/>
      <c r="G42" s="96">
        <f t="shared" si="1"/>
        <v>0</v>
      </c>
      <c r="H42" s="3">
        <f>NOT($G42)*'Zeitschritt T-1'!G42</f>
        <v>1</v>
      </c>
      <c r="I42" s="3">
        <f>NOT($G42)*'Zeitschritt T-1'!H42</f>
        <v>0</v>
      </c>
    </row>
    <row r="43" spans="2:9" x14ac:dyDescent="0.25">
      <c r="B43" s="25">
        <f>Ueberblick!F53</f>
        <v>40.40886262273925</v>
      </c>
      <c r="C43" s="26">
        <f>SUMPRODUCT('Zeitschritt T-1'!G43:H43,Ueberblick!L53:M53)</f>
        <v>3.2552952776953035</v>
      </c>
      <c r="D43" s="24">
        <f t="shared" si="2"/>
        <v>0.9030820166796758</v>
      </c>
      <c r="E43" s="4">
        <f>MAX(Ueberblick!$L$11-B43,0)</f>
        <v>0</v>
      </c>
      <c r="F43" s="94"/>
      <c r="G43" s="96">
        <f t="shared" si="1"/>
        <v>0</v>
      </c>
      <c r="H43" s="3">
        <f>NOT($G43)*'Zeitschritt T-1'!G43</f>
        <v>0</v>
      </c>
      <c r="I43" s="3">
        <f>NOT($G43)*'Zeitschritt T-1'!H43</f>
        <v>1</v>
      </c>
    </row>
    <row r="44" spans="2:9" x14ac:dyDescent="0.25">
      <c r="B44" s="25">
        <f>Ueberblick!F54</f>
        <v>37.520133751541167</v>
      </c>
      <c r="C44" s="26">
        <f>SUMPRODUCT('Zeitschritt T-1'!G44:H44,Ueberblick!L54:M54)</f>
        <v>0.98068952872776549</v>
      </c>
      <c r="D44" s="24">
        <f t="shared" si="2"/>
        <v>1.9326792021891634</v>
      </c>
      <c r="E44" s="4">
        <f>MAX(Ueberblick!$L$11-B44,0)</f>
        <v>1.9798662484588334</v>
      </c>
      <c r="F44" s="94"/>
      <c r="G44" s="96">
        <f t="shared" si="1"/>
        <v>1</v>
      </c>
      <c r="H44" s="3">
        <f>NOT($G44)*'Zeitschritt T-1'!G44</f>
        <v>0</v>
      </c>
      <c r="I44" s="3">
        <f>NOT($G44)*'Zeitschritt T-1'!H44</f>
        <v>0</v>
      </c>
    </row>
    <row r="45" spans="2:9" x14ac:dyDescent="0.25">
      <c r="B45" s="25">
        <f>Ueberblick!F55</f>
        <v>38.799189446415262</v>
      </c>
      <c r="C45" s="26">
        <f>SUMPRODUCT('Zeitschritt T-1'!G45:H45,Ueberblick!L55:M55)</f>
        <v>1.9633212903711552</v>
      </c>
      <c r="D45" s="24">
        <f t="shared" si="2"/>
        <v>1.3245083806719009</v>
      </c>
      <c r="E45" s="4">
        <f>MAX(Ueberblick!$L$11-B45,0)</f>
        <v>0.70081055358473776</v>
      </c>
      <c r="F45" s="94"/>
      <c r="G45" s="96">
        <f t="shared" si="1"/>
        <v>0</v>
      </c>
      <c r="H45" s="3">
        <f>NOT($G45)*'Zeitschritt T-1'!G45</f>
        <v>0</v>
      </c>
      <c r="I45" s="3">
        <f>NOT($G45)*'Zeitschritt T-1'!H45</f>
        <v>1</v>
      </c>
    </row>
    <row r="46" spans="2:9" x14ac:dyDescent="0.25">
      <c r="B46" s="25">
        <f>Ueberblick!F56</f>
        <v>37.078973440631053</v>
      </c>
      <c r="C46" s="26">
        <f>SUMPRODUCT('Zeitschritt T-1'!G46:H46,Ueberblick!L56:M56)</f>
        <v>2.4846197793491456</v>
      </c>
      <c r="D46" s="24">
        <f t="shared" si="2"/>
        <v>2.198578176340547</v>
      </c>
      <c r="E46" s="4">
        <f>MAX(Ueberblick!$L$11-B46,0)</f>
        <v>2.4210265593689471</v>
      </c>
      <c r="F46" s="94"/>
      <c r="G46" s="96">
        <f t="shared" si="1"/>
        <v>1</v>
      </c>
      <c r="H46" s="3">
        <f>NOT($G46)*'Zeitschritt T-1'!G46</f>
        <v>0</v>
      </c>
      <c r="I46" s="3">
        <f>NOT($G46)*'Zeitschritt T-1'!H46</f>
        <v>0</v>
      </c>
    </row>
    <row r="47" spans="2:9" x14ac:dyDescent="0.25">
      <c r="B47" s="25">
        <f>Ueberblick!F57</f>
        <v>37.876368877170925</v>
      </c>
      <c r="C47" s="26">
        <f>SUMPRODUCT('Zeitschritt T-1'!G47:H47,Ueberblick!L57:M57)</f>
        <v>0.83729134274061323</v>
      </c>
      <c r="D47" s="24">
        <f t="shared" si="2"/>
        <v>1.7389784557313703</v>
      </c>
      <c r="E47" s="4">
        <f>MAX(Ueberblick!$L$11-B47,0)</f>
        <v>1.6236311228290745</v>
      </c>
      <c r="F47" s="94"/>
      <c r="G47" s="96">
        <f t="shared" si="1"/>
        <v>0</v>
      </c>
      <c r="H47" s="3">
        <f>NOT($G47)*'Zeitschritt T-1'!G47</f>
        <v>0</v>
      </c>
      <c r="I47" s="3">
        <f>NOT($G47)*'Zeitschritt T-1'!H47</f>
        <v>1</v>
      </c>
    </row>
    <row r="48" spans="2:9" x14ac:dyDescent="0.25">
      <c r="B48" s="25">
        <f>Ueberblick!F58</f>
        <v>38.006749687509192</v>
      </c>
      <c r="C48" s="26">
        <f>SUMPRODUCT('Zeitschritt T-1'!G48:H48,Ueberblick!L58:M58)</f>
        <v>1.8560264886484603</v>
      </c>
      <c r="D48" s="24">
        <f t="shared" si="2"/>
        <v>1.6727776335785336</v>
      </c>
      <c r="E48" s="4">
        <f>MAX(Ueberblick!$L$11-B48,0)</f>
        <v>1.4932503124908081</v>
      </c>
      <c r="F48" s="94"/>
      <c r="G48" s="96">
        <f t="shared" si="1"/>
        <v>0</v>
      </c>
      <c r="H48" s="3">
        <f>NOT($G48)*'Zeitschritt T-1'!G48</f>
        <v>1</v>
      </c>
      <c r="I48" s="3">
        <f>NOT($G48)*'Zeitschritt T-1'!H48</f>
        <v>0</v>
      </c>
    </row>
    <row r="49" spans="2:9" x14ac:dyDescent="0.25">
      <c r="B49" s="25">
        <f>Ueberblick!F59</f>
        <v>39.001336342398794</v>
      </c>
      <c r="C49" s="26">
        <f>SUMPRODUCT('Zeitschritt T-1'!G49:H49,Ueberblick!L59:M59)</f>
        <v>1.4267229799380132</v>
      </c>
      <c r="D49" s="24">
        <f t="shared" si="2"/>
        <v>1.2505384704767835</v>
      </c>
      <c r="E49" s="4">
        <f>MAX(Ueberblick!$L$11-B49,0)</f>
        <v>0.49866365760120601</v>
      </c>
      <c r="F49" s="94"/>
      <c r="G49" s="96">
        <f t="shared" si="1"/>
        <v>0</v>
      </c>
      <c r="H49" s="3">
        <f>NOT($G49)*'Zeitschritt T-1'!G49</f>
        <v>0</v>
      </c>
      <c r="I49" s="3">
        <f>NOT($G49)*'Zeitschritt T-1'!H49</f>
        <v>1</v>
      </c>
    </row>
    <row r="50" spans="2:9" x14ac:dyDescent="0.25">
      <c r="B50" s="25">
        <f>Ueberblick!F60</f>
        <v>39.542133321876946</v>
      </c>
      <c r="C50" s="26">
        <f>SUMPRODUCT('Zeitschritt T-1'!G50:H50,Ueberblick!L60:M60)</f>
        <v>0</v>
      </c>
      <c r="D50" s="24">
        <f t="shared" si="2"/>
        <v>1.0823684758979937</v>
      </c>
      <c r="E50" s="4">
        <f>MAX(Ueberblick!$L$11-B50,0)</f>
        <v>0</v>
      </c>
      <c r="F50" s="94"/>
      <c r="G50" s="96">
        <f t="shared" si="1"/>
        <v>0</v>
      </c>
      <c r="H50" s="3">
        <f>NOT($G50)*'Zeitschritt T-1'!G50</f>
        <v>0</v>
      </c>
      <c r="I50" s="3">
        <f>NOT($G50)*'Zeitschritt T-1'!H50</f>
        <v>0</v>
      </c>
    </row>
    <row r="51" spans="2:9" x14ac:dyDescent="0.25">
      <c r="B51" s="25">
        <f>Ueberblick!F61</f>
        <v>38.900485970295733</v>
      </c>
      <c r="C51" s="26">
        <f>SUMPRODUCT('Zeitschritt T-1'!G51:H51,Ueberblick!L61:M61)</f>
        <v>2.5642240864196211</v>
      </c>
      <c r="D51" s="24">
        <f t="shared" si="2"/>
        <v>1.2866861481966652</v>
      </c>
      <c r="E51" s="4">
        <f>MAX(Ueberblick!$L$11-B51,0)</f>
        <v>0.5995140297042667</v>
      </c>
      <c r="F51" s="94"/>
      <c r="G51" s="96">
        <f t="shared" si="1"/>
        <v>0</v>
      </c>
      <c r="H51" s="3">
        <f>NOT($G51)*'Zeitschritt T-1'!G51</f>
        <v>1</v>
      </c>
      <c r="I51" s="3">
        <f>NOT($G51)*'Zeitschritt T-1'!H51</f>
        <v>0</v>
      </c>
    </row>
    <row r="52" spans="2:9" x14ac:dyDescent="0.25">
      <c r="B52" s="25">
        <f>Ueberblick!F62</f>
        <v>38.226929344128997</v>
      </c>
      <c r="C52" s="26">
        <f>SUMPRODUCT('Zeitschritt T-1'!G52:H52,Ueberblick!L62:M62)</f>
        <v>0.15361271019629896</v>
      </c>
      <c r="D52" s="24">
        <f t="shared" si="2"/>
        <v>1.5666908416485654</v>
      </c>
      <c r="E52" s="4">
        <f>MAX(Ueberblick!$L$11-B52,0)</f>
        <v>1.2730706558710025</v>
      </c>
      <c r="F52" s="94"/>
      <c r="G52" s="96">
        <f t="shared" si="1"/>
        <v>0</v>
      </c>
      <c r="H52" s="3">
        <f>NOT($G52)*'Zeitschritt T-1'!G52</f>
        <v>0</v>
      </c>
      <c r="I52" s="3">
        <f>NOT($G52)*'Zeitschritt T-1'!H52</f>
        <v>1</v>
      </c>
    </row>
    <row r="53" spans="2:9" x14ac:dyDescent="0.25">
      <c r="B53" s="25">
        <f>Ueberblick!F63</f>
        <v>39.415488510912496</v>
      </c>
      <c r="C53" s="26">
        <f>SUMPRODUCT('Zeitschritt T-1'!G53:H53,Ueberblick!L63:M63)</f>
        <v>0.54127514933465903</v>
      </c>
      <c r="D53" s="24">
        <f t="shared" si="2"/>
        <v>1.1178711521859128</v>
      </c>
      <c r="E53" s="4">
        <f>MAX(Ueberblick!$L$11-B53,0)</f>
        <v>8.4511489087503833E-2</v>
      </c>
      <c r="F53" s="94"/>
      <c r="G53" s="96">
        <f t="shared" si="1"/>
        <v>0</v>
      </c>
      <c r="H53" s="3">
        <f>NOT($G53)*'Zeitschritt T-1'!G53</f>
        <v>0</v>
      </c>
      <c r="I53" s="3">
        <f>NOT($G53)*'Zeitschritt T-1'!H53</f>
        <v>1</v>
      </c>
    </row>
    <row r="54" spans="2:9" x14ac:dyDescent="0.25">
      <c r="B54" s="25">
        <f>Ueberblick!F64</f>
        <v>39.398886995036719</v>
      </c>
      <c r="C54" s="26">
        <f>SUMPRODUCT('Zeitschritt T-1'!G54:H54,Ueberblick!L64:M64)</f>
        <v>0</v>
      </c>
      <c r="D54" s="24">
        <f t="shared" si="2"/>
        <v>1.122701004709441</v>
      </c>
      <c r="E54" s="4">
        <f>MAX(Ueberblick!$L$11-B54,0)</f>
        <v>0.10111300496328113</v>
      </c>
      <c r="F54" s="94"/>
      <c r="G54" s="96">
        <f t="shared" si="1"/>
        <v>0</v>
      </c>
      <c r="H54" s="3">
        <f>NOT($G54)*'Zeitschritt T-1'!G54</f>
        <v>0</v>
      </c>
      <c r="I54" s="3">
        <f>NOT($G54)*'Zeitschritt T-1'!H54</f>
        <v>0</v>
      </c>
    </row>
    <row r="55" spans="2:9" x14ac:dyDescent="0.25">
      <c r="B55" s="25">
        <f>Ueberblick!F65</f>
        <v>38.720205284896352</v>
      </c>
      <c r="C55" s="26">
        <f>SUMPRODUCT('Zeitschritt T-1'!G55:H55,Ueberblick!L65:M65)</f>
        <v>0</v>
      </c>
      <c r="D55" s="24">
        <f t="shared" si="2"/>
        <v>1.3550528574720033</v>
      </c>
      <c r="E55" s="4">
        <f>MAX(Ueberblick!$L$11-B55,0)</f>
        <v>0.77979471510364817</v>
      </c>
      <c r="F55" s="94"/>
      <c r="G55" s="96">
        <f t="shared" si="1"/>
        <v>0</v>
      </c>
      <c r="H55" s="3">
        <f>NOT($G55)*'Zeitschritt T-1'!G55</f>
        <v>0</v>
      </c>
      <c r="I55" s="3">
        <f>NOT($G55)*'Zeitschritt T-1'!H55</f>
        <v>0</v>
      </c>
    </row>
    <row r="56" spans="2:9" x14ac:dyDescent="0.25">
      <c r="B56" s="25">
        <f>Ueberblick!F66</f>
        <v>39.171247632714476</v>
      </c>
      <c r="C56" s="26">
        <f>SUMPRODUCT('Zeitschritt T-1'!G56:H56,Ueberblick!L66:M66)</f>
        <v>0</v>
      </c>
      <c r="D56" s="24">
        <f t="shared" si="2"/>
        <v>1.193040336184751</v>
      </c>
      <c r="E56" s="4">
        <f>MAX(Ueberblick!$L$11-B56,0)</f>
        <v>0.32875236728552437</v>
      </c>
      <c r="F56" s="94"/>
      <c r="G56" s="96">
        <f t="shared" si="1"/>
        <v>0</v>
      </c>
      <c r="H56" s="3">
        <f>NOT($G56)*'Zeitschritt T-1'!G56</f>
        <v>0</v>
      </c>
      <c r="I56" s="3">
        <f>NOT($G56)*'Zeitschritt T-1'!H56</f>
        <v>0</v>
      </c>
    </row>
    <row r="57" spans="2:9" x14ac:dyDescent="0.25">
      <c r="B57" s="25">
        <f>Ueberblick!F67</f>
        <v>39.012796013371386</v>
      </c>
      <c r="C57" s="26">
        <f>SUMPRODUCT('Zeitschritt T-1'!G57:H57,Ueberblick!L67:M67)</f>
        <v>2.1294420766397977</v>
      </c>
      <c r="D57" s="24">
        <f t="shared" si="2"/>
        <v>1.2465261947964876</v>
      </c>
      <c r="E57" s="4">
        <f>MAX(Ueberblick!$L$11-B57,0)</f>
        <v>0.48720398662861442</v>
      </c>
      <c r="F57" s="94"/>
      <c r="G57" s="96">
        <f t="shared" si="1"/>
        <v>0</v>
      </c>
      <c r="H57" s="3">
        <f>NOT($G57)*'Zeitschritt T-1'!G57</f>
        <v>1</v>
      </c>
      <c r="I57" s="3">
        <f>NOT($G57)*'Zeitschritt T-1'!H57</f>
        <v>0</v>
      </c>
    </row>
    <row r="58" spans="2:9" x14ac:dyDescent="0.25">
      <c r="B58" s="25">
        <f>Ueberblick!F68</f>
        <v>37.613038119768483</v>
      </c>
      <c r="C58" s="26">
        <f>SUMPRODUCT('Zeitschritt T-1'!G58:H58,Ueberblick!L68:M68)</f>
        <v>3.925671406973521</v>
      </c>
      <c r="D58" s="24">
        <f t="shared" si="2"/>
        <v>1.880353386878042</v>
      </c>
      <c r="E58" s="4">
        <f>MAX(Ueberblick!$L$11-B58,0)</f>
        <v>1.8869618802315173</v>
      </c>
      <c r="F58" s="94"/>
      <c r="G58" s="96">
        <f t="shared" si="1"/>
        <v>1</v>
      </c>
      <c r="H58" s="3">
        <f>NOT($G58)*'Zeitschritt T-1'!G58</f>
        <v>0</v>
      </c>
      <c r="I58" s="3">
        <f>NOT($G58)*'Zeitschritt T-1'!H58</f>
        <v>0</v>
      </c>
    </row>
    <row r="59" spans="2:9" x14ac:dyDescent="0.25">
      <c r="B59" s="25">
        <f>Ueberblick!F69</f>
        <v>39.359568329094785</v>
      </c>
      <c r="C59" s="26">
        <f>SUMPRODUCT('Zeitschritt T-1'!G59:H59,Ueberblick!L69:M69)</f>
        <v>1.1576208145585056</v>
      </c>
      <c r="D59" s="24">
        <f t="shared" si="2"/>
        <v>1.1343025569982785</v>
      </c>
      <c r="E59" s="4">
        <f>MAX(Ueberblick!$L$11-B59,0)</f>
        <v>0.14043167090521536</v>
      </c>
      <c r="F59" s="94"/>
      <c r="G59" s="96">
        <f t="shared" si="1"/>
        <v>0</v>
      </c>
      <c r="H59" s="3">
        <f>NOT($G59)*'Zeitschritt T-1'!G59</f>
        <v>0</v>
      </c>
      <c r="I59" s="3">
        <f>NOT($G59)*'Zeitschritt T-1'!H59</f>
        <v>1</v>
      </c>
    </row>
    <row r="60" spans="2:9" x14ac:dyDescent="0.25">
      <c r="B60" s="25">
        <f>Ueberblick!F70</f>
        <v>37.942798704141651</v>
      </c>
      <c r="C60" s="26">
        <f>SUMPRODUCT('Zeitschritt T-1'!G60:H60,Ueberblick!L70:M70)</f>
        <v>2.3808524879108575</v>
      </c>
      <c r="D60" s="24">
        <f t="shared" si="2"/>
        <v>1.7049344907297979</v>
      </c>
      <c r="E60" s="4">
        <f>MAX(Ueberblick!$L$11-B60,0)</f>
        <v>1.5572012958583485</v>
      </c>
      <c r="F60" s="94"/>
      <c r="G60" s="96">
        <f t="shared" si="1"/>
        <v>0</v>
      </c>
      <c r="H60" s="3">
        <f>NOT($G60)*'Zeitschritt T-1'!G60</f>
        <v>0</v>
      </c>
      <c r="I60" s="3">
        <f>NOT($G60)*'Zeitschritt T-1'!H60</f>
        <v>1</v>
      </c>
    </row>
    <row r="61" spans="2:9" x14ac:dyDescent="0.25">
      <c r="B61" s="25">
        <f>Ueberblick!F71</f>
        <v>37.996081521923827</v>
      </c>
      <c r="C61" s="26">
        <f>SUMPRODUCT('Zeitschritt T-1'!G61:H61,Ueberblick!L71:M71)</f>
        <v>1.682187259664353</v>
      </c>
      <c r="D61" s="24">
        <f t="shared" si="2"/>
        <v>1.6780999253331572</v>
      </c>
      <c r="E61" s="4">
        <f>MAX(Ueberblick!$L$11-B61,0)</f>
        <v>1.503918478076173</v>
      </c>
      <c r="F61" s="94"/>
      <c r="G61" s="96">
        <f t="shared" si="1"/>
        <v>0</v>
      </c>
      <c r="H61" s="3">
        <f>NOT($G61)*'Zeitschritt T-1'!G61</f>
        <v>0</v>
      </c>
      <c r="I61" s="3">
        <f>NOT($G61)*'Zeitschritt T-1'!H61</f>
        <v>1</v>
      </c>
    </row>
    <row r="62" spans="2:9" x14ac:dyDescent="0.25">
      <c r="B62" s="25">
        <f>Ueberblick!F72</f>
        <v>38.776946825689414</v>
      </c>
      <c r="C62" s="26">
        <f>SUMPRODUCT('Zeitschritt T-1'!G62:H62,Ueberblick!L72:M72)</f>
        <v>1.7299248250747468</v>
      </c>
      <c r="D62" s="24">
        <f t="shared" si="2"/>
        <v>1.3330166141435598</v>
      </c>
      <c r="E62" s="4">
        <f>MAX(Ueberblick!$L$11-B62,0)</f>
        <v>0.72305317431058569</v>
      </c>
      <c r="F62" s="94"/>
      <c r="G62" s="96">
        <f t="shared" si="1"/>
        <v>0</v>
      </c>
      <c r="H62" s="3">
        <f>NOT($G62)*'Zeitschritt T-1'!G62</f>
        <v>0</v>
      </c>
      <c r="I62" s="3">
        <f>NOT($G62)*'Zeitschritt T-1'!H62</f>
        <v>1</v>
      </c>
    </row>
    <row r="63" spans="2:9" x14ac:dyDescent="0.25">
      <c r="B63" s="25">
        <f>Ueberblick!F73</f>
        <v>38.292496533557248</v>
      </c>
      <c r="C63" s="26">
        <f>SUMPRODUCT('Zeitschritt T-1'!G63:H63,Ueberblick!L73:M73)</f>
        <v>1.9015876635035909</v>
      </c>
      <c r="D63" s="24">
        <f t="shared" si="2"/>
        <v>1.5364851588351627</v>
      </c>
      <c r="E63" s="4">
        <f>MAX(Ueberblick!$L$11-B63,0)</f>
        <v>1.207503466442752</v>
      </c>
      <c r="F63" s="94"/>
      <c r="G63" s="96">
        <f t="shared" si="1"/>
        <v>0</v>
      </c>
      <c r="H63" s="3">
        <f>NOT($G63)*'Zeitschritt T-1'!G63</f>
        <v>1</v>
      </c>
      <c r="I63" s="3">
        <f>NOT($G63)*'Zeitschritt T-1'!H63</f>
        <v>0</v>
      </c>
    </row>
    <row r="64" spans="2:9" x14ac:dyDescent="0.25">
      <c r="B64" s="25">
        <f>Ueberblick!F74</f>
        <v>38.468179650564103</v>
      </c>
      <c r="C64" s="26">
        <f>SUMPRODUCT('Zeitschritt T-1'!G64:H64,Ueberblick!L74:M74)</f>
        <v>0.6899156849524033</v>
      </c>
      <c r="D64" s="24">
        <f t="shared" si="2"/>
        <v>1.4586860126290588</v>
      </c>
      <c r="E64" s="4">
        <f>MAX(Ueberblick!$L$11-B64,0)</f>
        <v>1.0318203494358968</v>
      </c>
      <c r="F64" s="94"/>
      <c r="G64" s="96">
        <f t="shared" si="1"/>
        <v>0</v>
      </c>
      <c r="H64" s="3">
        <f>NOT($G64)*'Zeitschritt T-1'!G64</f>
        <v>0</v>
      </c>
      <c r="I64" s="3">
        <f>NOT($G64)*'Zeitschritt T-1'!H64</f>
        <v>1</v>
      </c>
    </row>
    <row r="65" spans="2:9" x14ac:dyDescent="0.25">
      <c r="B65" s="25">
        <f>Ueberblick!F75</f>
        <v>39.195357677424099</v>
      </c>
      <c r="C65" s="26">
        <f>SUMPRODUCT('Zeitschritt T-1'!G65:H65,Ueberblick!L75:M75)</f>
        <v>2.4214511234794287</v>
      </c>
      <c r="D65" s="24">
        <f t="shared" si="2"/>
        <v>1.1852274908093676</v>
      </c>
      <c r="E65" s="4">
        <f>MAX(Ueberblick!$L$11-B65,0)</f>
        <v>0.3046423225759014</v>
      </c>
      <c r="F65" s="94"/>
      <c r="G65" s="96">
        <f t="shared" si="1"/>
        <v>0</v>
      </c>
      <c r="H65" s="3">
        <f>NOT($G65)*'Zeitschritt T-1'!G65</f>
        <v>1</v>
      </c>
      <c r="I65" s="3">
        <f>NOT($G65)*'Zeitschritt T-1'!H65</f>
        <v>0</v>
      </c>
    </row>
    <row r="66" spans="2:9" x14ac:dyDescent="0.25">
      <c r="B66" s="25">
        <f>Ueberblick!F76</f>
        <v>39.646832787905232</v>
      </c>
      <c r="C66" s="26">
        <f>SUMPRODUCT('Zeitschritt T-1'!G66:H66,Ueberblick!L76:M76)</f>
        <v>2.2583073310177113</v>
      </c>
      <c r="D66" s="24">
        <f t="shared" si="2"/>
        <v>1.0548094389207705</v>
      </c>
      <c r="E66" s="4">
        <f>MAX(Ueberblick!$L$11-B66,0)</f>
        <v>0</v>
      </c>
      <c r="F66" s="94"/>
      <c r="G66" s="96">
        <f t="shared" si="1"/>
        <v>0</v>
      </c>
      <c r="H66" s="3">
        <f>NOT($G66)*'Zeitschritt T-1'!G66</f>
        <v>0</v>
      </c>
      <c r="I66" s="3">
        <f>NOT($G66)*'Zeitschritt T-1'!H66</f>
        <v>1</v>
      </c>
    </row>
    <row r="67" spans="2:9" x14ac:dyDescent="0.25">
      <c r="B67" s="25">
        <f>Ueberblick!F77</f>
        <v>38.402041371048156</v>
      </c>
      <c r="C67" s="26">
        <f>SUMPRODUCT('Zeitschritt T-1'!G67:H67,Ueberblick!L77:M77)</f>
        <v>2.0775682736213668</v>
      </c>
      <c r="D67" s="24">
        <f t="shared" si="2"/>
        <v>1.487438639478313</v>
      </c>
      <c r="E67" s="4">
        <f>MAX(Ueberblick!$L$11-B67,0)</f>
        <v>1.0979586289518437</v>
      </c>
      <c r="F67" s="94"/>
      <c r="G67" s="96">
        <f t="shared" si="1"/>
        <v>0</v>
      </c>
      <c r="H67" s="3">
        <f>NOT($G67)*'Zeitschritt T-1'!G67</f>
        <v>1</v>
      </c>
      <c r="I67" s="3">
        <f>NOT($G67)*'Zeitschritt T-1'!H67</f>
        <v>0</v>
      </c>
    </row>
    <row r="68" spans="2:9" x14ac:dyDescent="0.25">
      <c r="B68" s="25">
        <f>Ueberblick!F78</f>
        <v>38.927678167627199</v>
      </c>
      <c r="C68" s="26">
        <f>SUMPRODUCT('Zeitschritt T-1'!G68:H68,Ueberblick!L78:M78)</f>
        <v>1.0150852935124774</v>
      </c>
      <c r="D68" s="24">
        <f t="shared" si="2"/>
        <v>1.2767915275750426</v>
      </c>
      <c r="E68" s="4">
        <f>MAX(Ueberblick!$L$11-B68,0)</f>
        <v>0.57232183237280054</v>
      </c>
      <c r="F68" s="94"/>
      <c r="G68" s="96">
        <f t="shared" si="1"/>
        <v>0</v>
      </c>
      <c r="H68" s="3">
        <f>NOT($G68)*'Zeitschritt T-1'!G68</f>
        <v>0</v>
      </c>
      <c r="I68" s="3">
        <f>NOT($G68)*'Zeitschritt T-1'!H68</f>
        <v>1</v>
      </c>
    </row>
    <row r="69" spans="2:9" x14ac:dyDescent="0.25">
      <c r="B69" s="25">
        <f>Ueberblick!F79</f>
        <v>38.361698499190261</v>
      </c>
      <c r="C69" s="26">
        <f>SUMPRODUCT('Zeitschritt T-1'!G69:H69,Ueberblick!L79:M79)</f>
        <v>0.96895014529437873</v>
      </c>
      <c r="D69" s="24">
        <f t="shared" si="2"/>
        <v>1.5052948505811798</v>
      </c>
      <c r="E69" s="4">
        <f>MAX(Ueberblick!$L$11-B69,0)</f>
        <v>1.1383015008097388</v>
      </c>
      <c r="F69" s="94"/>
      <c r="G69" s="96">
        <f t="shared" si="1"/>
        <v>0</v>
      </c>
      <c r="H69" s="3">
        <f>NOT($G69)*'Zeitschritt T-1'!G69</f>
        <v>0</v>
      </c>
      <c r="I69" s="3">
        <f>NOT($G69)*'Zeitschritt T-1'!H69</f>
        <v>1</v>
      </c>
    </row>
    <row r="70" spans="2:9" x14ac:dyDescent="0.25">
      <c r="B70" s="25">
        <f>Ueberblick!F80</f>
        <v>38.829596897060313</v>
      </c>
      <c r="C70" s="26">
        <f>SUMPRODUCT('Zeitschritt T-1'!G70:H70,Ueberblick!L80:M80)</f>
        <v>2.1577712300510541</v>
      </c>
      <c r="D70" s="24">
        <f t="shared" si="2"/>
        <v>1.3129953620842656</v>
      </c>
      <c r="E70" s="4">
        <f>MAX(Ueberblick!$L$11-B70,0)</f>
        <v>0.6704031029396873</v>
      </c>
      <c r="F70" s="94"/>
      <c r="G70" s="96">
        <f t="shared" si="1"/>
        <v>0</v>
      </c>
      <c r="H70" s="3">
        <f>NOT($G70)*'Zeitschritt T-1'!G70</f>
        <v>1</v>
      </c>
      <c r="I70" s="3">
        <f>NOT($G70)*'Zeitschritt T-1'!H70</f>
        <v>0</v>
      </c>
    </row>
    <row r="71" spans="2:9" x14ac:dyDescent="0.25">
      <c r="B71" s="25">
        <f>Ueberblick!F81</f>
        <v>39.039997908722626</v>
      </c>
      <c r="C71" s="26">
        <f>SUMPRODUCT('Zeitschritt T-1'!G71:H71,Ueberblick!L81:M81)</f>
        <v>0.81399823019414441</v>
      </c>
      <c r="D71" s="24">
        <f t="shared" ref="D71:D106" si="3">$M$5+B71*$L$5+B71^2*$K$5</f>
        <v>1.2370800205079604</v>
      </c>
      <c r="E71" s="4">
        <f>MAX(Ueberblick!$L$11-B71,0)</f>
        <v>0.46000209127737435</v>
      </c>
      <c r="F71" s="94"/>
      <c r="G71" s="96">
        <f t="shared" si="1"/>
        <v>0</v>
      </c>
      <c r="H71" s="3">
        <f>NOT($G71)*'Zeitschritt T-1'!G71</f>
        <v>0</v>
      </c>
      <c r="I71" s="3">
        <f>NOT($G71)*'Zeitschritt T-1'!H71</f>
        <v>1</v>
      </c>
    </row>
    <row r="72" spans="2:9" x14ac:dyDescent="0.25">
      <c r="B72" s="25">
        <f>Ueberblick!F82</f>
        <v>37.983134075070772</v>
      </c>
      <c r="C72" s="26">
        <f>SUMPRODUCT('Zeitschritt T-1'!G72:H72,Ueberblick!L82:M82)</f>
        <v>2.1999300925892413</v>
      </c>
      <c r="D72" s="24">
        <f t="shared" si="3"/>
        <v>1.6845819553520869</v>
      </c>
      <c r="E72" s="4">
        <f>MAX(Ueberblick!$L$11-B72,0)</f>
        <v>1.5168659249292276</v>
      </c>
      <c r="F72" s="94"/>
      <c r="G72" s="96">
        <f t="shared" ref="G72:G106" si="4">1*(E72&gt;D72)*(E72&gt;0)</f>
        <v>0</v>
      </c>
      <c r="H72" s="3">
        <f>NOT($G72)*'Zeitschritt T-1'!G72</f>
        <v>1</v>
      </c>
      <c r="I72" s="3">
        <f>NOT($G72)*'Zeitschritt T-1'!H72</f>
        <v>0</v>
      </c>
    </row>
    <row r="73" spans="2:9" x14ac:dyDescent="0.25">
      <c r="B73" s="25">
        <f>Ueberblick!F83</f>
        <v>38.87483679093166</v>
      </c>
      <c r="C73" s="26">
        <f>SUMPRODUCT('Zeitschritt T-1'!G73:H73,Ueberblick!L83:M83)</f>
        <v>0.26069279826508307</v>
      </c>
      <c r="D73" s="24">
        <f t="shared" si="3"/>
        <v>1.296119552378272</v>
      </c>
      <c r="E73" s="4">
        <f>MAX(Ueberblick!$L$11-B73,0)</f>
        <v>0.62516320906834011</v>
      </c>
      <c r="F73" s="94"/>
      <c r="G73" s="96">
        <f t="shared" si="4"/>
        <v>0</v>
      </c>
      <c r="H73" s="3">
        <f>NOT($G73)*'Zeitschritt T-1'!G73</f>
        <v>0</v>
      </c>
      <c r="I73" s="3">
        <f>NOT($G73)*'Zeitschritt T-1'!H73</f>
        <v>1</v>
      </c>
    </row>
    <row r="74" spans="2:9" x14ac:dyDescent="0.25">
      <c r="B74" s="25">
        <f>Ueberblick!F84</f>
        <v>39.201102036548299</v>
      </c>
      <c r="C74" s="26">
        <f>SUMPRODUCT('Zeitschritt T-1'!G74:H74,Ueberblick!L84:M84)</f>
        <v>0.7622841005651253</v>
      </c>
      <c r="D74" s="24">
        <f t="shared" si="3"/>
        <v>1.1833787199397676</v>
      </c>
      <c r="E74" s="4">
        <f>MAX(Ueberblick!$L$11-B74,0)</f>
        <v>0.29889796345170083</v>
      </c>
      <c r="F74" s="94"/>
      <c r="G74" s="96">
        <f t="shared" si="4"/>
        <v>0</v>
      </c>
      <c r="H74" s="3">
        <f>NOT($G74)*'Zeitschritt T-1'!G74</f>
        <v>0</v>
      </c>
      <c r="I74" s="3">
        <f>NOT($G74)*'Zeitschritt T-1'!H74</f>
        <v>1</v>
      </c>
    </row>
    <row r="75" spans="2:9" x14ac:dyDescent="0.25">
      <c r="B75" s="25">
        <f>Ueberblick!F85</f>
        <v>38.692307955378965</v>
      </c>
      <c r="C75" s="26">
        <f>SUMPRODUCT('Zeitschritt T-1'!G75:H75,Ueberblick!L85:M85)</f>
        <v>1.317196118882876</v>
      </c>
      <c r="D75" s="24">
        <f t="shared" si="3"/>
        <v>1.3660617676485316</v>
      </c>
      <c r="E75" s="4">
        <f>MAX(Ueberblick!$L$11-B75,0)</f>
        <v>0.80769204462103517</v>
      </c>
      <c r="F75" s="94"/>
      <c r="G75" s="96">
        <f t="shared" si="4"/>
        <v>0</v>
      </c>
      <c r="H75" s="3">
        <f>NOT($G75)*'Zeitschritt T-1'!G75</f>
        <v>0</v>
      </c>
      <c r="I75" s="3">
        <f>NOT($G75)*'Zeitschritt T-1'!H75</f>
        <v>1</v>
      </c>
    </row>
    <row r="76" spans="2:9" x14ac:dyDescent="0.25">
      <c r="B76" s="25">
        <f>Ueberblick!F86</f>
        <v>40.329841395772355</v>
      </c>
      <c r="C76" s="26">
        <f>SUMPRODUCT('Zeitschritt T-1'!G76:H76,Ueberblick!L86:M86)</f>
        <v>1.5935952077426521</v>
      </c>
      <c r="D76" s="24">
        <f t="shared" si="3"/>
        <v>0.91482364501484881</v>
      </c>
      <c r="E76" s="4">
        <f>MAX(Ueberblick!$L$11-B76,0)</f>
        <v>0</v>
      </c>
      <c r="F76" s="94"/>
      <c r="G76" s="96">
        <f t="shared" si="4"/>
        <v>0</v>
      </c>
      <c r="H76" s="3">
        <f>NOT($G76)*'Zeitschritt T-1'!G76</f>
        <v>0</v>
      </c>
      <c r="I76" s="3">
        <f>NOT($G76)*'Zeitschritt T-1'!H76</f>
        <v>1</v>
      </c>
    </row>
    <row r="77" spans="2:9" x14ac:dyDescent="0.25">
      <c r="B77" s="25">
        <f>Ueberblick!F87</f>
        <v>37.99144255952168</v>
      </c>
      <c r="C77" s="26">
        <f>SUMPRODUCT('Zeitschritt T-1'!G77:H77,Ueberblick!L87:M87)</f>
        <v>2.3579614276266341</v>
      </c>
      <c r="D77" s="24">
        <f t="shared" si="3"/>
        <v>1.6804195317593553</v>
      </c>
      <c r="E77" s="4">
        <f>MAX(Ueberblick!$L$11-B77,0)</f>
        <v>1.5085574404783202</v>
      </c>
      <c r="F77" s="94"/>
      <c r="G77" s="96">
        <f t="shared" si="4"/>
        <v>0</v>
      </c>
      <c r="H77" s="3">
        <f>NOT($G77)*'Zeitschritt T-1'!G77</f>
        <v>0</v>
      </c>
      <c r="I77" s="3">
        <f>NOT($G77)*'Zeitschritt T-1'!H77</f>
        <v>1</v>
      </c>
    </row>
    <row r="78" spans="2:9" x14ac:dyDescent="0.25">
      <c r="B78" s="25">
        <f>Ueberblick!F88</f>
        <v>37.862940232622194</v>
      </c>
      <c r="C78" s="26">
        <f>SUMPRODUCT('Zeitschritt T-1'!G78:H78,Ueberblick!L88:M88)</f>
        <v>1.1306785812632896</v>
      </c>
      <c r="D78" s="24">
        <f t="shared" si="3"/>
        <v>1.7459396923553214</v>
      </c>
      <c r="E78" s="4">
        <f>MAX(Ueberblick!$L$11-B78,0)</f>
        <v>1.6370597673778065</v>
      </c>
      <c r="F78" s="94"/>
      <c r="G78" s="96">
        <f t="shared" si="4"/>
        <v>0</v>
      </c>
      <c r="H78" s="3">
        <f>NOT($G78)*'Zeitschritt T-1'!G78</f>
        <v>0</v>
      </c>
      <c r="I78" s="3">
        <f>NOT($G78)*'Zeitschritt T-1'!H78</f>
        <v>1</v>
      </c>
    </row>
    <row r="79" spans="2:9" x14ac:dyDescent="0.25">
      <c r="B79" s="25">
        <f>Ueberblick!F89</f>
        <v>36.850120697992367</v>
      </c>
      <c r="C79" s="26">
        <f>SUMPRODUCT('Zeitschritt T-1'!G79:H79,Ueberblick!L89:M89)</f>
        <v>1.8329328999622092</v>
      </c>
      <c r="D79" s="24">
        <f t="shared" si="3"/>
        <v>2.3478557144594276</v>
      </c>
      <c r="E79" s="4">
        <f>MAX(Ueberblick!$L$11-B79,0)</f>
        <v>2.6498793020076334</v>
      </c>
      <c r="F79" s="94"/>
      <c r="G79" s="96">
        <f t="shared" si="4"/>
        <v>1</v>
      </c>
      <c r="H79" s="3">
        <f>NOT($G79)*'Zeitschritt T-1'!G79</f>
        <v>0</v>
      </c>
      <c r="I79" s="3">
        <f>NOT($G79)*'Zeitschritt T-1'!H79</f>
        <v>0</v>
      </c>
    </row>
    <row r="80" spans="2:9" x14ac:dyDescent="0.25">
      <c r="B80" s="25">
        <f>Ueberblick!F90</f>
        <v>39.510482584087107</v>
      </c>
      <c r="C80" s="26">
        <f>SUMPRODUCT('Zeitschritt T-1'!G80:H80,Ueberblick!L90:M90)</f>
        <v>4.2703648324149412E-2</v>
      </c>
      <c r="D80" s="24">
        <f t="shared" si="3"/>
        <v>1.0910188145358575</v>
      </c>
      <c r="E80" s="4">
        <f>MAX(Ueberblick!$L$11-B80,0)</f>
        <v>0</v>
      </c>
      <c r="F80" s="94"/>
      <c r="G80" s="96">
        <f t="shared" si="4"/>
        <v>0</v>
      </c>
      <c r="H80" s="3">
        <f>NOT($G80)*'Zeitschritt T-1'!G80</f>
        <v>0</v>
      </c>
      <c r="I80" s="3">
        <f>NOT($G80)*'Zeitschritt T-1'!H80</f>
        <v>1</v>
      </c>
    </row>
    <row r="81" spans="2:9" x14ac:dyDescent="0.25">
      <c r="B81" s="25">
        <f>Ueberblick!F91</f>
        <v>39.46708255744732</v>
      </c>
      <c r="C81" s="26">
        <f>SUMPRODUCT('Zeitschritt T-1'!G81:H81,Ueberblick!L91:M91)</f>
        <v>1.1621464867746454</v>
      </c>
      <c r="D81" s="24">
        <f t="shared" si="3"/>
        <v>1.1031212363972287</v>
      </c>
      <c r="E81" s="4">
        <f>MAX(Ueberblick!$L$11-B81,0)</f>
        <v>3.2917442552680143E-2</v>
      </c>
      <c r="F81" s="94"/>
      <c r="G81" s="96">
        <f t="shared" si="4"/>
        <v>0</v>
      </c>
      <c r="H81" s="3">
        <f>NOT($G81)*'Zeitschritt T-1'!G81</f>
        <v>0</v>
      </c>
      <c r="I81" s="3">
        <f>NOT($G81)*'Zeitschritt T-1'!H81</f>
        <v>1</v>
      </c>
    </row>
    <row r="82" spans="2:9" x14ac:dyDescent="0.25">
      <c r="B82" s="25">
        <f>Ueberblick!F92</f>
        <v>38.520107165501962</v>
      </c>
      <c r="C82" s="26">
        <f>SUMPRODUCT('Zeitschritt T-1'!G82:H82,Ueberblick!L92:M92)</f>
        <v>0</v>
      </c>
      <c r="D82" s="24">
        <f t="shared" si="3"/>
        <v>1.4365647950570661</v>
      </c>
      <c r="E82" s="4">
        <f>MAX(Ueberblick!$L$11-B82,0)</f>
        <v>0.97989283449803821</v>
      </c>
      <c r="F82" s="94"/>
      <c r="G82" s="96">
        <f t="shared" si="4"/>
        <v>0</v>
      </c>
      <c r="H82" s="3">
        <f>NOT($G82)*'Zeitschritt T-1'!G82</f>
        <v>0</v>
      </c>
      <c r="I82" s="3">
        <f>NOT($G82)*'Zeitschritt T-1'!H82</f>
        <v>0</v>
      </c>
    </row>
    <row r="83" spans="2:9" x14ac:dyDescent="0.25">
      <c r="B83" s="25">
        <f>Ueberblick!F93</f>
        <v>39.49847599399714</v>
      </c>
      <c r="C83" s="26">
        <f>SUMPRODUCT('Zeitschritt T-1'!G83:H83,Ueberblick!L93:M93)</f>
        <v>0</v>
      </c>
      <c r="D83" s="24">
        <f t="shared" si="3"/>
        <v>1.0943390610445931</v>
      </c>
      <c r="E83" s="4">
        <f>MAX(Ueberblick!$L$11-B83,0)</f>
        <v>1.5240060028602898E-3</v>
      </c>
      <c r="F83" s="94"/>
      <c r="G83" s="96">
        <f t="shared" si="4"/>
        <v>0</v>
      </c>
      <c r="H83" s="3">
        <f>NOT($G83)*'Zeitschritt T-1'!G83</f>
        <v>0</v>
      </c>
      <c r="I83" s="3">
        <f>NOT($G83)*'Zeitschritt T-1'!H83</f>
        <v>0</v>
      </c>
    </row>
    <row r="84" spans="2:9" x14ac:dyDescent="0.25">
      <c r="B84" s="25">
        <f>Ueberblick!F94</f>
        <v>38.78370342777125</v>
      </c>
      <c r="C84" s="26">
        <f>SUMPRODUCT('Zeitschritt T-1'!G84:H84,Ueberblick!L94:M94)</f>
        <v>0.15726840851866086</v>
      </c>
      <c r="D84" s="24">
        <f t="shared" si="3"/>
        <v>1.330424343350316</v>
      </c>
      <c r="E84" s="4">
        <f>MAX(Ueberblick!$L$11-B84,0)</f>
        <v>0.71629657222874954</v>
      </c>
      <c r="F84" s="94"/>
      <c r="G84" s="96">
        <f t="shared" si="4"/>
        <v>0</v>
      </c>
      <c r="H84" s="3">
        <f>NOT($G84)*'Zeitschritt T-1'!G84</f>
        <v>0</v>
      </c>
      <c r="I84" s="3">
        <f>NOT($G84)*'Zeitschritt T-1'!H84</f>
        <v>1</v>
      </c>
    </row>
    <row r="85" spans="2:9" x14ac:dyDescent="0.25">
      <c r="B85" s="25">
        <f>Ueberblick!F95</f>
        <v>38.89079013962445</v>
      </c>
      <c r="C85" s="26">
        <f>SUMPRODUCT('Zeitschritt T-1'!G85:H85,Ueberblick!L95:M95)</f>
        <v>1.4349573951912618</v>
      </c>
      <c r="D85" s="24">
        <f t="shared" si="3"/>
        <v>1.2902406955700343</v>
      </c>
      <c r="E85" s="4">
        <f>MAX(Ueberblick!$L$11-B85,0)</f>
        <v>0.60920986037555025</v>
      </c>
      <c r="F85" s="94"/>
      <c r="G85" s="96">
        <f t="shared" si="4"/>
        <v>0</v>
      </c>
      <c r="H85" s="3">
        <f>NOT($G85)*'Zeitschritt T-1'!G85</f>
        <v>0</v>
      </c>
      <c r="I85" s="3">
        <f>NOT($G85)*'Zeitschritt T-1'!H85</f>
        <v>1</v>
      </c>
    </row>
    <row r="86" spans="2:9" x14ac:dyDescent="0.25">
      <c r="B86" s="25">
        <f>Ueberblick!F96</f>
        <v>38.712944721821053</v>
      </c>
      <c r="C86" s="26">
        <f>SUMPRODUCT('Zeitschritt T-1'!G86:H86,Ueberblick!L96:M96)</f>
        <v>0.3850410491279419</v>
      </c>
      <c r="D86" s="24">
        <f t="shared" si="3"/>
        <v>1.3579069549806917</v>
      </c>
      <c r="E86" s="4">
        <f>MAX(Ueberblick!$L$11-B86,0)</f>
        <v>0.78705527817894705</v>
      </c>
      <c r="F86" s="94"/>
      <c r="G86" s="96">
        <f t="shared" si="4"/>
        <v>0</v>
      </c>
      <c r="H86" s="3">
        <f>NOT($G86)*'Zeitschritt T-1'!G86</f>
        <v>0</v>
      </c>
      <c r="I86" s="3">
        <f>NOT($G86)*'Zeitschritt T-1'!H86</f>
        <v>1</v>
      </c>
    </row>
    <row r="87" spans="2:9" x14ac:dyDescent="0.25">
      <c r="B87" s="25">
        <f>Ueberblick!F97</f>
        <v>39.039952193732439</v>
      </c>
      <c r="C87" s="26">
        <f>SUMPRODUCT('Zeitschritt T-1'!G87:H87,Ueberblick!L97:M97)</f>
        <v>0.74139234005897237</v>
      </c>
      <c r="D87" s="24">
        <f t="shared" si="3"/>
        <v>1.2370958037415249</v>
      </c>
      <c r="E87" s="4">
        <f>MAX(Ueberblick!$L$11-B87,0)</f>
        <v>0.46004780626756059</v>
      </c>
      <c r="F87" s="94"/>
      <c r="G87" s="96">
        <f t="shared" si="4"/>
        <v>0</v>
      </c>
      <c r="H87" s="3">
        <f>NOT($G87)*'Zeitschritt T-1'!G87</f>
        <v>0</v>
      </c>
      <c r="I87" s="3">
        <f>NOT($G87)*'Zeitschritt T-1'!H87</f>
        <v>1</v>
      </c>
    </row>
    <row r="88" spans="2:9" x14ac:dyDescent="0.25">
      <c r="B88" s="25">
        <f>Ueberblick!F98</f>
        <v>38.70166244862034</v>
      </c>
      <c r="C88" s="26">
        <f>SUMPRODUCT('Zeitschritt T-1'!G88:H88,Ueberblick!L98:M98)</f>
        <v>0.69335772317116096</v>
      </c>
      <c r="D88" s="24">
        <f t="shared" si="3"/>
        <v>1.3623574448651823</v>
      </c>
      <c r="E88" s="4">
        <f>MAX(Ueberblick!$L$11-B88,0)</f>
        <v>0.79833755137966023</v>
      </c>
      <c r="F88" s="94"/>
      <c r="G88" s="96">
        <f t="shared" si="4"/>
        <v>0</v>
      </c>
      <c r="H88" s="3">
        <f>NOT($G88)*'Zeitschritt T-1'!G88</f>
        <v>0</v>
      </c>
      <c r="I88" s="3">
        <f>NOT($G88)*'Zeitschritt T-1'!H88</f>
        <v>1</v>
      </c>
    </row>
    <row r="89" spans="2:9" x14ac:dyDescent="0.25">
      <c r="B89" s="25">
        <f>Ueberblick!F99</f>
        <v>41.387335232793433</v>
      </c>
      <c r="C89" s="26">
        <f>SUMPRODUCT('Zeitschritt T-1'!G89:H89,Ueberblick!L99:M99)</f>
        <v>0.84889406979893778</v>
      </c>
      <c r="D89" s="24">
        <f t="shared" si="3"/>
        <v>0.83423001743241798</v>
      </c>
      <c r="E89" s="4">
        <f>MAX(Ueberblick!$L$11-B89,0)</f>
        <v>0</v>
      </c>
      <c r="F89" s="94"/>
      <c r="G89" s="96">
        <f t="shared" si="4"/>
        <v>0</v>
      </c>
      <c r="H89" s="3">
        <f>NOT($G89)*'Zeitschritt T-1'!G89</f>
        <v>0</v>
      </c>
      <c r="I89" s="3">
        <f>NOT($G89)*'Zeitschritt T-1'!H89</f>
        <v>1</v>
      </c>
    </row>
    <row r="90" spans="2:9" x14ac:dyDescent="0.25">
      <c r="B90" s="25">
        <f>Ueberblick!F100</f>
        <v>37.433334974845359</v>
      </c>
      <c r="C90" s="26">
        <f>SUMPRODUCT('Zeitschritt T-1'!G90:H90,Ueberblick!L100:M100)</f>
        <v>3.1468071834055209</v>
      </c>
      <c r="D90" s="24">
        <f t="shared" si="3"/>
        <v>1.9827199770875126</v>
      </c>
      <c r="E90" s="4">
        <f>MAX(Ueberblick!$L$11-B90,0)</f>
        <v>2.0666650251546415</v>
      </c>
      <c r="F90" s="94"/>
      <c r="G90" s="96">
        <f t="shared" si="4"/>
        <v>1</v>
      </c>
      <c r="H90" s="3">
        <f>NOT($G90)*'Zeitschritt T-1'!G90</f>
        <v>0</v>
      </c>
      <c r="I90" s="3">
        <f>NOT($G90)*'Zeitschritt T-1'!H90</f>
        <v>0</v>
      </c>
    </row>
    <row r="91" spans="2:9" x14ac:dyDescent="0.25">
      <c r="B91" s="25">
        <f>Ueberblick!F101</f>
        <v>36.745700922410307</v>
      </c>
      <c r="C91" s="26">
        <f>SUMPRODUCT('Zeitschritt T-1'!G91:H91,Ueberblick!L101:M101)</f>
        <v>2.2064553700667702</v>
      </c>
      <c r="D91" s="24">
        <f t="shared" si="3"/>
        <v>2.4185414463519663</v>
      </c>
      <c r="E91" s="4">
        <f>MAX(Ueberblick!$L$11-B91,0)</f>
        <v>2.7542990775896925</v>
      </c>
      <c r="F91" s="94"/>
      <c r="G91" s="96">
        <f t="shared" si="4"/>
        <v>1</v>
      </c>
      <c r="H91" s="3">
        <f>NOT($G91)*'Zeitschritt T-1'!G91</f>
        <v>0</v>
      </c>
      <c r="I91" s="3">
        <f>NOT($G91)*'Zeitschritt T-1'!H91</f>
        <v>0</v>
      </c>
    </row>
    <row r="92" spans="2:9" x14ac:dyDescent="0.25">
      <c r="B92" s="25">
        <f>Ueberblick!F102</f>
        <v>37.45931886049037</v>
      </c>
      <c r="C92" s="26">
        <f>SUMPRODUCT('Zeitschritt T-1'!G92:H92,Ueberblick!L102:M102)</f>
        <v>2.489945608049581</v>
      </c>
      <c r="D92" s="24">
        <f t="shared" si="3"/>
        <v>1.9676229978886823</v>
      </c>
      <c r="E92" s="4">
        <f>MAX(Ueberblick!$L$11-B92,0)</f>
        <v>2.0406811395096298</v>
      </c>
      <c r="F92" s="94"/>
      <c r="G92" s="96">
        <f t="shared" si="4"/>
        <v>1</v>
      </c>
      <c r="H92" s="3">
        <f>NOT($G92)*'Zeitschritt T-1'!G92</f>
        <v>0</v>
      </c>
      <c r="I92" s="3">
        <f>NOT($G92)*'Zeitschritt T-1'!H92</f>
        <v>0</v>
      </c>
    </row>
    <row r="93" spans="2:9" x14ac:dyDescent="0.25">
      <c r="B93" s="25">
        <f>Ueberblick!F103</f>
        <v>37.506656548980395</v>
      </c>
      <c r="C93" s="26">
        <f>SUMPRODUCT('Zeitschritt T-1'!G93:H93,Ueberblick!L103:M103)</f>
        <v>1.4430908805385272</v>
      </c>
      <c r="D93" s="24">
        <f t="shared" si="3"/>
        <v>1.9403759145798034</v>
      </c>
      <c r="E93" s="4">
        <f>MAX(Ueberblick!$L$11-B93,0)</f>
        <v>1.9933434510196051</v>
      </c>
      <c r="F93" s="94"/>
      <c r="G93" s="96">
        <f t="shared" si="4"/>
        <v>1</v>
      </c>
      <c r="H93" s="3">
        <f>NOT($G93)*'Zeitschritt T-1'!G93</f>
        <v>0</v>
      </c>
      <c r="I93" s="3">
        <f>NOT($G93)*'Zeitschritt T-1'!H93</f>
        <v>0</v>
      </c>
    </row>
    <row r="94" spans="2:9" x14ac:dyDescent="0.25">
      <c r="B94" s="25">
        <f>Ueberblick!F104</f>
        <v>38.166390708805174</v>
      </c>
      <c r="C94" s="26">
        <f>SUMPRODUCT('Zeitschritt T-1'!G94:H94,Ueberblick!L104:M104)</f>
        <v>2.1778641130284981</v>
      </c>
      <c r="D94" s="24">
        <f t="shared" si="3"/>
        <v>1.5951446531245779</v>
      </c>
      <c r="E94" s="4">
        <f>MAX(Ueberblick!$L$11-B94,0)</f>
        <v>1.3336092911948256</v>
      </c>
      <c r="F94" s="94"/>
      <c r="G94" s="96">
        <f t="shared" si="4"/>
        <v>0</v>
      </c>
      <c r="H94" s="3">
        <f>NOT($G94)*'Zeitschritt T-1'!G94</f>
        <v>1</v>
      </c>
      <c r="I94" s="3">
        <f>NOT($G94)*'Zeitschritt T-1'!H94</f>
        <v>0</v>
      </c>
    </row>
    <row r="95" spans="2:9" x14ac:dyDescent="0.25">
      <c r="B95" s="25">
        <f>Ueberblick!F105</f>
        <v>38.431530127064555</v>
      </c>
      <c r="C95" s="26">
        <f>SUMPRODUCT('Zeitschritt T-1'!G95:H95,Ueberblick!L105:M105)</f>
        <v>1.3726422287741258</v>
      </c>
      <c r="D95" s="24">
        <f t="shared" si="3"/>
        <v>1.4745389026698916</v>
      </c>
      <c r="E95" s="4">
        <f>MAX(Ueberblick!$L$11-B95,0)</f>
        <v>1.0684698729354452</v>
      </c>
      <c r="F95" s="94"/>
      <c r="G95" s="96">
        <f t="shared" si="4"/>
        <v>0</v>
      </c>
      <c r="H95" s="3">
        <f>NOT($G95)*'Zeitschritt T-1'!G95</f>
        <v>0</v>
      </c>
      <c r="I95" s="3">
        <f>NOT($G95)*'Zeitschritt T-1'!H95</f>
        <v>1</v>
      </c>
    </row>
    <row r="96" spans="2:9" x14ac:dyDescent="0.25">
      <c r="B96" s="25">
        <f>Ueberblick!F106</f>
        <v>38.38146644537342</v>
      </c>
      <c r="C96" s="26">
        <f>SUMPRODUCT('Zeitschritt T-1'!G96:H96,Ueberblick!L106:M106)</f>
        <v>2.6537412922562993</v>
      </c>
      <c r="D96" s="24">
        <f t="shared" si="3"/>
        <v>1.4965152492954985</v>
      </c>
      <c r="E96" s="4">
        <f>MAX(Ueberblick!$L$11-B96,0)</f>
        <v>1.1185335546265804</v>
      </c>
      <c r="F96" s="94"/>
      <c r="G96" s="96">
        <f t="shared" si="4"/>
        <v>0</v>
      </c>
      <c r="H96" s="3">
        <f>NOT($G96)*'Zeitschritt T-1'!G96</f>
        <v>1</v>
      </c>
      <c r="I96" s="3">
        <f>NOT($G96)*'Zeitschritt T-1'!H96</f>
        <v>0</v>
      </c>
    </row>
    <row r="97" spans="2:9" x14ac:dyDescent="0.25">
      <c r="B97" s="25">
        <f>Ueberblick!F107</f>
        <v>39.141334441179374</v>
      </c>
      <c r="C97" s="26">
        <f>SUMPRODUCT('Zeitschritt T-1'!G97:H97,Ueberblick!L107:M107)</f>
        <v>0.16286736708652683</v>
      </c>
      <c r="D97" s="24">
        <f t="shared" si="3"/>
        <v>1.202853221776337</v>
      </c>
      <c r="E97" s="4">
        <f>MAX(Ueberblick!$L$11-B97,0)</f>
        <v>0.35866555882062556</v>
      </c>
      <c r="F97" s="94"/>
      <c r="G97" s="96">
        <f t="shared" si="4"/>
        <v>0</v>
      </c>
      <c r="H97" s="3">
        <f>NOT($G97)*'Zeitschritt T-1'!G97</f>
        <v>0</v>
      </c>
      <c r="I97" s="3">
        <f>NOT($G97)*'Zeitschritt T-1'!H97</f>
        <v>1</v>
      </c>
    </row>
    <row r="98" spans="2:9" x14ac:dyDescent="0.25">
      <c r="B98" s="25">
        <f>Ueberblick!F108</f>
        <v>38.989266209363265</v>
      </c>
      <c r="C98" s="26">
        <f>SUMPRODUCT('Zeitschritt T-1'!G98:H98,Ueberblick!L108:M108)</f>
        <v>0.2193897711749031</v>
      </c>
      <c r="D98" s="24">
        <f t="shared" si="3"/>
        <v>1.2547854896689046</v>
      </c>
      <c r="E98" s="4">
        <f>MAX(Ueberblick!$L$11-B98,0)</f>
        <v>0.51073379063673485</v>
      </c>
      <c r="F98" s="94"/>
      <c r="G98" s="96">
        <f t="shared" si="4"/>
        <v>0</v>
      </c>
      <c r="H98" s="3">
        <f>NOT($G98)*'Zeitschritt T-1'!G98</f>
        <v>0</v>
      </c>
      <c r="I98" s="3">
        <f>NOT($G98)*'Zeitschritt T-1'!H98</f>
        <v>1</v>
      </c>
    </row>
    <row r="99" spans="2:9" x14ac:dyDescent="0.25">
      <c r="B99" s="25">
        <f>Ueberblick!F109</f>
        <v>39.351228990268332</v>
      </c>
      <c r="C99" s="26">
        <f>SUMPRODUCT('Zeitschritt T-1'!G99:H99,Ueberblick!L109:M109)</f>
        <v>0.97535502819440723</v>
      </c>
      <c r="D99" s="24">
        <f t="shared" si="3"/>
        <v>1.1367925997660109</v>
      </c>
      <c r="E99" s="4">
        <f>MAX(Ueberblick!$L$11-B99,0)</f>
        <v>0.1487710097316679</v>
      </c>
      <c r="F99" s="94"/>
      <c r="G99" s="96">
        <f t="shared" si="4"/>
        <v>0</v>
      </c>
      <c r="H99" s="3">
        <f>NOT($G99)*'Zeitschritt T-1'!G99</f>
        <v>0</v>
      </c>
      <c r="I99" s="3">
        <f>NOT($G99)*'Zeitschritt T-1'!H99</f>
        <v>1</v>
      </c>
    </row>
    <row r="100" spans="2:9" x14ac:dyDescent="0.25">
      <c r="B100" s="25">
        <f>Ueberblick!F110</f>
        <v>40.378255904930995</v>
      </c>
      <c r="C100" s="26">
        <f>SUMPRODUCT('Zeitschritt T-1'!G100:H100,Ueberblick!L110:M110)</f>
        <v>0</v>
      </c>
      <c r="D100" s="24">
        <f t="shared" si="3"/>
        <v>0.9075202087525156</v>
      </c>
      <c r="E100" s="4">
        <f>MAX(Ueberblick!$L$11-B100,0)</f>
        <v>0</v>
      </c>
      <c r="F100" s="94"/>
      <c r="G100" s="96">
        <f t="shared" si="4"/>
        <v>0</v>
      </c>
      <c r="H100" s="3">
        <f>NOT($G100)*'Zeitschritt T-1'!G100</f>
        <v>0</v>
      </c>
      <c r="I100" s="3">
        <f>NOT($G100)*'Zeitschritt T-1'!H100</f>
        <v>0</v>
      </c>
    </row>
    <row r="101" spans="2:9" x14ac:dyDescent="0.25">
      <c r="B101" s="25">
        <f>Ueberblick!F111</f>
        <v>39.823062557433808</v>
      </c>
      <c r="C101" s="26">
        <f>SUMPRODUCT('Zeitschritt T-1'!G101:H101,Ueberblick!L111:M111)</f>
        <v>0.49435119350430767</v>
      </c>
      <c r="D101" s="24">
        <f t="shared" si="3"/>
        <v>1.0120842162385912</v>
      </c>
      <c r="E101" s="4">
        <f>MAX(Ueberblick!$L$11-B101,0)</f>
        <v>0</v>
      </c>
      <c r="F101" s="94"/>
      <c r="G101" s="96">
        <f t="shared" si="4"/>
        <v>0</v>
      </c>
      <c r="H101" s="3">
        <f>NOT($G101)*'Zeitschritt T-1'!G101</f>
        <v>0</v>
      </c>
      <c r="I101" s="3">
        <f>NOT($G101)*'Zeitschritt T-1'!H101</f>
        <v>1</v>
      </c>
    </row>
    <row r="102" spans="2:9" x14ac:dyDescent="0.25">
      <c r="B102" s="25">
        <f>Ueberblick!F112</f>
        <v>37.316743901155235</v>
      </c>
      <c r="C102" s="26">
        <f>SUMPRODUCT('Zeitschritt T-1'!G102:H102,Ueberblick!L112:M112)</f>
        <v>0.77691243332311899</v>
      </c>
      <c r="D102" s="24">
        <f t="shared" si="3"/>
        <v>2.0516905035386088</v>
      </c>
      <c r="E102" s="4">
        <f>MAX(Ueberblick!$L$11-B102,0)</f>
        <v>2.1832560988447653</v>
      </c>
      <c r="F102" s="94"/>
      <c r="G102" s="96">
        <f t="shared" si="4"/>
        <v>1</v>
      </c>
      <c r="H102" s="3">
        <f>NOT($G102)*'Zeitschritt T-1'!G102</f>
        <v>0</v>
      </c>
      <c r="I102" s="3">
        <f>NOT($G102)*'Zeitschritt T-1'!H102</f>
        <v>0</v>
      </c>
    </row>
    <row r="103" spans="2:9" x14ac:dyDescent="0.25">
      <c r="B103" s="25">
        <f>Ueberblick!F113</f>
        <v>36.271045489536661</v>
      </c>
      <c r="C103" s="26">
        <f>SUMPRODUCT('Zeitschritt T-1'!G103:H103,Ueberblick!L113:M113)</f>
        <v>2.2704552596821799</v>
      </c>
      <c r="D103" s="24">
        <f t="shared" si="3"/>
        <v>2.7601849583992788</v>
      </c>
      <c r="E103" s="4">
        <f>MAX(Ueberblick!$L$11-B103,0)</f>
        <v>3.228954510463339</v>
      </c>
      <c r="F103" s="94"/>
      <c r="G103" s="96">
        <f t="shared" si="4"/>
        <v>1</v>
      </c>
      <c r="H103" s="3">
        <f>NOT($G103)*'Zeitschritt T-1'!G103</f>
        <v>0</v>
      </c>
      <c r="I103" s="3">
        <f>NOT($G103)*'Zeitschritt T-1'!H103</f>
        <v>0</v>
      </c>
    </row>
    <row r="104" spans="2:9" x14ac:dyDescent="0.25">
      <c r="B104" s="25">
        <f>Ueberblick!F114</f>
        <v>39.501931472831714</v>
      </c>
      <c r="C104" s="26">
        <f>SUMPRODUCT('Zeitschritt T-1'!G104:H104,Ueberblick!L114:M114)</f>
        <v>0.22505334926380982</v>
      </c>
      <c r="D104" s="24">
        <f t="shared" si="3"/>
        <v>1.0933813133784298</v>
      </c>
      <c r="E104" s="4">
        <f>MAX(Ueberblick!$L$11-B104,0)</f>
        <v>0</v>
      </c>
      <c r="F104" s="94"/>
      <c r="G104" s="96">
        <f t="shared" si="4"/>
        <v>0</v>
      </c>
      <c r="H104" s="3">
        <f>NOT($G104)*'Zeitschritt T-1'!G104</f>
        <v>0</v>
      </c>
      <c r="I104" s="3">
        <f>NOT($G104)*'Zeitschritt T-1'!H104</f>
        <v>1</v>
      </c>
    </row>
    <row r="105" spans="2:9" x14ac:dyDescent="0.25">
      <c r="B105" s="25">
        <f>Ueberblick!F115</f>
        <v>36.764361322204806</v>
      </c>
      <c r="C105" s="26">
        <f>SUMPRODUCT('Zeitschritt T-1'!G105:H105,Ueberblick!L115:M115)</f>
        <v>1.8158978510518153</v>
      </c>
      <c r="D105" s="24">
        <f t="shared" si="3"/>
        <v>2.4057911369852292</v>
      </c>
      <c r="E105" s="4">
        <f>MAX(Ueberblick!$L$11-B105,0)</f>
        <v>2.735638677795194</v>
      </c>
      <c r="F105" s="94"/>
      <c r="G105" s="96">
        <f t="shared" si="4"/>
        <v>1</v>
      </c>
      <c r="H105" s="3">
        <f>NOT($G105)*'Zeitschritt T-1'!G105</f>
        <v>0</v>
      </c>
      <c r="I105" s="3">
        <f>NOT($G105)*'Zeitschritt T-1'!H105</f>
        <v>0</v>
      </c>
    </row>
    <row r="106" spans="2:9" x14ac:dyDescent="0.25">
      <c r="B106" s="25">
        <f>Ueberblick!F116</f>
        <v>38.666756917436871</v>
      </c>
      <c r="C106" s="26">
        <f>SUMPRODUCT('Zeitschritt T-1'!G106:H106,Ueberblick!L116:M116)</f>
        <v>2.414669353024756</v>
      </c>
      <c r="D106" s="24">
        <f t="shared" si="3"/>
        <v>1.3762457949122933</v>
      </c>
      <c r="E106" s="4">
        <f>MAX(Ueberblick!$L$11-B106,0)</f>
        <v>0.83324308256312918</v>
      </c>
      <c r="F106" s="94"/>
      <c r="G106" s="96">
        <f t="shared" si="4"/>
        <v>0</v>
      </c>
      <c r="H106" s="3">
        <f>NOT($G106)*'Zeitschritt T-1'!G106</f>
        <v>1</v>
      </c>
      <c r="I106" s="3">
        <f>NOT($G106)*'Zeitschritt T-1'!H106</f>
        <v>0</v>
      </c>
    </row>
  </sheetData>
  <mergeCells count="3">
    <mergeCell ref="K3:M3"/>
    <mergeCell ref="B5:E5"/>
    <mergeCell ref="G5:I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06"/>
  <sheetViews>
    <sheetView showGridLines="0" zoomScale="235" zoomScaleNormal="235" workbookViewId="0">
      <selection activeCell="K5" sqref="K5"/>
    </sheetView>
  </sheetViews>
  <sheetFormatPr baseColWidth="10" defaultRowHeight="15" x14ac:dyDescent="0.25"/>
  <cols>
    <col min="2" max="2" width="11.7109375" customWidth="1"/>
    <col min="3" max="3" width="6" bestFit="1" customWidth="1"/>
    <col min="4" max="4" width="11.28515625" customWidth="1"/>
    <col min="5" max="5" width="8" customWidth="1"/>
    <col min="6" max="6" width="3.28515625" style="21" customWidth="1"/>
    <col min="7" max="8" width="7.42578125" customWidth="1"/>
    <col min="9" max="9" width="1.85546875" customWidth="1"/>
    <col min="12" max="12" width="13.7109375" bestFit="1" customWidth="1"/>
    <col min="14" max="14" width="1.140625" customWidth="1"/>
  </cols>
  <sheetData>
    <row r="2" spans="2:13" x14ac:dyDescent="0.25">
      <c r="J2" s="5">
        <v>1</v>
      </c>
      <c r="K2" s="6">
        <v>2</v>
      </c>
      <c r="L2" s="7"/>
      <c r="M2" s="18"/>
    </row>
    <row r="3" spans="2:13" ht="15.75" thickBot="1" x14ac:dyDescent="0.3">
      <c r="J3" s="103" t="s">
        <v>3</v>
      </c>
      <c r="K3" s="104"/>
      <c r="L3" s="105"/>
      <c r="M3" s="19"/>
    </row>
    <row r="4" spans="2:13" ht="20.25" thickTop="1" thickBot="1" x14ac:dyDescent="0.35">
      <c r="J4" s="12" t="s">
        <v>2</v>
      </c>
      <c r="K4" s="13" t="s">
        <v>1</v>
      </c>
      <c r="L4" s="14" t="s">
        <v>0</v>
      </c>
      <c r="M4" s="19"/>
    </row>
    <row r="5" spans="2:13" ht="35.25" customHeight="1" thickBot="1" x14ac:dyDescent="0.35">
      <c r="B5" s="97" t="s">
        <v>27</v>
      </c>
      <c r="C5" s="98"/>
      <c r="D5" s="98"/>
      <c r="E5" s="99"/>
      <c r="F5" s="8"/>
      <c r="G5" s="100" t="s">
        <v>29</v>
      </c>
      <c r="H5" s="99"/>
      <c r="J5" s="15">
        <f t="array" ref="J5:L5">LINEST(C7:C106,(B7:B106)^(J2:K2))</f>
        <v>2.0602569532876262E-2</v>
      </c>
      <c r="K5" s="16">
        <v>-2.0717396034422637</v>
      </c>
      <c r="L5" s="17">
        <v>50.622647245095933</v>
      </c>
      <c r="M5" s="20"/>
    </row>
    <row r="6" spans="2:13" s="1" customFormat="1" ht="19.5" customHeight="1" thickBot="1" x14ac:dyDescent="0.35">
      <c r="B6" s="2" t="s">
        <v>26</v>
      </c>
      <c r="C6" s="2" t="s">
        <v>28</v>
      </c>
      <c r="D6" s="2"/>
      <c r="E6" s="2"/>
      <c r="F6" s="8"/>
      <c r="G6" s="2" t="s">
        <v>12</v>
      </c>
      <c r="H6" s="2" t="s">
        <v>9</v>
      </c>
      <c r="J6" s="9"/>
      <c r="K6" s="10"/>
      <c r="L6" s="11"/>
    </row>
    <row r="7" spans="2:13" ht="15.75" thickTop="1" x14ac:dyDescent="0.25">
      <c r="B7" s="25">
        <f>Ueberblick!G17</f>
        <v>38.4610701021385</v>
      </c>
      <c r="C7" s="26">
        <f>Ueberblick!M17</f>
        <v>1.6397691584163354</v>
      </c>
      <c r="D7" s="95">
        <f t="shared" ref="D7:D38" si="0">$L$5+B7*$K$5+B7^2*$J$5</f>
        <v>1.4177567313624451</v>
      </c>
      <c r="E7" s="93">
        <f>MAX(K-B7,0)</f>
        <v>1.0389298978615003</v>
      </c>
      <c r="F7" s="94"/>
      <c r="G7" s="96">
        <f>1*(E7&gt;D7)*(E7&gt;0)</f>
        <v>0</v>
      </c>
      <c r="H7" s="96">
        <f>NOT(G7)*(C7&gt;0)*1</f>
        <v>1</v>
      </c>
      <c r="I7" s="4"/>
    </row>
    <row r="8" spans="2:13" x14ac:dyDescent="0.25">
      <c r="B8" s="25">
        <f>Ueberblick!G18</f>
        <v>41.675577348408098</v>
      </c>
      <c r="C8" s="26">
        <f>Ueberblick!M18</f>
        <v>0</v>
      </c>
      <c r="D8" s="24">
        <f t="shared" si="0"/>
        <v>6.535325373936729E-2</v>
      </c>
      <c r="E8" s="4">
        <f>MAX(Ueberblick!$L$11-B8,0)</f>
        <v>0</v>
      </c>
      <c r="F8" s="94"/>
      <c r="G8" s="96">
        <f t="shared" ref="G8:G71" si="1">1*(E8&gt;D8)*(E8&gt;0)</f>
        <v>0</v>
      </c>
      <c r="H8" s="96">
        <f t="shared" ref="H8:H71" si="2">NOT(G8)*(C8&gt;0)*1</f>
        <v>0</v>
      </c>
      <c r="I8" s="4"/>
    </row>
    <row r="9" spans="2:13" x14ac:dyDescent="0.25">
      <c r="B9" s="25">
        <f>Ueberblick!G19</f>
        <v>38.478000043083512</v>
      </c>
      <c r="C9" s="26">
        <f>Ueberblick!M19</f>
        <v>1.2567841796962256</v>
      </c>
      <c r="D9" s="24">
        <f t="shared" si="0"/>
        <v>1.4095186718560235</v>
      </c>
      <c r="E9" s="4">
        <f>MAX(Ueberblick!$L$11-B9,0)</f>
        <v>1.0219999569164884</v>
      </c>
      <c r="F9" s="94"/>
      <c r="G9" s="96">
        <f t="shared" si="1"/>
        <v>0</v>
      </c>
      <c r="H9" s="96">
        <f t="shared" si="2"/>
        <v>1</v>
      </c>
      <c r="I9" s="4"/>
    </row>
    <row r="10" spans="2:13" x14ac:dyDescent="0.25">
      <c r="B10" s="25">
        <f>Ueberblick!G20</f>
        <v>38.935373198564015</v>
      </c>
      <c r="C10" s="26">
        <f>Ueberblick!M20</f>
        <v>0.35635280341362829</v>
      </c>
      <c r="D10" s="24">
        <f t="shared" si="0"/>
        <v>1.1914316262252633</v>
      </c>
      <c r="E10" s="4">
        <f>MAX(Ueberblick!$L$11-B10,0)</f>
        <v>0.56462680143598476</v>
      </c>
      <c r="F10" s="94"/>
      <c r="G10" s="96">
        <f t="shared" si="1"/>
        <v>0</v>
      </c>
      <c r="H10" s="96">
        <f t="shared" si="2"/>
        <v>1</v>
      </c>
      <c r="I10" s="4"/>
    </row>
    <row r="11" spans="2:13" x14ac:dyDescent="0.25">
      <c r="B11" s="25">
        <f>Ueberblick!G21</f>
        <v>38.161936785013992</v>
      </c>
      <c r="C11" s="26">
        <f>Ueberblick!M21</f>
        <v>2.4093380036109409</v>
      </c>
      <c r="D11" s="24">
        <f t="shared" si="0"/>
        <v>1.5652619952998172</v>
      </c>
      <c r="E11" s="4">
        <f>MAX(Ueberblick!$L$11-B11,0)</f>
        <v>1.3380632149860077</v>
      </c>
      <c r="F11" s="94"/>
      <c r="G11" s="96">
        <f t="shared" si="1"/>
        <v>0</v>
      </c>
      <c r="H11" s="96">
        <f t="shared" si="2"/>
        <v>1</v>
      </c>
      <c r="I11" s="4"/>
    </row>
    <row r="12" spans="2:13" x14ac:dyDescent="0.25">
      <c r="B12" s="25">
        <f>Ueberblick!G22</f>
        <v>38.92173307475958</v>
      </c>
      <c r="C12" s="26">
        <f>Ueberblick!M22</f>
        <v>0.88244341283314753</v>
      </c>
      <c r="D12" s="24">
        <f t="shared" si="0"/>
        <v>1.1978108823991498</v>
      </c>
      <c r="E12" s="4">
        <f>MAX(Ueberblick!$L$11-B12,0)</f>
        <v>0.57826692524042045</v>
      </c>
      <c r="F12" s="94"/>
      <c r="G12" s="96">
        <f t="shared" si="1"/>
        <v>0</v>
      </c>
      <c r="H12" s="96">
        <f t="shared" si="2"/>
        <v>1</v>
      </c>
      <c r="I12" s="4"/>
    </row>
    <row r="13" spans="2:13" x14ac:dyDescent="0.25">
      <c r="B13" s="25">
        <f>Ueberblick!G23</f>
        <v>38.273894692645136</v>
      </c>
      <c r="C13" s="26">
        <f>Ueberblick!M23</f>
        <v>0.73537123522713443</v>
      </c>
      <c r="D13" s="24">
        <f t="shared" si="0"/>
        <v>1.5096228258273818</v>
      </c>
      <c r="E13" s="4">
        <f>MAX(Ueberblick!$L$11-B13,0)</f>
        <v>1.2261053073548638</v>
      </c>
      <c r="F13" s="94"/>
      <c r="G13" s="96">
        <f t="shared" si="1"/>
        <v>0</v>
      </c>
      <c r="H13" s="96">
        <f t="shared" si="2"/>
        <v>1</v>
      </c>
      <c r="I13" s="4"/>
    </row>
    <row r="14" spans="2:13" x14ac:dyDescent="0.25">
      <c r="B14" s="25">
        <f>Ueberblick!G24</f>
        <v>38.111504995493235</v>
      </c>
      <c r="C14" s="26">
        <f>Ueberblick!M24</f>
        <v>2.7946119575686268</v>
      </c>
      <c r="D14" s="24">
        <f t="shared" si="0"/>
        <v>1.5904935600063403</v>
      </c>
      <c r="E14" s="4">
        <f>MAX(Ueberblick!$L$11-B14,0)</f>
        <v>1.3884950045067654</v>
      </c>
      <c r="F14" s="94"/>
      <c r="G14" s="96">
        <f t="shared" si="1"/>
        <v>0</v>
      </c>
      <c r="H14" s="96">
        <f t="shared" si="2"/>
        <v>1</v>
      </c>
      <c r="I14" s="4"/>
    </row>
    <row r="15" spans="2:13" x14ac:dyDescent="0.25">
      <c r="B15" s="25">
        <f>Ueberblick!G25</f>
        <v>37.493765097526619</v>
      </c>
      <c r="C15" s="26">
        <f>Ueberblick!M25</f>
        <v>1.456148309523968</v>
      </c>
      <c r="D15" s="24">
        <f t="shared" si="0"/>
        <v>1.9080592910200735</v>
      </c>
      <c r="E15" s="4">
        <f>MAX(Ueberblick!$L$11-B15,0)</f>
        <v>2.0062349024733805</v>
      </c>
      <c r="F15" s="94"/>
      <c r="G15" s="96">
        <f t="shared" si="1"/>
        <v>1</v>
      </c>
      <c r="H15" s="96">
        <f t="shared" si="2"/>
        <v>0</v>
      </c>
      <c r="I15" s="3"/>
    </row>
    <row r="16" spans="2:13" x14ac:dyDescent="0.25">
      <c r="B16" s="25">
        <f>Ueberblick!G26</f>
        <v>37.364887393508774</v>
      </c>
      <c r="C16" s="26">
        <f>Ueberblick!M26</f>
        <v>2.0629107823540735</v>
      </c>
      <c r="D16" s="24">
        <f t="shared" si="0"/>
        <v>1.9762947526466093</v>
      </c>
      <c r="E16" s="4">
        <f>MAX(Ueberblick!$L$11-B16,0)</f>
        <v>2.1351126064912265</v>
      </c>
      <c r="F16" s="94"/>
      <c r="G16" s="96">
        <f t="shared" si="1"/>
        <v>1</v>
      </c>
      <c r="H16" s="96">
        <f t="shared" si="2"/>
        <v>0</v>
      </c>
      <c r="I16" s="3"/>
    </row>
    <row r="17" spans="2:10" x14ac:dyDescent="0.25">
      <c r="B17" s="25">
        <f>Ueberblick!G27</f>
        <v>36.220904874061894</v>
      </c>
      <c r="C17" s="26">
        <f>Ueberblick!M27</f>
        <v>3.5069918415043588</v>
      </c>
      <c r="D17" s="24">
        <f t="shared" si="0"/>
        <v>2.6119866216476986</v>
      </c>
      <c r="E17" s="4">
        <f>MAX(Ueberblick!$L$11-B17,0)</f>
        <v>3.279095125938106</v>
      </c>
      <c r="F17" s="94"/>
      <c r="G17" s="96">
        <f t="shared" si="1"/>
        <v>1</v>
      </c>
      <c r="H17" s="96">
        <f t="shared" si="2"/>
        <v>0</v>
      </c>
      <c r="I17" s="3"/>
      <c r="J17" t="s">
        <v>8</v>
      </c>
    </row>
    <row r="18" spans="2:10" x14ac:dyDescent="0.25">
      <c r="B18" s="25">
        <f>Ueberblick!G28</f>
        <v>36.463207497776487</v>
      </c>
      <c r="C18" s="26">
        <f>Ueberblick!M28</f>
        <v>2.4596086901532743</v>
      </c>
      <c r="D18" s="24">
        <f t="shared" si="0"/>
        <v>2.4728418868191291</v>
      </c>
      <c r="E18" s="4">
        <f>MAX(Ueberblick!$L$11-B18,0)</f>
        <v>3.0367925022235127</v>
      </c>
      <c r="F18" s="94"/>
      <c r="G18" s="96">
        <f t="shared" si="1"/>
        <v>1</v>
      </c>
      <c r="H18" s="96">
        <f t="shared" si="2"/>
        <v>0</v>
      </c>
      <c r="I18" s="3"/>
      <c r="J18" t="s">
        <v>15</v>
      </c>
    </row>
    <row r="19" spans="2:10" x14ac:dyDescent="0.25">
      <c r="B19" s="25">
        <f>Ueberblick!G29</f>
        <v>39.932322583756864</v>
      </c>
      <c r="C19" s="26">
        <f>Ueberblick!M29</f>
        <v>2.2369109433683363</v>
      </c>
      <c r="D19" s="24">
        <f t="shared" si="0"/>
        <v>0.74593241414263645</v>
      </c>
      <c r="E19" s="4">
        <f>MAX(Ueberblick!$L$11-B19,0)</f>
        <v>0</v>
      </c>
      <c r="F19" s="94"/>
      <c r="G19" s="96">
        <f t="shared" si="1"/>
        <v>0</v>
      </c>
      <c r="H19" s="96">
        <f t="shared" si="2"/>
        <v>1</v>
      </c>
      <c r="I19" s="3"/>
    </row>
    <row r="20" spans="2:10" x14ac:dyDescent="0.25">
      <c r="B20" s="25">
        <f>Ueberblick!G30</f>
        <v>38.823217573983264</v>
      </c>
      <c r="C20" s="26">
        <f>Ueberblick!M30</f>
        <v>3.1340462237927085</v>
      </c>
      <c r="D20" s="24">
        <f t="shared" si="0"/>
        <v>1.2441125620780511</v>
      </c>
      <c r="E20" s="4">
        <f>MAX(Ueberblick!$L$11-B20,0)</f>
        <v>0.67678242601673588</v>
      </c>
      <c r="F20" s="94"/>
      <c r="G20" s="96">
        <f t="shared" si="1"/>
        <v>0</v>
      </c>
      <c r="H20" s="96">
        <f t="shared" si="2"/>
        <v>1</v>
      </c>
      <c r="I20" s="3"/>
    </row>
    <row r="21" spans="2:10" x14ac:dyDescent="0.25">
      <c r="B21" s="25">
        <f>Ueberblick!G31</f>
        <v>38.023589741212092</v>
      </c>
      <c r="C21" s="26">
        <f>Ueberblick!M31</f>
        <v>2.6627694859877096</v>
      </c>
      <c r="D21" s="24">
        <f t="shared" si="0"/>
        <v>1.6347290890448463</v>
      </c>
      <c r="E21" s="4">
        <f>MAX(Ueberblick!$L$11-B21,0)</f>
        <v>1.476410258787908</v>
      </c>
      <c r="F21" s="94"/>
      <c r="G21" s="96">
        <f t="shared" si="1"/>
        <v>0</v>
      </c>
      <c r="H21" s="96">
        <f t="shared" si="2"/>
        <v>1</v>
      </c>
      <c r="I21" s="3"/>
    </row>
    <row r="22" spans="2:10" x14ac:dyDescent="0.25">
      <c r="B22" s="25">
        <f>Ueberblick!G32</f>
        <v>39.747216132257698</v>
      </c>
      <c r="C22" s="26">
        <f>Ueberblick!M32</f>
        <v>1.4422025411295607</v>
      </c>
      <c r="D22" s="24">
        <f t="shared" si="0"/>
        <v>0.8255534306428487</v>
      </c>
      <c r="E22" s="4">
        <f>MAX(Ueberblick!$L$11-B22,0)</f>
        <v>0</v>
      </c>
      <c r="F22" s="94"/>
      <c r="G22" s="96">
        <f t="shared" si="1"/>
        <v>0</v>
      </c>
      <c r="H22" s="96">
        <f t="shared" si="2"/>
        <v>1</v>
      </c>
      <c r="I22" s="3"/>
    </row>
    <row r="23" spans="2:10" x14ac:dyDescent="0.25">
      <c r="B23" s="25">
        <f>Ueberblick!G33</f>
        <v>38.387213057111992</v>
      </c>
      <c r="C23" s="26">
        <f>Ueberblick!M33</f>
        <v>2.4407044930002115</v>
      </c>
      <c r="D23" s="24">
        <f t="shared" si="0"/>
        <v>1.4538334979597494</v>
      </c>
      <c r="E23" s="4">
        <f>MAX(Ueberblick!$L$11-B23,0)</f>
        <v>1.1127869428880075</v>
      </c>
      <c r="F23" s="94"/>
      <c r="G23" s="96">
        <f t="shared" si="1"/>
        <v>0</v>
      </c>
      <c r="H23" s="96">
        <f t="shared" si="2"/>
        <v>1</v>
      </c>
      <c r="I23" s="3"/>
    </row>
    <row r="24" spans="2:10" x14ac:dyDescent="0.25">
      <c r="B24" s="25">
        <f>Ueberblick!G34</f>
        <v>38.758386327038593</v>
      </c>
      <c r="C24" s="26">
        <f>Ueberblick!M34</f>
        <v>2.7703959933055344</v>
      </c>
      <c r="D24" s="24">
        <f t="shared" si="0"/>
        <v>1.2748010302132791</v>
      </c>
      <c r="E24" s="4">
        <f>MAX(Ueberblick!$L$11-B24,0)</f>
        <v>0.74161367296140668</v>
      </c>
      <c r="F24" s="94"/>
      <c r="G24" s="96">
        <f t="shared" si="1"/>
        <v>0</v>
      </c>
      <c r="H24" s="96">
        <f t="shared" si="2"/>
        <v>1</v>
      </c>
      <c r="I24" s="3"/>
    </row>
    <row r="25" spans="2:10" x14ac:dyDescent="0.25">
      <c r="B25" s="25">
        <f>Ueberblick!G35</f>
        <v>38.253414226593861</v>
      </c>
      <c r="C25" s="26">
        <f>Ueberblick!M35</f>
        <v>1.0597233743786703</v>
      </c>
      <c r="D25" s="24">
        <f t="shared" si="0"/>
        <v>1.5197623031577585</v>
      </c>
      <c r="E25" s="4">
        <f>MAX(Ueberblick!$L$11-B25,0)</f>
        <v>1.2465857734061387</v>
      </c>
      <c r="F25" s="94"/>
      <c r="G25" s="96">
        <f t="shared" si="1"/>
        <v>0</v>
      </c>
      <c r="H25" s="96">
        <f t="shared" si="2"/>
        <v>1</v>
      </c>
      <c r="I25" s="3"/>
    </row>
    <row r="26" spans="2:10" x14ac:dyDescent="0.25">
      <c r="B26" s="25">
        <f>Ueberblick!G36</f>
        <v>38.921665021773848</v>
      </c>
      <c r="C26" s="26">
        <f>Ueberblick!M36</f>
        <v>2.541184707202504</v>
      </c>
      <c r="D26" s="24">
        <f t="shared" si="0"/>
        <v>1.1978427288541802</v>
      </c>
      <c r="E26" s="4">
        <f>MAX(Ueberblick!$L$11-B26,0)</f>
        <v>0.57833497822615243</v>
      </c>
      <c r="F26" s="94"/>
      <c r="G26" s="96">
        <f t="shared" si="1"/>
        <v>0</v>
      </c>
      <c r="H26" s="96">
        <f t="shared" si="2"/>
        <v>1</v>
      </c>
      <c r="I26" s="3"/>
    </row>
    <row r="27" spans="2:10" x14ac:dyDescent="0.25">
      <c r="B27" s="25">
        <f>Ueberblick!G37</f>
        <v>39.899094723674992</v>
      </c>
      <c r="C27" s="26">
        <f>Ueberblick!M37</f>
        <v>0.25032431657162846</v>
      </c>
      <c r="D27" s="24">
        <f t="shared" si="0"/>
        <v>0.76012095221194897</v>
      </c>
      <c r="E27" s="4">
        <f>MAX(Ueberblick!$L$11-B27,0)</f>
        <v>0</v>
      </c>
      <c r="F27" s="94"/>
      <c r="G27" s="96">
        <f t="shared" si="1"/>
        <v>0</v>
      </c>
      <c r="H27" s="96">
        <f t="shared" si="2"/>
        <v>1</v>
      </c>
    </row>
    <row r="28" spans="2:10" x14ac:dyDescent="0.25">
      <c r="B28" s="25">
        <f>Ueberblick!G38</f>
        <v>38.127445012634254</v>
      </c>
      <c r="C28" s="26">
        <f>Ueberblick!M38</f>
        <v>0.63646631606146542</v>
      </c>
      <c r="D28" s="24">
        <f t="shared" si="0"/>
        <v>1.5825072713418322</v>
      </c>
      <c r="E28" s="4">
        <f>MAX(Ueberblick!$L$11-B28,0)</f>
        <v>1.3725549873657457</v>
      </c>
      <c r="F28" s="94"/>
      <c r="G28" s="96">
        <f t="shared" si="1"/>
        <v>0</v>
      </c>
      <c r="H28" s="96">
        <f t="shared" si="2"/>
        <v>1</v>
      </c>
    </row>
    <row r="29" spans="2:10" x14ac:dyDescent="0.25">
      <c r="B29" s="25">
        <f>Ueberblick!G39</f>
        <v>38.47590248683445</v>
      </c>
      <c r="C29" s="26">
        <f>Ueberblick!M39</f>
        <v>1.2166852942131641</v>
      </c>
      <c r="D29" s="24">
        <f t="shared" si="0"/>
        <v>1.410538695579838</v>
      </c>
      <c r="E29" s="4">
        <f>MAX(Ueberblick!$L$11-B29,0)</f>
        <v>1.0240975131655503</v>
      </c>
      <c r="F29" s="94"/>
      <c r="G29" s="96">
        <f t="shared" si="1"/>
        <v>0</v>
      </c>
      <c r="H29" s="96">
        <f t="shared" si="2"/>
        <v>1</v>
      </c>
    </row>
    <row r="30" spans="2:10" x14ac:dyDescent="0.25">
      <c r="B30" s="25">
        <f>Ueberblick!G40</f>
        <v>37.061856605160351</v>
      </c>
      <c r="C30" s="26">
        <f>Ueberblick!M40</f>
        <v>1.9697772768449866</v>
      </c>
      <c r="D30" s="24">
        <f t="shared" si="0"/>
        <v>2.1394336306194432</v>
      </c>
      <c r="E30" s="4">
        <f>MAX(Ueberblick!$L$11-B30,0)</f>
        <v>2.4381433948396491</v>
      </c>
      <c r="F30" s="94"/>
      <c r="G30" s="96">
        <f t="shared" si="1"/>
        <v>1</v>
      </c>
      <c r="H30" s="96">
        <f t="shared" si="2"/>
        <v>0</v>
      </c>
    </row>
    <row r="31" spans="2:10" x14ac:dyDescent="0.25">
      <c r="B31" s="25">
        <f>Ueberblick!G41</f>
        <v>38.443591208282832</v>
      </c>
      <c r="C31" s="26">
        <f>Ueberblick!M41</f>
        <v>1.6120023316200545</v>
      </c>
      <c r="D31" s="24">
        <f t="shared" si="0"/>
        <v>1.4262743007116363</v>
      </c>
      <c r="E31" s="4">
        <f>MAX(Ueberblick!$L$11-B31,0)</f>
        <v>1.0564087917171676</v>
      </c>
      <c r="F31" s="94"/>
      <c r="G31" s="96">
        <f t="shared" si="1"/>
        <v>0</v>
      </c>
      <c r="H31" s="96">
        <f t="shared" si="2"/>
        <v>1</v>
      </c>
    </row>
    <row r="32" spans="2:10" x14ac:dyDescent="0.25">
      <c r="B32" s="25">
        <f>Ueberblick!G42</f>
        <v>37.884183909902859</v>
      </c>
      <c r="C32" s="26">
        <f>Ueberblick!M42</f>
        <v>3.0521657651172873</v>
      </c>
      <c r="D32" s="24">
        <f t="shared" si="0"/>
        <v>1.7055255624107843</v>
      </c>
      <c r="E32" s="4">
        <f>MAX(Ueberblick!$L$11-B32,0)</f>
        <v>1.615816090097141</v>
      </c>
      <c r="F32" s="94"/>
      <c r="G32" s="96">
        <f t="shared" si="1"/>
        <v>0</v>
      </c>
      <c r="H32" s="96">
        <f t="shared" si="2"/>
        <v>1</v>
      </c>
    </row>
    <row r="33" spans="2:8" x14ac:dyDescent="0.25">
      <c r="B33" s="25">
        <f>Ueberblick!G43</f>
        <v>36.738150328144599</v>
      </c>
      <c r="C33" s="26">
        <f>Ueberblick!M43</f>
        <v>2.300928388471533</v>
      </c>
      <c r="D33" s="24">
        <f t="shared" si="0"/>
        <v>2.3178831346194713</v>
      </c>
      <c r="E33" s="4">
        <f>MAX(Ueberblick!$L$11-B33,0)</f>
        <v>2.7618496718554013</v>
      </c>
      <c r="F33" s="94"/>
      <c r="G33" s="96">
        <f t="shared" si="1"/>
        <v>1</v>
      </c>
      <c r="H33" s="96">
        <f t="shared" si="2"/>
        <v>0</v>
      </c>
    </row>
    <row r="34" spans="2:8" x14ac:dyDescent="0.25">
      <c r="B34" s="25">
        <f>Ueberblick!G44</f>
        <v>38.754266320746126</v>
      </c>
      <c r="C34" s="26">
        <f>Ueberblick!M44</f>
        <v>8.6614995870213818E-2</v>
      </c>
      <c r="D34" s="24">
        <f t="shared" si="0"/>
        <v>1.2767571259256911</v>
      </c>
      <c r="E34" s="4">
        <f>MAX(Ueberblick!$L$11-B34,0)</f>
        <v>0.74573367925387402</v>
      </c>
      <c r="F34" s="94"/>
      <c r="G34" s="96">
        <f t="shared" si="1"/>
        <v>0</v>
      </c>
      <c r="H34" s="96">
        <f t="shared" si="2"/>
        <v>1</v>
      </c>
    </row>
    <row r="35" spans="2:8" x14ac:dyDescent="0.25">
      <c r="B35" s="25">
        <f>Ueberblick!G45</f>
        <v>38.429809635934795</v>
      </c>
      <c r="C35" s="26">
        <f>Ueberblick!M45</f>
        <v>0</v>
      </c>
      <c r="D35" s="24">
        <f t="shared" si="0"/>
        <v>1.432999019177565</v>
      </c>
      <c r="E35" s="4">
        <f>MAX(Ueberblick!$L$11-B35,0)</f>
        <v>1.0701903640652048</v>
      </c>
      <c r="F35" s="94"/>
      <c r="G35" s="96">
        <f t="shared" si="1"/>
        <v>0</v>
      </c>
      <c r="H35" s="96">
        <f t="shared" si="2"/>
        <v>0</v>
      </c>
    </row>
    <row r="36" spans="2:8" x14ac:dyDescent="0.25">
      <c r="B36" s="25">
        <f>Ueberblick!G46</f>
        <v>39.47074723385775</v>
      </c>
      <c r="C36" s="26">
        <f>Ueberblick!M46</f>
        <v>1.0477579021114494</v>
      </c>
      <c r="D36" s="24">
        <f t="shared" si="0"/>
        <v>0.94710187731428164</v>
      </c>
      <c r="E36" s="4">
        <f>MAX(Ueberblick!$L$11-B36,0)</f>
        <v>2.9252766142249698E-2</v>
      </c>
      <c r="F36" s="94"/>
      <c r="G36" s="96">
        <f t="shared" si="1"/>
        <v>0</v>
      </c>
      <c r="H36" s="96">
        <f t="shared" si="2"/>
        <v>1</v>
      </c>
    </row>
    <row r="37" spans="2:8" x14ac:dyDescent="0.25">
      <c r="B37" s="25">
        <f>Ueberblick!G47</f>
        <v>37.157140682137289</v>
      </c>
      <c r="C37" s="26">
        <f>Ueberblick!M47</f>
        <v>3.6330383271874069</v>
      </c>
      <c r="D37" s="24">
        <f t="shared" si="0"/>
        <v>2.0877289124231382</v>
      </c>
      <c r="E37" s="4">
        <f>MAX(Ueberblick!$L$11-B37,0)</f>
        <v>2.3428593178627111</v>
      </c>
      <c r="F37" s="94"/>
      <c r="G37" s="96">
        <f t="shared" si="1"/>
        <v>1</v>
      </c>
      <c r="H37" s="96">
        <f t="shared" si="2"/>
        <v>0</v>
      </c>
    </row>
    <row r="38" spans="2:8" x14ac:dyDescent="0.25">
      <c r="B38" s="25">
        <f>Ueberblick!G48</f>
        <v>38.956738605840371</v>
      </c>
      <c r="C38" s="26">
        <f>Ueberblick!M48</f>
        <v>0.75960934403570946</v>
      </c>
      <c r="D38" s="24">
        <f t="shared" si="0"/>
        <v>1.1814547938970001</v>
      </c>
      <c r="E38" s="4">
        <f>MAX(Ueberblick!$L$11-B38,0)</f>
        <v>0.54326139415962871</v>
      </c>
      <c r="F38" s="94"/>
      <c r="G38" s="96">
        <f t="shared" si="1"/>
        <v>0</v>
      </c>
      <c r="H38" s="96">
        <f t="shared" si="2"/>
        <v>1</v>
      </c>
    </row>
    <row r="39" spans="2:8" x14ac:dyDescent="0.25">
      <c r="B39" s="25">
        <f>Ueberblick!G49</f>
        <v>37.98746016053213</v>
      </c>
      <c r="C39" s="26">
        <f>Ueberblick!M49</f>
        <v>1.1312579932300011</v>
      </c>
      <c r="D39" s="24">
        <f t="shared" ref="D39:D70" si="3">$L$5+B39*$K$5+B39^2*$J$5</f>
        <v>1.6530004200065456</v>
      </c>
      <c r="E39" s="4">
        <f>MAX(Ueberblick!$L$11-B39,0)</f>
        <v>1.5125398394678697</v>
      </c>
      <c r="F39" s="94"/>
      <c r="G39" s="96">
        <f t="shared" si="1"/>
        <v>0</v>
      </c>
      <c r="H39" s="96">
        <f t="shared" si="2"/>
        <v>1</v>
      </c>
    </row>
    <row r="40" spans="2:8" x14ac:dyDescent="0.25">
      <c r="B40" s="25">
        <f>Ueberblick!G50</f>
        <v>37.940766391936549</v>
      </c>
      <c r="C40" s="26">
        <f>Ueberblick!M50</f>
        <v>1.7624906295443026</v>
      </c>
      <c r="D40" s="24">
        <f t="shared" si="3"/>
        <v>1.6766939138476644</v>
      </c>
      <c r="E40" s="4">
        <f>MAX(Ueberblick!$L$11-B40,0)</f>
        <v>1.559233608063451</v>
      </c>
      <c r="F40" s="94"/>
      <c r="G40" s="96">
        <f t="shared" si="1"/>
        <v>0</v>
      </c>
      <c r="H40" s="96">
        <f t="shared" si="2"/>
        <v>1</v>
      </c>
    </row>
    <row r="41" spans="2:8" x14ac:dyDescent="0.25">
      <c r="B41" s="25">
        <f>Ueberblick!G51</f>
        <v>39.915707959701471</v>
      </c>
      <c r="C41" s="26">
        <f>Ueberblick!M51</f>
        <v>1.4994875137979093</v>
      </c>
      <c r="D41" s="24">
        <f t="shared" si="3"/>
        <v>0.75302129275024754</v>
      </c>
      <c r="E41" s="4">
        <f>MAX(Ueberblick!$L$11-B41,0)</f>
        <v>0</v>
      </c>
      <c r="F41" s="94"/>
      <c r="G41" s="96">
        <f t="shared" si="1"/>
        <v>0</v>
      </c>
      <c r="H41" s="96">
        <f t="shared" si="2"/>
        <v>1</v>
      </c>
    </row>
    <row r="42" spans="2:8" x14ac:dyDescent="0.25">
      <c r="B42" s="25">
        <f>Ueberblick!G52</f>
        <v>37.561602022286138</v>
      </c>
      <c r="C42" s="26">
        <f>Ueberblick!M52</f>
        <v>0</v>
      </c>
      <c r="D42" s="24">
        <f t="shared" si="3"/>
        <v>1.8724173512790294</v>
      </c>
      <c r="E42" s="4">
        <f>MAX(Ueberblick!$L$11-B42,0)</f>
        <v>1.938397977713862</v>
      </c>
      <c r="F42" s="94"/>
      <c r="G42" s="96">
        <f t="shared" si="1"/>
        <v>1</v>
      </c>
      <c r="H42" s="96">
        <f t="shared" si="2"/>
        <v>0</v>
      </c>
    </row>
    <row r="43" spans="2:8" x14ac:dyDescent="0.25">
      <c r="B43" s="25">
        <f>Ueberblick!G53</f>
        <v>39.007047055438647</v>
      </c>
      <c r="C43" s="26">
        <f>Ueberblick!M53</f>
        <v>3.2552952776953035</v>
      </c>
      <c r="D43" s="24">
        <f t="shared" si="3"/>
        <v>1.1580369507313328</v>
      </c>
      <c r="E43" s="4">
        <f>MAX(Ueberblick!$L$11-B43,0)</f>
        <v>0.49295294456135252</v>
      </c>
      <c r="F43" s="94"/>
      <c r="G43" s="96">
        <f t="shared" si="1"/>
        <v>0</v>
      </c>
      <c r="H43" s="96">
        <f t="shared" si="2"/>
        <v>1</v>
      </c>
    </row>
    <row r="44" spans="2:8" x14ac:dyDescent="0.25">
      <c r="B44" s="25">
        <f>Ueberblick!G54</f>
        <v>39.715470861786962</v>
      </c>
      <c r="C44" s="26">
        <f>Ueberblick!M54</f>
        <v>0.98068952872776549</v>
      </c>
      <c r="D44" s="24">
        <f t="shared" si="3"/>
        <v>0.83935005437295018</v>
      </c>
      <c r="E44" s="4">
        <f>MAX(Ueberblick!$L$11-B44,0)</f>
        <v>0</v>
      </c>
      <c r="F44" s="94"/>
      <c r="G44" s="96">
        <f t="shared" si="1"/>
        <v>0</v>
      </c>
      <c r="H44" s="96">
        <f t="shared" si="2"/>
        <v>1</v>
      </c>
    </row>
    <row r="45" spans="2:8" x14ac:dyDescent="0.25">
      <c r="B45" s="25">
        <f>Ueberblick!G55</f>
        <v>39.43050716739824</v>
      </c>
      <c r="C45" s="26">
        <f>Ueberblick!M55</f>
        <v>1.9633212903711552</v>
      </c>
      <c r="D45" s="24">
        <f t="shared" si="3"/>
        <v>0.96505582894858577</v>
      </c>
      <c r="E45" s="4">
        <f>MAX(Ueberblick!$L$11-B45,0)</f>
        <v>6.9492832601760313E-2</v>
      </c>
      <c r="F45" s="94"/>
      <c r="G45" s="96">
        <f t="shared" si="1"/>
        <v>0</v>
      </c>
      <c r="H45" s="96">
        <f t="shared" si="2"/>
        <v>1</v>
      </c>
    </row>
    <row r="46" spans="2:8" x14ac:dyDescent="0.25">
      <c r="B46" s="25">
        <f>Ueberblick!G56</f>
        <v>37.015380220650854</v>
      </c>
      <c r="C46" s="26">
        <f>Ueberblick!M56</f>
        <v>2.7269001172695297</v>
      </c>
      <c r="D46" s="24">
        <f t="shared" si="3"/>
        <v>2.1647892024088868</v>
      </c>
      <c r="E46" s="4">
        <f>MAX(Ueberblick!$L$11-B46,0)</f>
        <v>2.4846197793491456</v>
      </c>
      <c r="F46" s="94"/>
      <c r="G46" s="96">
        <f t="shared" si="1"/>
        <v>1</v>
      </c>
      <c r="H46" s="96">
        <f t="shared" si="2"/>
        <v>0</v>
      </c>
    </row>
    <row r="47" spans="2:8" x14ac:dyDescent="0.25">
      <c r="B47" s="25">
        <f>Ueberblick!G57</f>
        <v>38.574762063666142</v>
      </c>
      <c r="C47" s="26">
        <f>Ueberblick!M57</f>
        <v>0.83729134274061323</v>
      </c>
      <c r="D47" s="24">
        <f t="shared" si="3"/>
        <v>1.3626612072103654</v>
      </c>
      <c r="E47" s="4">
        <f>MAX(Ueberblick!$L$11-B47,0)</f>
        <v>0.92523793633385765</v>
      </c>
      <c r="F47" s="94"/>
      <c r="G47" s="96">
        <f t="shared" si="1"/>
        <v>0</v>
      </c>
      <c r="H47" s="96">
        <f t="shared" si="2"/>
        <v>1</v>
      </c>
    </row>
    <row r="48" spans="2:8" x14ac:dyDescent="0.25">
      <c r="B48" s="25">
        <f>Ueberblick!G58</f>
        <v>37.64397351135154</v>
      </c>
      <c r="C48" s="26">
        <f>Ueberblick!M58</f>
        <v>1.5755679187395515</v>
      </c>
      <c r="D48" s="24">
        <f t="shared" si="3"/>
        <v>1.829393774917925</v>
      </c>
      <c r="E48" s="4">
        <f>MAX(Ueberblick!$L$11-B48,0)</f>
        <v>1.8560264886484603</v>
      </c>
      <c r="F48" s="94"/>
      <c r="G48" s="96">
        <f t="shared" si="1"/>
        <v>1</v>
      </c>
      <c r="H48" s="96">
        <f t="shared" si="2"/>
        <v>0</v>
      </c>
    </row>
    <row r="49" spans="2:8" x14ac:dyDescent="0.25">
      <c r="B49" s="25">
        <f>Ueberblick!G59</f>
        <v>39.306686824788692</v>
      </c>
      <c r="C49" s="26">
        <f>Ueberblick!M59</f>
        <v>1.4267229799380132</v>
      </c>
      <c r="D49" s="24">
        <f t="shared" si="3"/>
        <v>1.0207193988579206</v>
      </c>
      <c r="E49" s="4">
        <f>MAX(Ueberblick!$L$11-B49,0)</f>
        <v>0.19331317521130842</v>
      </c>
      <c r="F49" s="94"/>
      <c r="G49" s="96">
        <f t="shared" si="1"/>
        <v>0</v>
      </c>
      <c r="H49" s="96">
        <f t="shared" si="2"/>
        <v>1</v>
      </c>
    </row>
    <row r="50" spans="2:8" x14ac:dyDescent="0.25">
      <c r="B50" s="25">
        <f>Ueberblick!G60</f>
        <v>40.341129061562761</v>
      </c>
      <c r="C50" s="26">
        <f>Ueberblick!M60</f>
        <v>0</v>
      </c>
      <c r="D50" s="24">
        <f t="shared" si="3"/>
        <v>0.57509209129417371</v>
      </c>
      <c r="E50" s="4">
        <f>MAX(Ueberblick!$L$11-B50,0)</f>
        <v>0</v>
      </c>
      <c r="F50" s="94"/>
      <c r="G50" s="96">
        <f t="shared" si="1"/>
        <v>0</v>
      </c>
      <c r="H50" s="96">
        <f t="shared" si="2"/>
        <v>0</v>
      </c>
    </row>
    <row r="51" spans="2:8" x14ac:dyDescent="0.25">
      <c r="B51" s="25">
        <f>Ueberblick!G61</f>
        <v>36.935775913580379</v>
      </c>
      <c r="C51" s="26">
        <f>Ueberblick!M61</f>
        <v>1.5161405276797595</v>
      </c>
      <c r="D51" s="24">
        <f t="shared" si="3"/>
        <v>2.2084247624195541</v>
      </c>
      <c r="E51" s="4">
        <f>MAX(Ueberblick!$L$11-B51,0)</f>
        <v>2.5642240864196211</v>
      </c>
      <c r="F51" s="94"/>
      <c r="G51" s="96">
        <f t="shared" si="1"/>
        <v>1</v>
      </c>
      <c r="H51" s="96">
        <f t="shared" si="2"/>
        <v>0</v>
      </c>
    </row>
    <row r="52" spans="2:8" x14ac:dyDescent="0.25">
      <c r="B52" s="25">
        <f>Ueberblick!G62</f>
        <v>39.165010675479429</v>
      </c>
      <c r="C52" s="26">
        <f>Ueberblick!M62</f>
        <v>0.15361271019629896</v>
      </c>
      <c r="D52" s="24">
        <f t="shared" si="3"/>
        <v>1.0851850218978676</v>
      </c>
      <c r="E52" s="4">
        <f>MAX(Ueberblick!$L$11-B52,0)</f>
        <v>0.33498932452057062</v>
      </c>
      <c r="F52" s="94"/>
      <c r="G52" s="96">
        <f t="shared" si="1"/>
        <v>0</v>
      </c>
      <c r="H52" s="96">
        <f t="shared" si="2"/>
        <v>1</v>
      </c>
    </row>
    <row r="53" spans="2:8" x14ac:dyDescent="0.25">
      <c r="B53" s="25">
        <f>Ueberblick!G63</f>
        <v>40.307260887209488</v>
      </c>
      <c r="C53" s="26">
        <f>Ueberblick!M63</f>
        <v>0.54127514933465903</v>
      </c>
      <c r="D53" s="24">
        <f t="shared" si="3"/>
        <v>0.58898398805958152</v>
      </c>
      <c r="E53" s="4">
        <f>MAX(Ueberblick!$L$11-B53,0)</f>
        <v>0</v>
      </c>
      <c r="F53" s="94"/>
      <c r="G53" s="96">
        <f t="shared" si="1"/>
        <v>0</v>
      </c>
      <c r="H53" s="96">
        <f t="shared" si="2"/>
        <v>1</v>
      </c>
    </row>
    <row r="54" spans="2:8" x14ac:dyDescent="0.25">
      <c r="B54" s="25">
        <f>Ueberblick!G64</f>
        <v>38.886803520296858</v>
      </c>
      <c r="C54" s="26">
        <f>Ueberblick!M64</f>
        <v>0</v>
      </c>
      <c r="D54" s="24">
        <f t="shared" si="3"/>
        <v>1.2141817993454644</v>
      </c>
      <c r="E54" s="4">
        <f>MAX(Ueberblick!$L$11-B54,0)</f>
        <v>0.61319647970314151</v>
      </c>
      <c r="F54" s="94"/>
      <c r="G54" s="96">
        <f t="shared" si="1"/>
        <v>0</v>
      </c>
      <c r="H54" s="96">
        <f t="shared" si="2"/>
        <v>0</v>
      </c>
    </row>
    <row r="55" spans="2:8" x14ac:dyDescent="0.25">
      <c r="B55" s="25">
        <f>Ueberblick!G65</f>
        <v>40.178379881056237</v>
      </c>
      <c r="C55" s="26">
        <f>Ueberblick!M65</f>
        <v>0</v>
      </c>
      <c r="D55" s="24">
        <f t="shared" si="3"/>
        <v>0.64227996921350439</v>
      </c>
      <c r="E55" s="4">
        <f>MAX(Ueberblick!$L$11-B55,0)</f>
        <v>0</v>
      </c>
      <c r="F55" s="94"/>
      <c r="G55" s="96">
        <f t="shared" si="1"/>
        <v>0</v>
      </c>
      <c r="H55" s="96">
        <f t="shared" si="2"/>
        <v>0</v>
      </c>
    </row>
    <row r="56" spans="2:8" x14ac:dyDescent="0.25">
      <c r="B56" s="25">
        <f>Ueberblick!G66</f>
        <v>38.858136093829863</v>
      </c>
      <c r="C56" s="26">
        <f>Ueberblick!M66</f>
        <v>0</v>
      </c>
      <c r="D56" s="24">
        <f t="shared" si="3"/>
        <v>1.2276553200512303</v>
      </c>
      <c r="E56" s="4">
        <f>MAX(Ueberblick!$L$11-B56,0)</f>
        <v>0.641863906170137</v>
      </c>
      <c r="F56" s="94"/>
      <c r="G56" s="96">
        <f t="shared" si="1"/>
        <v>0</v>
      </c>
      <c r="H56" s="96">
        <f t="shared" si="2"/>
        <v>0</v>
      </c>
    </row>
    <row r="57" spans="2:8" x14ac:dyDescent="0.25">
      <c r="B57" s="25">
        <f>Ueberblick!G67</f>
        <v>37.370557923360202</v>
      </c>
      <c r="C57" s="26">
        <f>Ueberblick!M67</f>
        <v>0.81420560694285626</v>
      </c>
      <c r="D57" s="24">
        <f t="shared" si="3"/>
        <v>1.9732780455389083</v>
      </c>
      <c r="E57" s="4">
        <f>MAX(Ueberblick!$L$11-B57,0)</f>
        <v>2.1294420766397977</v>
      </c>
      <c r="F57" s="94"/>
      <c r="G57" s="96">
        <f t="shared" si="1"/>
        <v>1</v>
      </c>
      <c r="H57" s="96">
        <f t="shared" si="2"/>
        <v>0</v>
      </c>
    </row>
    <row r="58" spans="2:8" x14ac:dyDescent="0.25">
      <c r="B58" s="25">
        <f>Ueberblick!G68</f>
        <v>35.574328593026479</v>
      </c>
      <c r="C58" s="26">
        <f>Ueberblick!M68</f>
        <v>1.7984811908567266</v>
      </c>
      <c r="D58" s="24">
        <f t="shared" si="3"/>
        <v>2.9951304711301887</v>
      </c>
      <c r="E58" s="4">
        <f>MAX(Ueberblick!$L$11-B58,0)</f>
        <v>3.925671406973521</v>
      </c>
      <c r="F58" s="94"/>
      <c r="G58" s="96">
        <f t="shared" si="1"/>
        <v>1</v>
      </c>
      <c r="H58" s="96">
        <f t="shared" si="2"/>
        <v>0</v>
      </c>
    </row>
    <row r="59" spans="2:8" x14ac:dyDescent="0.25">
      <c r="B59" s="25">
        <f>Ueberblick!G69</f>
        <v>38.482333930193136</v>
      </c>
      <c r="C59" s="26">
        <f>Ueberblick!M69</f>
        <v>1.1576208145585056</v>
      </c>
      <c r="D59" s="24">
        <f t="shared" si="3"/>
        <v>1.4074117137562752</v>
      </c>
      <c r="E59" s="4">
        <f>MAX(Ueberblick!$L$11-B59,0)</f>
        <v>1.0176660698068645</v>
      </c>
      <c r="F59" s="94"/>
      <c r="G59" s="96">
        <f t="shared" si="1"/>
        <v>0</v>
      </c>
      <c r="H59" s="96">
        <f t="shared" si="2"/>
        <v>1</v>
      </c>
    </row>
    <row r="60" spans="2:8" x14ac:dyDescent="0.25">
      <c r="B60" s="25">
        <f>Ueberblick!G70</f>
        <v>38.679222525049056</v>
      </c>
      <c r="C60" s="26">
        <f>Ueberblick!M70</f>
        <v>2.3808524879108575</v>
      </c>
      <c r="D60" s="24">
        <f t="shared" si="3"/>
        <v>1.3125087980665064</v>
      </c>
      <c r="E60" s="4">
        <f>MAX(Ueberblick!$L$11-B60,0)</f>
        <v>0.820777474950944</v>
      </c>
      <c r="F60" s="94"/>
      <c r="G60" s="96">
        <f t="shared" si="1"/>
        <v>0</v>
      </c>
      <c r="H60" s="96">
        <f t="shared" si="2"/>
        <v>1</v>
      </c>
    </row>
    <row r="61" spans="2:8" x14ac:dyDescent="0.25">
      <c r="B61" s="25">
        <f>Ueberblick!G71</f>
        <v>38.31505664638879</v>
      </c>
      <c r="C61" s="26">
        <f>Ueberblick!M71</f>
        <v>1.682187259664353</v>
      </c>
      <c r="D61" s="24">
        <f t="shared" si="3"/>
        <v>1.4892966246539245</v>
      </c>
      <c r="E61" s="4">
        <f>MAX(Ueberblick!$L$11-B61,0)</f>
        <v>1.1849433536112102</v>
      </c>
      <c r="F61" s="94"/>
      <c r="G61" s="96">
        <f t="shared" si="1"/>
        <v>0</v>
      </c>
      <c r="H61" s="96">
        <f t="shared" si="2"/>
        <v>1</v>
      </c>
    </row>
    <row r="62" spans="2:8" x14ac:dyDescent="0.25">
      <c r="B62" s="25">
        <f>Ueberblick!G72</f>
        <v>38.87977848570678</v>
      </c>
      <c r="C62" s="26">
        <f>Ueberblick!M72</f>
        <v>1.7299248250747468</v>
      </c>
      <c r="D62" s="24">
        <f t="shared" si="3"/>
        <v>1.2174803916242389</v>
      </c>
      <c r="E62" s="4">
        <f>MAX(Ueberblick!$L$11-B62,0)</f>
        <v>0.62022151429322037</v>
      </c>
      <c r="F62" s="94"/>
      <c r="G62" s="96">
        <f t="shared" si="1"/>
        <v>0</v>
      </c>
      <c r="H62" s="96">
        <f t="shared" si="2"/>
        <v>1</v>
      </c>
    </row>
    <row r="63" spans="2:8" x14ac:dyDescent="0.25">
      <c r="B63" s="25">
        <f>Ueberblick!G73</f>
        <v>37.598412336496409</v>
      </c>
      <c r="C63" s="26">
        <f>Ueberblick!M73</f>
        <v>2.3049215151295783</v>
      </c>
      <c r="D63" s="24">
        <f t="shared" si="3"/>
        <v>1.8531563476865749</v>
      </c>
      <c r="E63" s="4">
        <f>MAX(Ueberblick!$L$11-B63,0)</f>
        <v>1.9015876635035909</v>
      </c>
      <c r="F63" s="94"/>
      <c r="G63" s="96">
        <f t="shared" si="1"/>
        <v>1</v>
      </c>
      <c r="H63" s="96">
        <f t="shared" si="2"/>
        <v>0</v>
      </c>
    </row>
    <row r="64" spans="2:8" x14ac:dyDescent="0.25">
      <c r="B64" s="25">
        <f>Ueberblick!G74</f>
        <v>38.424909591742924</v>
      </c>
      <c r="C64" s="26">
        <f>Ueberblick!M74</f>
        <v>0.6899156849524033</v>
      </c>
      <c r="D64" s="24">
        <f t="shared" si="3"/>
        <v>1.4353918818004665</v>
      </c>
      <c r="E64" s="4">
        <f>MAX(Ueberblick!$L$11-B64,0)</f>
        <v>1.0750904082570756</v>
      </c>
      <c r="F64" s="94"/>
      <c r="G64" s="96">
        <f t="shared" si="1"/>
        <v>0</v>
      </c>
      <c r="H64" s="96">
        <f t="shared" si="2"/>
        <v>1</v>
      </c>
    </row>
    <row r="65" spans="2:8" x14ac:dyDescent="0.25">
      <c r="B65" s="25">
        <f>Ueberblick!G75</f>
        <v>37.078548876520571</v>
      </c>
      <c r="C65" s="26">
        <f>Ueberblick!M75</f>
        <v>2.6096487380380253</v>
      </c>
      <c r="D65" s="24">
        <f t="shared" si="3"/>
        <v>2.1303487493537752</v>
      </c>
      <c r="E65" s="4">
        <f>MAX(Ueberblick!$L$11-B65,0)</f>
        <v>2.4214511234794287</v>
      </c>
      <c r="F65" s="94"/>
      <c r="G65" s="96">
        <f t="shared" si="1"/>
        <v>1</v>
      </c>
      <c r="H65" s="96">
        <f t="shared" si="2"/>
        <v>0</v>
      </c>
    </row>
    <row r="66" spans="2:8" x14ac:dyDescent="0.25">
      <c r="B66" s="25">
        <f>Ueberblick!G76</f>
        <v>38.228009674107874</v>
      </c>
      <c r="C66" s="26">
        <f>Ueberblick!M76</f>
        <v>2.2583073310177113</v>
      </c>
      <c r="D66" s="24">
        <f t="shared" si="3"/>
        <v>1.5323636153467213</v>
      </c>
      <c r="E66" s="4">
        <f>MAX(Ueberblick!$L$11-B66,0)</f>
        <v>1.2719903258921264</v>
      </c>
      <c r="F66" s="94"/>
      <c r="G66" s="96">
        <f t="shared" si="1"/>
        <v>0</v>
      </c>
      <c r="H66" s="96">
        <f t="shared" si="2"/>
        <v>1</v>
      </c>
    </row>
    <row r="67" spans="2:8" x14ac:dyDescent="0.25">
      <c r="B67" s="25">
        <f>Ueberblick!G77</f>
        <v>37.422431726378633</v>
      </c>
      <c r="C67" s="26">
        <f>Ueberblick!M77</f>
        <v>2.2558686858068882</v>
      </c>
      <c r="D67" s="24">
        <f t="shared" si="3"/>
        <v>1.9457428170422659</v>
      </c>
      <c r="E67" s="4">
        <f>MAX(Ueberblick!$L$11-B67,0)</f>
        <v>2.0775682736213668</v>
      </c>
      <c r="F67" s="94"/>
      <c r="G67" s="96">
        <f t="shared" si="1"/>
        <v>1</v>
      </c>
      <c r="H67" s="96">
        <f t="shared" si="2"/>
        <v>0</v>
      </c>
    </row>
    <row r="68" spans="2:8" x14ac:dyDescent="0.25">
      <c r="B68" s="25">
        <f>Ueberblick!G78</f>
        <v>39.07633578870994</v>
      </c>
      <c r="C68" s="26">
        <f>Ueberblick!M78</f>
        <v>1.0150852935124774</v>
      </c>
      <c r="D68" s="24">
        <f t="shared" si="3"/>
        <v>1.1259547928294573</v>
      </c>
      <c r="E68" s="4">
        <f>MAX(Ueberblick!$L$11-B68,0)</f>
        <v>0.42366421129005971</v>
      </c>
      <c r="F68" s="94"/>
      <c r="G68" s="96">
        <f t="shared" si="1"/>
        <v>0</v>
      </c>
      <c r="H68" s="96">
        <f t="shared" si="2"/>
        <v>1</v>
      </c>
    </row>
    <row r="69" spans="2:8" x14ac:dyDescent="0.25">
      <c r="B69" s="25">
        <f>Ueberblick!G79</f>
        <v>38.202859040416946</v>
      </c>
      <c r="C69" s="26">
        <f>Ueberblick!M79</f>
        <v>0.96895014529437873</v>
      </c>
      <c r="D69" s="24">
        <f t="shared" si="3"/>
        <v>1.5448651733385468</v>
      </c>
      <c r="E69" s="4">
        <f>MAX(Ueberblick!$L$11-B69,0)</f>
        <v>1.2971409595830536</v>
      </c>
      <c r="F69" s="94"/>
      <c r="G69" s="96">
        <f t="shared" si="1"/>
        <v>0</v>
      </c>
      <c r="H69" s="96">
        <f t="shared" si="2"/>
        <v>1</v>
      </c>
    </row>
    <row r="70" spans="2:8" x14ac:dyDescent="0.25">
      <c r="B70" s="25">
        <f>Ueberblick!G80</f>
        <v>37.342228769948946</v>
      </c>
      <c r="C70" s="26">
        <f>Ueberblick!M80</f>
        <v>2.8472987351506092</v>
      </c>
      <c r="D70" s="24">
        <f t="shared" si="3"/>
        <v>1.9883623061302345</v>
      </c>
      <c r="E70" s="4">
        <f>MAX(Ueberblick!$L$11-B70,0)</f>
        <v>2.1577712300510541</v>
      </c>
      <c r="F70" s="94"/>
      <c r="G70" s="96">
        <f t="shared" si="1"/>
        <v>1</v>
      </c>
      <c r="H70" s="96">
        <f t="shared" si="2"/>
        <v>0</v>
      </c>
    </row>
    <row r="71" spans="2:8" x14ac:dyDescent="0.25">
      <c r="B71" s="25">
        <f>Ueberblick!G81</f>
        <v>38.614473829135413</v>
      </c>
      <c r="C71" s="26">
        <f>Ueberblick!M81</f>
        <v>0.81399823019414441</v>
      </c>
      <c r="D71" s="24">
        <f t="shared" ref="D71:D106" si="4">$L$5+B71*$K$5+B71^2*$J$5</f>
        <v>1.3435422555577823</v>
      </c>
      <c r="E71" s="4">
        <f>MAX(Ueberblick!$L$11-B71,0)</f>
        <v>0.88552617086458696</v>
      </c>
      <c r="F71" s="94"/>
      <c r="G71" s="96">
        <f t="shared" si="1"/>
        <v>0</v>
      </c>
      <c r="H71" s="96">
        <f t="shared" si="2"/>
        <v>1</v>
      </c>
    </row>
    <row r="72" spans="2:8" x14ac:dyDescent="0.25">
      <c r="B72" s="25">
        <f>Ueberblick!G82</f>
        <v>37.300069907410759</v>
      </c>
      <c r="C72" s="26">
        <f>Ueberblick!M82</f>
        <v>1.8419379745754654</v>
      </c>
      <c r="D72" s="24">
        <f t="shared" si="4"/>
        <v>2.0108716165570648</v>
      </c>
      <c r="E72" s="4">
        <f>MAX(Ueberblick!$L$11-B72,0)</f>
        <v>2.1999300925892413</v>
      </c>
      <c r="F72" s="94"/>
      <c r="G72" s="96">
        <f t="shared" ref="G72:G106" si="5">1*(E72&gt;D72)*(E72&gt;0)</f>
        <v>1</v>
      </c>
      <c r="H72" s="96">
        <f t="shared" ref="H72:H106" si="6">NOT(G72)*(C72&gt;0)*1</f>
        <v>0</v>
      </c>
    </row>
    <row r="73" spans="2:8" x14ac:dyDescent="0.25">
      <c r="B73" s="25">
        <f>Ueberblick!G83</f>
        <v>37.858202920957829</v>
      </c>
      <c r="C73" s="26">
        <f>Ueberblick!M83</f>
        <v>0.26069279826508307</v>
      </c>
      <c r="D73" s="24">
        <f t="shared" si="4"/>
        <v>1.7188083900909916</v>
      </c>
      <c r="E73" s="4">
        <f>MAX(Ueberblick!$L$11-B73,0)</f>
        <v>1.6417970790421705</v>
      </c>
      <c r="F73" s="94"/>
      <c r="G73" s="96">
        <f t="shared" si="5"/>
        <v>0</v>
      </c>
      <c r="H73" s="96">
        <f t="shared" si="6"/>
        <v>1</v>
      </c>
    </row>
    <row r="74" spans="2:8" x14ac:dyDescent="0.25">
      <c r="B74" s="25">
        <f>Ueberblick!G84</f>
        <v>39.584810643094102</v>
      </c>
      <c r="C74" s="26">
        <f>Ueberblick!M84</f>
        <v>0.7622841005651253</v>
      </c>
      <c r="D74" s="24">
        <f t="shared" si="4"/>
        <v>0.89657270234470587</v>
      </c>
      <c r="E74" s="4">
        <f>MAX(Ueberblick!$L$11-B74,0)</f>
        <v>0</v>
      </c>
      <c r="F74" s="94"/>
      <c r="G74" s="96">
        <f t="shared" si="5"/>
        <v>0</v>
      </c>
      <c r="H74" s="96">
        <f t="shared" si="6"/>
        <v>1</v>
      </c>
    </row>
    <row r="75" spans="2:8" x14ac:dyDescent="0.25">
      <c r="B75" s="25">
        <f>Ueberblick!G85</f>
        <v>38.52880420945425</v>
      </c>
      <c r="C75" s="26">
        <f>Ueberblick!M85</f>
        <v>1.317196118882876</v>
      </c>
      <c r="D75" s="24">
        <f t="shared" si="4"/>
        <v>1.3848684108587328</v>
      </c>
      <c r="E75" s="4">
        <f>MAX(Ueberblick!$L$11-B75,0)</f>
        <v>0.97119579054574956</v>
      </c>
      <c r="F75" s="94"/>
      <c r="G75" s="96">
        <f t="shared" si="5"/>
        <v>0</v>
      </c>
      <c r="H75" s="96">
        <f t="shared" si="6"/>
        <v>1</v>
      </c>
    </row>
    <row r="76" spans="2:8" x14ac:dyDescent="0.25">
      <c r="B76" s="25">
        <f>Ueberblick!G86</f>
        <v>39.796267683629409</v>
      </c>
      <c r="C76" s="26">
        <f>Ueberblick!M86</f>
        <v>1.5935952077426521</v>
      </c>
      <c r="D76" s="24">
        <f t="shared" si="4"/>
        <v>0.80431707910581451</v>
      </c>
      <c r="E76" s="4">
        <f>MAX(Ueberblick!$L$11-B76,0)</f>
        <v>0</v>
      </c>
      <c r="F76" s="94"/>
      <c r="G76" s="96">
        <f t="shared" si="5"/>
        <v>0</v>
      </c>
      <c r="H76" s="96">
        <f t="shared" si="6"/>
        <v>1</v>
      </c>
    </row>
    <row r="77" spans="2:8" x14ac:dyDescent="0.25">
      <c r="B77" s="25">
        <f>Ueberblick!G87</f>
        <v>38.878835425947685</v>
      </c>
      <c r="C77" s="26">
        <f>Ueberblick!M87</f>
        <v>2.3579614276266341</v>
      </c>
      <c r="D77" s="24">
        <f t="shared" si="4"/>
        <v>1.2179233584432225</v>
      </c>
      <c r="E77" s="4">
        <f>MAX(Ueberblick!$L$11-B77,0)</f>
        <v>0.62116457405231529</v>
      </c>
      <c r="F77" s="94"/>
      <c r="G77" s="96">
        <f t="shared" si="5"/>
        <v>0</v>
      </c>
      <c r="H77" s="96">
        <f t="shared" si="6"/>
        <v>1</v>
      </c>
    </row>
    <row r="78" spans="2:8" x14ac:dyDescent="0.25">
      <c r="B78" s="25">
        <f>Ueberblick!G88</f>
        <v>38.09802183356036</v>
      </c>
      <c r="C78" s="26">
        <f>Ueberblick!M88</f>
        <v>1.1306785812632896</v>
      </c>
      <c r="D78" s="24">
        <f t="shared" si="4"/>
        <v>1.5972570851947161</v>
      </c>
      <c r="E78" s="4">
        <f>MAX(Ueberblick!$L$11-B78,0)</f>
        <v>1.4019781664396405</v>
      </c>
      <c r="F78" s="94"/>
      <c r="G78" s="96">
        <f t="shared" si="5"/>
        <v>0</v>
      </c>
      <c r="H78" s="96">
        <f t="shared" si="6"/>
        <v>1</v>
      </c>
    </row>
    <row r="79" spans="2:8" x14ac:dyDescent="0.25">
      <c r="B79" s="25">
        <f>Ueberblick!G89</f>
        <v>37.860926940852892</v>
      </c>
      <c r="C79" s="26">
        <f>Ueberblick!M89</f>
        <v>1.8329328999622092</v>
      </c>
      <c r="D79" s="24">
        <f t="shared" si="4"/>
        <v>1.7174144247600545</v>
      </c>
      <c r="E79" s="4">
        <f>MAX(Ueberblick!$L$11-B79,0)</f>
        <v>1.6390730591471083</v>
      </c>
      <c r="F79" s="94"/>
      <c r="G79" s="96">
        <f t="shared" si="5"/>
        <v>0</v>
      </c>
      <c r="H79" s="96">
        <f t="shared" si="6"/>
        <v>1</v>
      </c>
    </row>
    <row r="80" spans="2:8" x14ac:dyDescent="0.25">
      <c r="B80" s="25">
        <f>Ueberblick!G90</f>
        <v>39.589253826564203</v>
      </c>
      <c r="C80" s="26">
        <f>Ueberblick!M90</f>
        <v>4.2703648324149412E-2</v>
      </c>
      <c r="D80" s="24">
        <f t="shared" si="4"/>
        <v>0.89461525593414137</v>
      </c>
      <c r="E80" s="4">
        <f>MAX(Ueberblick!$L$11-B80,0)</f>
        <v>0</v>
      </c>
      <c r="F80" s="94"/>
      <c r="G80" s="96">
        <f t="shared" si="5"/>
        <v>0</v>
      </c>
      <c r="H80" s="96">
        <f t="shared" si="6"/>
        <v>1</v>
      </c>
    </row>
    <row r="81" spans="2:8" x14ac:dyDescent="0.25">
      <c r="B81" s="25">
        <f>Ueberblick!G91</f>
        <v>40.050858194503988</v>
      </c>
      <c r="C81" s="26">
        <f>Ueberblick!M91</f>
        <v>1.1621464867746454</v>
      </c>
      <c r="D81" s="24">
        <f t="shared" si="4"/>
        <v>0.69568747307948797</v>
      </c>
      <c r="E81" s="4">
        <f>MAX(Ueberblick!$L$11-B81,0)</f>
        <v>0</v>
      </c>
      <c r="F81" s="94"/>
      <c r="G81" s="96">
        <f t="shared" si="5"/>
        <v>0</v>
      </c>
      <c r="H81" s="96">
        <f t="shared" si="6"/>
        <v>1</v>
      </c>
    </row>
    <row r="82" spans="2:8" x14ac:dyDescent="0.25">
      <c r="B82" s="25">
        <f>Ueberblick!G92</f>
        <v>38.787924886579518</v>
      </c>
      <c r="C82" s="26">
        <f>Ueberblick!M92</f>
        <v>0</v>
      </c>
      <c r="D82" s="24">
        <f t="shared" si="4"/>
        <v>1.2607972027898136</v>
      </c>
      <c r="E82" s="4">
        <f>MAX(Ueberblick!$L$11-B82,0)</f>
        <v>0.71207511342048235</v>
      </c>
      <c r="F82" s="94"/>
      <c r="G82" s="96">
        <f t="shared" si="5"/>
        <v>0</v>
      </c>
      <c r="H82" s="96">
        <f t="shared" si="6"/>
        <v>0</v>
      </c>
    </row>
    <row r="83" spans="2:8" x14ac:dyDescent="0.25">
      <c r="B83" s="25">
        <f>Ueberblick!G93</f>
        <v>40.311318282842784</v>
      </c>
      <c r="C83" s="26">
        <f>Ueberblick!M93</f>
        <v>0</v>
      </c>
      <c r="D83" s="24">
        <f t="shared" si="4"/>
        <v>0.58731725164162896</v>
      </c>
      <c r="E83" s="4">
        <f>MAX(Ueberblick!$L$11-B83,0)</f>
        <v>0</v>
      </c>
      <c r="F83" s="94"/>
      <c r="G83" s="96">
        <f t="shared" si="5"/>
        <v>0</v>
      </c>
      <c r="H83" s="96">
        <f t="shared" si="6"/>
        <v>0</v>
      </c>
    </row>
    <row r="84" spans="2:8" x14ac:dyDescent="0.25">
      <c r="B84" s="25">
        <f>Ueberblick!G94</f>
        <v>38.492830540972349</v>
      </c>
      <c r="C84" s="26">
        <f>Ueberblick!M94</f>
        <v>0.15726840851866086</v>
      </c>
      <c r="D84" s="24">
        <f t="shared" si="4"/>
        <v>1.4023118994570503</v>
      </c>
      <c r="E84" s="4">
        <f>MAX(Ueberblick!$L$11-B84,0)</f>
        <v>1.0071694590276508</v>
      </c>
      <c r="F84" s="94"/>
      <c r="G84" s="96">
        <f t="shared" si="5"/>
        <v>0</v>
      </c>
      <c r="H84" s="96">
        <f t="shared" si="6"/>
        <v>1</v>
      </c>
    </row>
    <row r="85" spans="2:8" x14ac:dyDescent="0.25">
      <c r="B85" s="25">
        <f>Ueberblick!G95</f>
        <v>38.48660467355446</v>
      </c>
      <c r="C85" s="26">
        <f>Ueberblick!M95</f>
        <v>1.4349573951912618</v>
      </c>
      <c r="D85" s="24">
        <f t="shared" si="4"/>
        <v>1.4053362106629663</v>
      </c>
      <c r="E85" s="4">
        <f>MAX(Ueberblick!$L$11-B85,0)</f>
        <v>1.01339532644554</v>
      </c>
      <c r="F85" s="94"/>
      <c r="G85" s="96">
        <f t="shared" si="5"/>
        <v>0</v>
      </c>
      <c r="H85" s="96">
        <f t="shared" si="6"/>
        <v>1</v>
      </c>
    </row>
    <row r="86" spans="2:8" x14ac:dyDescent="0.25">
      <c r="B86" s="25">
        <f>Ueberblick!G96</f>
        <v>40.129101487367592</v>
      </c>
      <c r="C86" s="26">
        <f>Ueberblick!M96</f>
        <v>0.3850410491279419</v>
      </c>
      <c r="D86" s="24">
        <f t="shared" si="4"/>
        <v>0.66283887241188921</v>
      </c>
      <c r="E86" s="4">
        <f>MAX(Ueberblick!$L$11-B86,0)</f>
        <v>0</v>
      </c>
      <c r="F86" s="94"/>
      <c r="G86" s="96">
        <f t="shared" si="5"/>
        <v>0</v>
      </c>
      <c r="H86" s="96">
        <f t="shared" si="6"/>
        <v>1</v>
      </c>
    </row>
    <row r="87" spans="2:8" x14ac:dyDescent="0.25">
      <c r="B87" s="25">
        <f>Ueberblick!G97</f>
        <v>38.114259603472036</v>
      </c>
      <c r="C87" s="26">
        <f>Ueberblick!M97</f>
        <v>0.74139234005897237</v>
      </c>
      <c r="D87" s="24">
        <f t="shared" si="4"/>
        <v>1.5891126943416225</v>
      </c>
      <c r="E87" s="4">
        <f>MAX(Ueberblick!$L$11-B87,0)</f>
        <v>1.3857403965279644</v>
      </c>
      <c r="F87" s="94"/>
      <c r="G87" s="96">
        <f t="shared" si="5"/>
        <v>0</v>
      </c>
      <c r="H87" s="96">
        <f t="shared" si="6"/>
        <v>1</v>
      </c>
    </row>
    <row r="88" spans="2:8" x14ac:dyDescent="0.25">
      <c r="B88" s="25">
        <f>Ueberblick!G98</f>
        <v>38.418142509027888</v>
      </c>
      <c r="C88" s="26">
        <f>Ueberblick!M98</f>
        <v>0.69335772317116096</v>
      </c>
      <c r="D88" s="24">
        <f t="shared" si="4"/>
        <v>1.4386981111288009</v>
      </c>
      <c r="E88" s="4">
        <f>MAX(Ueberblick!$L$11-B88,0)</f>
        <v>1.0818574909721121</v>
      </c>
      <c r="F88" s="94"/>
      <c r="G88" s="96">
        <f t="shared" si="5"/>
        <v>0</v>
      </c>
      <c r="H88" s="96">
        <f t="shared" si="6"/>
        <v>1</v>
      </c>
    </row>
    <row r="89" spans="2:8" x14ac:dyDescent="0.25">
      <c r="B89" s="25">
        <f>Ueberblick!G99</f>
        <v>40.952268219482455</v>
      </c>
      <c r="C89" s="26">
        <f>Ueberblick!M99</f>
        <v>0.84889406979893778</v>
      </c>
      <c r="D89" s="24">
        <f t="shared" si="4"/>
        <v>0.33253906725715865</v>
      </c>
      <c r="E89" s="4">
        <f>MAX(Ueberblick!$L$11-B89,0)</f>
        <v>0</v>
      </c>
      <c r="F89" s="94"/>
      <c r="G89" s="96">
        <f t="shared" si="5"/>
        <v>0</v>
      </c>
      <c r="H89" s="96">
        <f t="shared" si="6"/>
        <v>1</v>
      </c>
    </row>
    <row r="90" spans="2:8" x14ac:dyDescent="0.25">
      <c r="B90" s="25">
        <f>Ueberblick!G100</f>
        <v>37.809809717539977</v>
      </c>
      <c r="C90" s="26">
        <f>Ueberblick!M100</f>
        <v>3.1468071834055209</v>
      </c>
      <c r="D90" s="24">
        <f t="shared" si="4"/>
        <v>1.7436236559151723</v>
      </c>
      <c r="E90" s="4">
        <f>MAX(Ueberblick!$L$11-B90,0)</f>
        <v>1.6901902824600228</v>
      </c>
      <c r="F90" s="94"/>
      <c r="G90" s="96">
        <f t="shared" si="5"/>
        <v>0</v>
      </c>
      <c r="H90" s="96">
        <f t="shared" si="6"/>
        <v>1</v>
      </c>
    </row>
    <row r="91" spans="2:8" x14ac:dyDescent="0.25">
      <c r="B91" s="25">
        <f>Ueberblick!G101</f>
        <v>38.652353999123164</v>
      </c>
      <c r="C91" s="26">
        <f>Ueberblick!M101</f>
        <v>2.2064553700667702</v>
      </c>
      <c r="D91" s="24">
        <f t="shared" si="4"/>
        <v>1.3253656677193888</v>
      </c>
      <c r="E91" s="4">
        <f>MAX(Ueberblick!$L$11-B91,0)</f>
        <v>0.84764600087683561</v>
      </c>
      <c r="F91" s="94"/>
      <c r="G91" s="96">
        <f t="shared" si="5"/>
        <v>0</v>
      </c>
      <c r="H91" s="96">
        <f t="shared" si="6"/>
        <v>1</v>
      </c>
    </row>
    <row r="92" spans="2:8" x14ac:dyDescent="0.25">
      <c r="B92" s="25">
        <f>Ueberblick!G102</f>
        <v>38.709712855863934</v>
      </c>
      <c r="C92" s="26">
        <f>Ueberblick!M102</f>
        <v>2.489945608049581</v>
      </c>
      <c r="D92" s="24">
        <f t="shared" si="4"/>
        <v>1.2979548886698495</v>
      </c>
      <c r="E92" s="4">
        <f>MAX(Ueberblick!$L$11-B92,0)</f>
        <v>0.79028714413606593</v>
      </c>
      <c r="F92" s="94"/>
      <c r="G92" s="96">
        <f t="shared" si="5"/>
        <v>0</v>
      </c>
      <c r="H92" s="96">
        <f t="shared" si="6"/>
        <v>1</v>
      </c>
    </row>
    <row r="93" spans="2:8" x14ac:dyDescent="0.25">
      <c r="B93" s="25">
        <f>Ueberblick!G103</f>
        <v>37.995564218159046</v>
      </c>
      <c r="C93" s="26">
        <f>Ueberblick!M103</f>
        <v>1.4430908805385272</v>
      </c>
      <c r="D93" s="24">
        <f t="shared" si="4"/>
        <v>1.648897383765199</v>
      </c>
      <c r="E93" s="4">
        <f>MAX(Ueberblick!$L$11-B93,0)</f>
        <v>1.5044357818409537</v>
      </c>
      <c r="F93" s="94"/>
      <c r="G93" s="96">
        <f t="shared" si="5"/>
        <v>0</v>
      </c>
      <c r="H93" s="96">
        <f t="shared" si="6"/>
        <v>1</v>
      </c>
    </row>
    <row r="94" spans="2:8" x14ac:dyDescent="0.25">
      <c r="B94" s="25">
        <f>Ueberblick!G104</f>
        <v>37.322135886971502</v>
      </c>
      <c r="C94" s="26">
        <f>Ueberblick!M104</f>
        <v>2.3179693933493226</v>
      </c>
      <c r="D94" s="24">
        <f t="shared" si="4"/>
        <v>1.9990810924335953</v>
      </c>
      <c r="E94" s="4">
        <f>MAX(Ueberblick!$L$11-B94,0)</f>
        <v>2.1778641130284981</v>
      </c>
      <c r="F94" s="94"/>
      <c r="G94" s="96">
        <f t="shared" si="5"/>
        <v>1</v>
      </c>
      <c r="H94" s="96">
        <f t="shared" si="6"/>
        <v>0</v>
      </c>
    </row>
    <row r="95" spans="2:8" x14ac:dyDescent="0.25">
      <c r="B95" s="25">
        <f>Ueberblick!G105</f>
        <v>38.825614173778042</v>
      </c>
      <c r="C95" s="26">
        <f>Ueberblick!M105</f>
        <v>1.3726422287741258</v>
      </c>
      <c r="D95" s="24">
        <f t="shared" si="4"/>
        <v>1.2429814289313086</v>
      </c>
      <c r="E95" s="4">
        <f>MAX(Ueberblick!$L$11-B95,0)</f>
        <v>0.67438582622195753</v>
      </c>
      <c r="F95" s="94"/>
      <c r="G95" s="96">
        <f t="shared" si="5"/>
        <v>0</v>
      </c>
      <c r="H95" s="96">
        <f t="shared" si="6"/>
        <v>1</v>
      </c>
    </row>
    <row r="96" spans="2:8" x14ac:dyDescent="0.25">
      <c r="B96" s="25">
        <f>Ueberblick!G106</f>
        <v>36.846258707743701</v>
      </c>
      <c r="C96" s="26">
        <f>Ueberblick!M106</f>
        <v>3.5532079047474667</v>
      </c>
      <c r="D96" s="24">
        <f t="shared" si="4"/>
        <v>2.2578060432358065</v>
      </c>
      <c r="E96" s="4">
        <f>MAX(Ueberblick!$L$11-B96,0)</f>
        <v>2.6537412922562993</v>
      </c>
      <c r="F96" s="94"/>
      <c r="G96" s="96">
        <f t="shared" si="5"/>
        <v>1</v>
      </c>
      <c r="H96" s="96">
        <f t="shared" si="6"/>
        <v>0</v>
      </c>
    </row>
    <row r="97" spans="2:8" x14ac:dyDescent="0.25">
      <c r="B97" s="25">
        <f>Ueberblick!G107</f>
        <v>38.929275340297508</v>
      </c>
      <c r="C97" s="26">
        <f>Ueberblick!M107</f>
        <v>0.16286736708652683</v>
      </c>
      <c r="D97" s="24">
        <f t="shared" si="4"/>
        <v>1.194282544288761</v>
      </c>
      <c r="E97" s="4">
        <f>MAX(Ueberblick!$L$11-B97,0)</f>
        <v>0.57072465970249198</v>
      </c>
      <c r="F97" s="94"/>
      <c r="G97" s="96">
        <f t="shared" si="5"/>
        <v>0</v>
      </c>
      <c r="H97" s="96">
        <f t="shared" si="6"/>
        <v>1</v>
      </c>
    </row>
    <row r="98" spans="2:8" x14ac:dyDescent="0.25">
      <c r="B98" s="25">
        <f>Ueberblick!G108</f>
        <v>39.401998528785647</v>
      </c>
      <c r="C98" s="26">
        <f>Ueberblick!M108</f>
        <v>0.2193897711749031</v>
      </c>
      <c r="D98" s="24">
        <f t="shared" si="4"/>
        <v>0.97781593704943148</v>
      </c>
      <c r="E98" s="4">
        <f>MAX(Ueberblick!$L$11-B98,0)</f>
        <v>9.8001471214352875E-2</v>
      </c>
      <c r="F98" s="94"/>
      <c r="G98" s="96">
        <f t="shared" si="5"/>
        <v>0</v>
      </c>
      <c r="H98" s="96">
        <f t="shared" si="6"/>
        <v>1</v>
      </c>
    </row>
    <row r="99" spans="2:8" x14ac:dyDescent="0.25">
      <c r="B99" s="25">
        <f>Ueberblick!G109</f>
        <v>39.023779092578003</v>
      </c>
      <c r="C99" s="26">
        <f>Ueberblick!M109</f>
        <v>0.97535502819440723</v>
      </c>
      <c r="D99" s="24">
        <f t="shared" si="4"/>
        <v>1.1502715439944602</v>
      </c>
      <c r="E99" s="4">
        <f>MAX(Ueberblick!$L$11-B99,0)</f>
        <v>0.47622090742199674</v>
      </c>
      <c r="F99" s="94"/>
      <c r="G99" s="96">
        <f t="shared" si="5"/>
        <v>0</v>
      </c>
      <c r="H99" s="96">
        <f t="shared" si="6"/>
        <v>1</v>
      </c>
    </row>
    <row r="100" spans="2:8" x14ac:dyDescent="0.25">
      <c r="B100" s="25">
        <f>Ueberblick!G110</f>
        <v>40.306630707192092</v>
      </c>
      <c r="C100" s="26">
        <f>Ueberblick!M110</f>
        <v>0</v>
      </c>
      <c r="D100" s="24">
        <f t="shared" si="4"/>
        <v>0.58924292039309023</v>
      </c>
      <c r="E100" s="4">
        <f>MAX(Ueberblick!$L$11-B100,0)</f>
        <v>0</v>
      </c>
      <c r="F100" s="94"/>
      <c r="G100" s="96">
        <f t="shared" si="5"/>
        <v>0</v>
      </c>
      <c r="H100" s="96">
        <f t="shared" si="6"/>
        <v>0</v>
      </c>
    </row>
    <row r="101" spans="2:8" x14ac:dyDescent="0.25">
      <c r="B101" s="25">
        <f>Ueberblick!G111</f>
        <v>41.132713785874323</v>
      </c>
      <c r="C101" s="26">
        <f>Ueberblick!M111</f>
        <v>0.49435119350430767</v>
      </c>
      <c r="D101" s="24">
        <f t="shared" si="4"/>
        <v>0.26386544473383111</v>
      </c>
      <c r="E101" s="4">
        <f>MAX(Ueberblick!$L$11-B101,0)</f>
        <v>0</v>
      </c>
      <c r="F101" s="94"/>
      <c r="G101" s="96">
        <f t="shared" si="5"/>
        <v>0</v>
      </c>
      <c r="H101" s="96">
        <f t="shared" si="6"/>
        <v>1</v>
      </c>
    </row>
    <row r="102" spans="2:8" x14ac:dyDescent="0.25">
      <c r="B102" s="25">
        <f>Ueberblick!G112</f>
        <v>38.51397878938208</v>
      </c>
      <c r="C102" s="26">
        <f>Ueberblick!M112</f>
        <v>0.77691243332311899</v>
      </c>
      <c r="D102" s="24">
        <f t="shared" si="4"/>
        <v>1.3920507384583622</v>
      </c>
      <c r="E102" s="4">
        <f>MAX(Ueberblick!$L$11-B102,0)</f>
        <v>0.98602121061792047</v>
      </c>
      <c r="F102" s="94"/>
      <c r="G102" s="96">
        <f t="shared" si="5"/>
        <v>0</v>
      </c>
      <c r="H102" s="96">
        <f t="shared" si="6"/>
        <v>1</v>
      </c>
    </row>
    <row r="103" spans="2:8" x14ac:dyDescent="0.25">
      <c r="B103" s="25">
        <f>Ueberblick!G113</f>
        <v>37.22954474031782</v>
      </c>
      <c r="C103" s="26">
        <f>Ueberblick!M113</f>
        <v>1.6138319558570231</v>
      </c>
      <c r="D103" s="24">
        <f t="shared" si="4"/>
        <v>2.0486898936055127</v>
      </c>
      <c r="E103" s="4">
        <f>MAX(Ueberblick!$L$11-B103,0)</f>
        <v>2.2704552596821799</v>
      </c>
      <c r="F103" s="94"/>
      <c r="G103" s="96">
        <f t="shared" si="5"/>
        <v>1</v>
      </c>
      <c r="H103" s="96">
        <f t="shared" si="6"/>
        <v>0</v>
      </c>
    </row>
    <row r="104" spans="2:8" x14ac:dyDescent="0.25">
      <c r="B104" s="25">
        <f>Ueberblick!G114</f>
        <v>39.542820390120802</v>
      </c>
      <c r="C104" s="26">
        <f>Ueberblick!M114</f>
        <v>0.22505334926380982</v>
      </c>
      <c r="D104" s="24">
        <f t="shared" si="4"/>
        <v>0.9151116964539483</v>
      </c>
      <c r="E104" s="4">
        <f>MAX(Ueberblick!$L$11-B104,0)</f>
        <v>0</v>
      </c>
      <c r="F104" s="94"/>
      <c r="G104" s="96">
        <f t="shared" si="5"/>
        <v>0</v>
      </c>
      <c r="H104" s="96">
        <f t="shared" si="6"/>
        <v>1</v>
      </c>
    </row>
    <row r="105" spans="2:8" x14ac:dyDescent="0.25">
      <c r="B105" s="25">
        <f>Ueberblick!G115</f>
        <v>37.684102148948185</v>
      </c>
      <c r="C105" s="26">
        <f>Ueberblick!M115</f>
        <v>2.418785978260594</v>
      </c>
      <c r="D105" s="24">
        <f t="shared" si="4"/>
        <v>1.8085354032041927</v>
      </c>
      <c r="E105" s="4">
        <f>MAX(Ueberblick!$L$11-B105,0)</f>
        <v>1.8158978510518153</v>
      </c>
      <c r="F105" s="94"/>
      <c r="G105" s="96">
        <f t="shared" si="5"/>
        <v>1</v>
      </c>
      <c r="H105" s="96">
        <f t="shared" si="6"/>
        <v>0</v>
      </c>
    </row>
    <row r="106" spans="2:8" x14ac:dyDescent="0.25">
      <c r="B106" s="25">
        <f>Ueberblick!G116</f>
        <v>37.085330646975244</v>
      </c>
      <c r="C106" s="26">
        <f>Ueberblick!M116</f>
        <v>1.7219613630518609</v>
      </c>
      <c r="D106" s="24">
        <f t="shared" si="4"/>
        <v>2.1266610048831289</v>
      </c>
      <c r="E106" s="4">
        <f>MAX(Ueberblick!$L$11-B106,0)</f>
        <v>2.414669353024756</v>
      </c>
      <c r="F106" s="94"/>
      <c r="G106" s="96">
        <f t="shared" si="5"/>
        <v>1</v>
      </c>
      <c r="H106" s="96">
        <f t="shared" si="6"/>
        <v>0</v>
      </c>
    </row>
  </sheetData>
  <mergeCells count="3">
    <mergeCell ref="J3:L3"/>
    <mergeCell ref="B5:E5"/>
    <mergeCell ref="G5:H5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0:AC116"/>
  <sheetViews>
    <sheetView showGridLines="0" zoomScale="130" zoomScaleNormal="130" workbookViewId="0">
      <selection activeCell="L17" sqref="L17"/>
    </sheetView>
  </sheetViews>
  <sheetFormatPr baseColWidth="10" defaultRowHeight="15" x14ac:dyDescent="0.25"/>
  <cols>
    <col min="1" max="1" width="5" bestFit="1" customWidth="1"/>
    <col min="2" max="4" width="0" hidden="1" customWidth="1"/>
    <col min="5" max="5" width="9.5703125" customWidth="1"/>
    <col min="6" max="7" width="7" bestFit="1" customWidth="1"/>
    <col min="8" max="8" width="9.7109375" bestFit="1" customWidth="1"/>
    <col min="9" max="9" width="3.5703125" customWidth="1"/>
    <col min="10" max="10" width="6" bestFit="1" customWidth="1"/>
    <col min="14" max="14" width="4.140625" customWidth="1"/>
    <col min="15" max="18" width="6" bestFit="1" customWidth="1"/>
    <col min="20" max="20" width="2.85546875" style="21" customWidth="1"/>
    <col min="21" max="29" width="6" bestFit="1" customWidth="1"/>
  </cols>
  <sheetData>
    <row r="10" spans="1:29" ht="31.5" customHeight="1" thickBot="1" x14ac:dyDescent="0.3"/>
    <row r="11" spans="1:29" ht="30.75" thickBot="1" x14ac:dyDescent="0.3">
      <c r="E11" s="73" t="s">
        <v>17</v>
      </c>
      <c r="F11" s="74" t="s">
        <v>6</v>
      </c>
      <c r="G11" s="74" t="s">
        <v>5</v>
      </c>
      <c r="H11" s="88" t="s">
        <v>23</v>
      </c>
      <c r="K11" s="22" t="s">
        <v>4</v>
      </c>
      <c r="L11" s="23">
        <v>39.5</v>
      </c>
      <c r="N11" s="87"/>
      <c r="O11" s="106" t="s">
        <v>24</v>
      </c>
      <c r="P11" s="107"/>
      <c r="Q11" s="107"/>
      <c r="R11" s="107"/>
      <c r="S11" s="108"/>
      <c r="U11" s="106" t="s">
        <v>25</v>
      </c>
      <c r="V11" s="107"/>
      <c r="W11" s="107"/>
      <c r="X11" s="107"/>
      <c r="Y11" s="107"/>
      <c r="Z11" s="107"/>
      <c r="AA11" s="107"/>
      <c r="AB11" s="108"/>
    </row>
    <row r="12" spans="1:29" ht="15.75" thickBot="1" x14ac:dyDescent="0.3">
      <c r="E12" s="89">
        <v>39</v>
      </c>
      <c r="F12" s="90">
        <v>1</v>
      </c>
      <c r="G12" s="90">
        <v>0.6</v>
      </c>
      <c r="H12" s="91">
        <v>38</v>
      </c>
    </row>
    <row r="13" spans="1:29" x14ac:dyDescent="0.25">
      <c r="E13" s="109" t="s">
        <v>18</v>
      </c>
      <c r="F13" s="110"/>
      <c r="G13" s="110"/>
      <c r="H13" s="111"/>
      <c r="J13" s="109" t="s">
        <v>18</v>
      </c>
      <c r="K13" s="110"/>
      <c r="L13" s="110"/>
      <c r="M13" s="111"/>
      <c r="O13" s="109" t="s">
        <v>18</v>
      </c>
      <c r="P13" s="110"/>
      <c r="Q13" s="110"/>
      <c r="R13" s="110"/>
      <c r="S13" s="111"/>
      <c r="T13" s="8"/>
      <c r="U13" s="109" t="s">
        <v>18</v>
      </c>
      <c r="V13" s="110"/>
      <c r="W13" s="110"/>
      <c r="X13" s="111"/>
      <c r="Y13" s="109" t="s">
        <v>18</v>
      </c>
      <c r="Z13" s="110"/>
      <c r="AA13" s="110"/>
      <c r="AB13" s="111"/>
      <c r="AC13" s="69"/>
    </row>
    <row r="14" spans="1:29" ht="15.75" thickBot="1" x14ac:dyDescent="0.3">
      <c r="E14" s="36">
        <f>AVERAGE(E17:E116)</f>
        <v>39.000000005049998</v>
      </c>
      <c r="F14" s="37">
        <f t="shared" ref="F14:H14" si="0">AVERAGE(F17:F116)</f>
        <v>38.620992505871016</v>
      </c>
      <c r="G14" s="37">
        <f t="shared" si="0"/>
        <v>38.531192800485201</v>
      </c>
      <c r="H14" s="38">
        <f t="shared" si="0"/>
        <v>38.164240140601827</v>
      </c>
      <c r="J14" s="79">
        <f>AVERAGE(J17:J116)</f>
        <v>0.49999999495000047</v>
      </c>
      <c r="K14" s="80">
        <f t="shared" ref="K14:M14" si="1">AVERAGE(K17:K116)</f>
        <v>0.96745414580798705</v>
      </c>
      <c r="L14" s="80">
        <f t="shared" si="1"/>
        <v>1.0948892261156751</v>
      </c>
      <c r="M14" s="115">
        <f t="shared" si="1"/>
        <v>1.4081262515643789</v>
      </c>
      <c r="O14" s="79">
        <f>AVERAGE(O17:O116)</f>
        <v>0.08</v>
      </c>
      <c r="P14" s="80">
        <f t="shared" ref="P14:R14" si="2">AVERAGE(P17:P116)</f>
        <v>0.19</v>
      </c>
      <c r="Q14" s="80">
        <f t="shared" si="2"/>
        <v>0.26</v>
      </c>
      <c r="R14" s="81">
        <f t="shared" si="2"/>
        <v>0.47</v>
      </c>
      <c r="S14" s="92">
        <f>AVERAGE(S15:S114)</f>
        <v>1.7576061443777604</v>
      </c>
      <c r="T14" s="85"/>
      <c r="U14" s="79">
        <f>AVERAGE(U17:U116)</f>
        <v>0</v>
      </c>
      <c r="V14" s="80">
        <f t="shared" ref="V14:X14" si="3">AVERAGE(V17:V116)</f>
        <v>0.19</v>
      </c>
      <c r="W14" s="80">
        <f t="shared" si="3"/>
        <v>0.14000000000000001</v>
      </c>
      <c r="X14" s="81">
        <f t="shared" si="3"/>
        <v>0.57999999999999996</v>
      </c>
      <c r="Y14" s="79">
        <f>AVERAGE(Y17:Y116)</f>
        <v>0</v>
      </c>
      <c r="Z14" s="80">
        <f t="shared" ref="Z14:AB14" si="4">AVERAGE(Z17:Z116)</f>
        <v>0.44262124094445271</v>
      </c>
      <c r="AA14" s="80">
        <f t="shared" si="4"/>
        <v>0.30937052068289006</v>
      </c>
      <c r="AB14" s="81">
        <f t="shared" si="4"/>
        <v>0.74010158412149507</v>
      </c>
      <c r="AC14" s="78">
        <f>AVERAGE(AC17:AC116)</f>
        <v>1.4920933457488377</v>
      </c>
    </row>
    <row r="15" spans="1:29" x14ac:dyDescent="0.25">
      <c r="B15" s="109" t="s">
        <v>7</v>
      </c>
      <c r="C15" s="110"/>
      <c r="D15" s="111"/>
      <c r="E15" s="114" t="s">
        <v>13</v>
      </c>
      <c r="F15" s="112"/>
      <c r="G15" s="112"/>
      <c r="H15" s="113"/>
      <c r="J15" s="82"/>
      <c r="K15" s="112" t="s">
        <v>14</v>
      </c>
      <c r="L15" s="112"/>
      <c r="M15" s="113"/>
      <c r="O15" s="114" t="s">
        <v>19</v>
      </c>
      <c r="P15" s="112"/>
      <c r="Q15" s="112"/>
      <c r="R15" s="113"/>
      <c r="S15" s="83" t="s">
        <v>20</v>
      </c>
      <c r="T15" s="8"/>
      <c r="U15" s="114" t="s">
        <v>22</v>
      </c>
      <c r="V15" s="112"/>
      <c r="W15" s="112"/>
      <c r="X15" s="113"/>
      <c r="Y15" s="112" t="s">
        <v>21</v>
      </c>
      <c r="Z15" s="112"/>
      <c r="AA15" s="112"/>
      <c r="AB15" s="113"/>
      <c r="AC15" s="69"/>
    </row>
    <row r="16" spans="1:29" ht="15.75" thickBot="1" x14ac:dyDescent="0.3">
      <c r="A16" t="s">
        <v>10</v>
      </c>
      <c r="B16" s="27" t="s">
        <v>11</v>
      </c>
      <c r="C16" s="28" t="s">
        <v>12</v>
      </c>
      <c r="D16" s="29" t="s">
        <v>9</v>
      </c>
      <c r="E16" s="72" t="s">
        <v>16</v>
      </c>
      <c r="F16" s="28" t="s">
        <v>11</v>
      </c>
      <c r="G16" s="28" t="s">
        <v>12</v>
      </c>
      <c r="H16" s="29" t="s">
        <v>9</v>
      </c>
      <c r="J16" s="27" t="s">
        <v>16</v>
      </c>
      <c r="K16" s="28" t="s">
        <v>11</v>
      </c>
      <c r="L16" s="28" t="s">
        <v>12</v>
      </c>
      <c r="M16" s="29" t="s">
        <v>9</v>
      </c>
      <c r="O16" s="70" t="s">
        <v>16</v>
      </c>
      <c r="P16" s="71" t="s">
        <v>11</v>
      </c>
      <c r="Q16" s="71" t="s">
        <v>12</v>
      </c>
      <c r="R16" s="76" t="s">
        <v>9</v>
      </c>
      <c r="S16" s="75"/>
      <c r="T16" s="8"/>
      <c r="U16" s="70" t="s">
        <v>16</v>
      </c>
      <c r="V16" s="71" t="s">
        <v>11</v>
      </c>
      <c r="W16" s="71" t="s">
        <v>12</v>
      </c>
      <c r="X16" s="76" t="s">
        <v>9</v>
      </c>
      <c r="Y16" s="70" t="s">
        <v>16</v>
      </c>
      <c r="Z16" s="71" t="s">
        <v>11</v>
      </c>
      <c r="AA16" s="71" t="s">
        <v>12</v>
      </c>
      <c r="AB16" s="76" t="s">
        <v>9</v>
      </c>
      <c r="AC16" s="86"/>
    </row>
    <row r="17" spans="1:29" x14ac:dyDescent="0.25">
      <c r="A17">
        <v>1</v>
      </c>
      <c r="B17" s="51">
        <v>0.10931769377487</v>
      </c>
      <c r="C17" s="52">
        <v>3.5479485837576999E-2</v>
      </c>
      <c r="D17" s="53">
        <v>-0.41641121969943401</v>
      </c>
      <c r="E17" s="39">
        <f t="shared" ref="E17:E48" si="5">$E$12+0.0000000001*A17</f>
        <v>39.000000000100002</v>
      </c>
      <c r="F17" s="40">
        <f t="shared" ref="F17:F48" si="6">phi*(E17-niveau)+niveau+sigma*B17</f>
        <v>38.709317693834869</v>
      </c>
      <c r="G17" s="40">
        <f t="shared" ref="G17:G48" si="7">phi*(F17-niveau)+niveau+sigma*C17</f>
        <v>38.4610701021385</v>
      </c>
      <c r="H17" s="41">
        <f t="shared" ref="H17:H48" si="8">phi*(G17-niveau)+niveau+sigma*D17</f>
        <v>37.860230841583665</v>
      </c>
      <c r="J17" s="30">
        <f t="shared" ref="J17:K48" si="9">MAX(K-E17,0)</f>
        <v>0.49999999989999822</v>
      </c>
      <c r="K17" s="31">
        <f t="shared" si="9"/>
        <v>0.79068230616513091</v>
      </c>
      <c r="L17" s="31">
        <f t="shared" ref="L17:L48" si="10">MAX(K-G17,0)</f>
        <v>1.0389298978615003</v>
      </c>
      <c r="M17" s="32">
        <f t="shared" ref="M17:M48" si="11">MAX(K-H17,0)</f>
        <v>1.6397691584163354</v>
      </c>
      <c r="N17" s="4"/>
      <c r="O17" s="60">
        <f t="shared" ref="O17:O48" si="12">1*(J17=$S17)*($S17&gt;0)</f>
        <v>0</v>
      </c>
      <c r="P17" s="61">
        <f t="shared" ref="P17:P48" si="13">1*(K17=$S17)*($S17&gt;0)</f>
        <v>0</v>
      </c>
      <c r="Q17" s="61">
        <f t="shared" ref="Q17:Q48" si="14">1*(L17=$S17)*($S17&gt;0)</f>
        <v>0</v>
      </c>
      <c r="R17" s="62">
        <f t="shared" ref="R17:R48" si="15">1*(M17=$S17)*($S17&gt;0)</f>
        <v>1</v>
      </c>
      <c r="S17" s="32">
        <f t="shared" ref="S17:S48" si="16">MAX(J17:M17)</f>
        <v>1.6397691584163354</v>
      </c>
      <c r="T17" s="84"/>
      <c r="U17" s="60">
        <f>'Zeitschritt T-3'!G7</f>
        <v>0</v>
      </c>
      <c r="V17" s="61">
        <f>'Zeitschritt T-3'!H7</f>
        <v>0</v>
      </c>
      <c r="W17" s="61">
        <f>'Zeitschritt T-3'!I7</f>
        <v>0</v>
      </c>
      <c r="X17" s="62">
        <f>'Zeitschritt T-3'!J7</f>
        <v>1</v>
      </c>
      <c r="Y17" s="40">
        <f t="shared" ref="Y17:Y48" si="17">U17*J17</f>
        <v>0</v>
      </c>
      <c r="Z17" s="40">
        <f t="shared" ref="Z17:Z48" si="18">V17*K17</f>
        <v>0</v>
      </c>
      <c r="AA17" s="40">
        <f t="shared" ref="AA17:AA48" si="19">W17*L17</f>
        <v>0</v>
      </c>
      <c r="AB17" s="41">
        <f t="shared" ref="AB17:AB48" si="20">X17*M17</f>
        <v>1.6397691584163354</v>
      </c>
      <c r="AC17" s="48">
        <f>SUM(Y17:AB17)</f>
        <v>1.6397691584163354</v>
      </c>
    </row>
    <row r="18" spans="1:29" x14ac:dyDescent="0.25">
      <c r="A18">
        <v>2</v>
      </c>
      <c r="B18" s="54">
        <v>1.81401545028038</v>
      </c>
      <c r="C18" s="55">
        <v>2.2271680781678702</v>
      </c>
      <c r="D18" s="56">
        <v>1.2246878247853401</v>
      </c>
      <c r="E18" s="42">
        <f t="shared" si="5"/>
        <v>39.000000000199996</v>
      </c>
      <c r="F18" s="43">
        <f t="shared" si="6"/>
        <v>40.414015450400377</v>
      </c>
      <c r="G18" s="43">
        <f t="shared" si="7"/>
        <v>41.675577348408098</v>
      </c>
      <c r="H18" s="44">
        <f t="shared" si="8"/>
        <v>41.430034233830199</v>
      </c>
      <c r="J18" s="33">
        <f t="shared" si="9"/>
        <v>0.49999999980000354</v>
      </c>
      <c r="K18" s="34">
        <f t="shared" si="9"/>
        <v>0</v>
      </c>
      <c r="L18" s="34">
        <f t="shared" si="10"/>
        <v>0</v>
      </c>
      <c r="M18" s="35">
        <f t="shared" si="11"/>
        <v>0</v>
      </c>
      <c r="N18" s="4"/>
      <c r="O18" s="63">
        <f t="shared" si="12"/>
        <v>1</v>
      </c>
      <c r="P18" s="64">
        <f t="shared" si="13"/>
        <v>0</v>
      </c>
      <c r="Q18" s="64">
        <f t="shared" si="14"/>
        <v>0</v>
      </c>
      <c r="R18" s="65">
        <f t="shared" si="15"/>
        <v>0</v>
      </c>
      <c r="S18" s="35">
        <f t="shared" si="16"/>
        <v>0.49999999980000354</v>
      </c>
      <c r="T18" s="84"/>
      <c r="U18" s="63">
        <f>'Zeitschritt T-3'!G8</f>
        <v>0</v>
      </c>
      <c r="V18" s="64">
        <f>'Zeitschritt T-3'!H8</f>
        <v>0</v>
      </c>
      <c r="W18" s="64">
        <f>'Zeitschritt T-3'!I8</f>
        <v>0</v>
      </c>
      <c r="X18" s="65">
        <f>'Zeitschritt T-3'!J8</f>
        <v>0</v>
      </c>
      <c r="Y18" s="43">
        <f t="shared" si="17"/>
        <v>0</v>
      </c>
      <c r="Z18" s="43">
        <f t="shared" si="18"/>
        <v>0</v>
      </c>
      <c r="AA18" s="43">
        <f t="shared" si="19"/>
        <v>0</v>
      </c>
      <c r="AB18" s="44">
        <f t="shared" si="20"/>
        <v>0</v>
      </c>
      <c r="AC18" s="49">
        <f t="shared" ref="AC18:AC81" si="21">SUM(Y18:AB18)</f>
        <v>0</v>
      </c>
    </row>
    <row r="19" spans="1:29" x14ac:dyDescent="0.25">
      <c r="A19">
        <v>3</v>
      </c>
      <c r="B19" s="54">
        <v>0.312023828329274</v>
      </c>
      <c r="C19" s="55">
        <v>-6.9214254022048394E-2</v>
      </c>
      <c r="D19" s="56">
        <v>-4.3584205546332598E-2</v>
      </c>
      <c r="E19" s="42">
        <f t="shared" si="5"/>
        <v>39.000000000299998</v>
      </c>
      <c r="F19" s="43">
        <f t="shared" si="6"/>
        <v>38.91202382850927</v>
      </c>
      <c r="G19" s="43">
        <f t="shared" si="7"/>
        <v>38.478000043083512</v>
      </c>
      <c r="H19" s="44">
        <f t="shared" si="8"/>
        <v>38.243215820303774</v>
      </c>
      <c r="J19" s="33">
        <f t="shared" si="9"/>
        <v>0.49999999970000175</v>
      </c>
      <c r="K19" s="34">
        <f t="shared" si="9"/>
        <v>0.58797617149073034</v>
      </c>
      <c r="L19" s="34">
        <f t="shared" si="10"/>
        <v>1.0219999569164884</v>
      </c>
      <c r="M19" s="35">
        <f t="shared" si="11"/>
        <v>1.2567841796962256</v>
      </c>
      <c r="N19" s="4"/>
      <c r="O19" s="63">
        <f t="shared" si="12"/>
        <v>0</v>
      </c>
      <c r="P19" s="64">
        <f t="shared" si="13"/>
        <v>0</v>
      </c>
      <c r="Q19" s="64">
        <f t="shared" si="14"/>
        <v>0</v>
      </c>
      <c r="R19" s="65">
        <f t="shared" si="15"/>
        <v>1</v>
      </c>
      <c r="S19" s="35">
        <f t="shared" si="16"/>
        <v>1.2567841796962256</v>
      </c>
      <c r="T19" s="84"/>
      <c r="U19" s="63">
        <f>'Zeitschritt T-3'!G9</f>
        <v>0</v>
      </c>
      <c r="V19" s="64">
        <f>'Zeitschritt T-3'!H9</f>
        <v>0</v>
      </c>
      <c r="W19" s="64">
        <f>'Zeitschritt T-3'!I9</f>
        <v>0</v>
      </c>
      <c r="X19" s="65">
        <f>'Zeitschritt T-3'!J9</f>
        <v>1</v>
      </c>
      <c r="Y19" s="43">
        <f t="shared" si="17"/>
        <v>0</v>
      </c>
      <c r="Z19" s="43">
        <f t="shared" si="18"/>
        <v>0</v>
      </c>
      <c r="AA19" s="43">
        <f t="shared" si="19"/>
        <v>0</v>
      </c>
      <c r="AB19" s="44">
        <f t="shared" si="20"/>
        <v>1.2567841796962256</v>
      </c>
      <c r="AC19" s="49">
        <f t="shared" si="21"/>
        <v>1.2567841796962256</v>
      </c>
    </row>
    <row r="20" spans="1:29" x14ac:dyDescent="0.25">
      <c r="A20">
        <v>4</v>
      </c>
      <c r="B20" s="54">
        <v>1.80449377172419</v>
      </c>
      <c r="C20" s="55">
        <v>-0.50732306461449805</v>
      </c>
      <c r="D20" s="56">
        <v>0.58242327744796896</v>
      </c>
      <c r="E20" s="42">
        <f t="shared" si="5"/>
        <v>39.0000000004</v>
      </c>
      <c r="F20" s="43">
        <f t="shared" si="6"/>
        <v>40.404493771964191</v>
      </c>
      <c r="G20" s="43">
        <f t="shared" si="7"/>
        <v>38.935373198564015</v>
      </c>
      <c r="H20" s="44">
        <f t="shared" si="8"/>
        <v>39.143647196586372</v>
      </c>
      <c r="J20" s="33">
        <f t="shared" si="9"/>
        <v>0.49999999959999997</v>
      </c>
      <c r="K20" s="34">
        <f t="shared" si="9"/>
        <v>0</v>
      </c>
      <c r="L20" s="34">
        <f t="shared" si="10"/>
        <v>0.56462680143598476</v>
      </c>
      <c r="M20" s="35">
        <f t="shared" si="11"/>
        <v>0.35635280341362829</v>
      </c>
      <c r="N20" s="4"/>
      <c r="O20" s="63">
        <f t="shared" si="12"/>
        <v>0</v>
      </c>
      <c r="P20" s="64">
        <f t="shared" si="13"/>
        <v>0</v>
      </c>
      <c r="Q20" s="64">
        <f t="shared" si="14"/>
        <v>1</v>
      </c>
      <c r="R20" s="65">
        <f t="shared" si="15"/>
        <v>0</v>
      </c>
      <c r="S20" s="35">
        <f t="shared" si="16"/>
        <v>0.56462680143598476</v>
      </c>
      <c r="T20" s="84"/>
      <c r="U20" s="63">
        <f>'Zeitschritt T-3'!G10</f>
        <v>0</v>
      </c>
      <c r="V20" s="64">
        <f>'Zeitschritt T-3'!H10</f>
        <v>0</v>
      </c>
      <c r="W20" s="64">
        <f>'Zeitschritt T-3'!I10</f>
        <v>0</v>
      </c>
      <c r="X20" s="65">
        <f>'Zeitschritt T-3'!J10</f>
        <v>1</v>
      </c>
      <c r="Y20" s="43">
        <f t="shared" si="17"/>
        <v>0</v>
      </c>
      <c r="Z20" s="43">
        <f t="shared" si="18"/>
        <v>0</v>
      </c>
      <c r="AA20" s="43">
        <f t="shared" si="19"/>
        <v>0</v>
      </c>
      <c r="AB20" s="44">
        <f t="shared" si="20"/>
        <v>0.35635280341362829</v>
      </c>
      <c r="AC20" s="49">
        <f t="shared" si="21"/>
        <v>0.35635280341362829</v>
      </c>
    </row>
    <row r="21" spans="1:29" x14ac:dyDescent="0.25">
      <c r="A21">
        <v>5</v>
      </c>
      <c r="B21" s="54">
        <v>-0.72312147957041795</v>
      </c>
      <c r="C21" s="55">
        <v>0.23580967257624399</v>
      </c>
      <c r="D21" s="56">
        <v>-1.00650007461934</v>
      </c>
      <c r="E21" s="42">
        <f t="shared" si="5"/>
        <v>39.000000000500002</v>
      </c>
      <c r="F21" s="43">
        <f t="shared" si="6"/>
        <v>37.876878520729583</v>
      </c>
      <c r="G21" s="43">
        <f t="shared" si="7"/>
        <v>38.161936785013992</v>
      </c>
      <c r="H21" s="44">
        <f t="shared" si="8"/>
        <v>37.090661996389059</v>
      </c>
      <c r="J21" s="33">
        <f t="shared" si="9"/>
        <v>0.49999999949999818</v>
      </c>
      <c r="K21" s="34">
        <f t="shared" si="9"/>
        <v>1.6231214792704165</v>
      </c>
      <c r="L21" s="34">
        <f t="shared" si="10"/>
        <v>1.3380632149860077</v>
      </c>
      <c r="M21" s="35">
        <f t="shared" si="11"/>
        <v>2.4093380036109409</v>
      </c>
      <c r="N21" s="4"/>
      <c r="O21" s="63">
        <f t="shared" si="12"/>
        <v>0</v>
      </c>
      <c r="P21" s="64">
        <f t="shared" si="13"/>
        <v>0</v>
      </c>
      <c r="Q21" s="64">
        <f t="shared" si="14"/>
        <v>0</v>
      </c>
      <c r="R21" s="65">
        <f t="shared" si="15"/>
        <v>1</v>
      </c>
      <c r="S21" s="35">
        <f t="shared" si="16"/>
        <v>2.4093380036109409</v>
      </c>
      <c r="T21" s="84"/>
      <c r="U21" s="63">
        <f>'Zeitschritt T-3'!G11</f>
        <v>0</v>
      </c>
      <c r="V21" s="64">
        <f>'Zeitschritt T-3'!H11</f>
        <v>0</v>
      </c>
      <c r="W21" s="64">
        <f>'Zeitschritt T-3'!I11</f>
        <v>0</v>
      </c>
      <c r="X21" s="65">
        <f>'Zeitschritt T-3'!J11</f>
        <v>1</v>
      </c>
      <c r="Y21" s="43">
        <f t="shared" si="17"/>
        <v>0</v>
      </c>
      <c r="Z21" s="43">
        <f t="shared" si="18"/>
        <v>0</v>
      </c>
      <c r="AA21" s="43">
        <f t="shared" si="19"/>
        <v>0</v>
      </c>
      <c r="AB21" s="44">
        <f t="shared" si="20"/>
        <v>2.4093380036109409</v>
      </c>
      <c r="AC21" s="49">
        <f t="shared" si="21"/>
        <v>2.4093380036109409</v>
      </c>
    </row>
    <row r="22" spans="1:29" x14ac:dyDescent="0.25">
      <c r="A22">
        <v>6</v>
      </c>
      <c r="B22" s="54">
        <v>0.52654703774955902</v>
      </c>
      <c r="C22" s="55">
        <v>0.24580485189384299</v>
      </c>
      <c r="D22" s="56">
        <v>6.4516742311104394E-2</v>
      </c>
      <c r="E22" s="42">
        <f t="shared" si="5"/>
        <v>39.000000000599996</v>
      </c>
      <c r="F22" s="43">
        <f t="shared" si="6"/>
        <v>39.126547038109557</v>
      </c>
      <c r="G22" s="43">
        <f t="shared" si="7"/>
        <v>38.92173307475958</v>
      </c>
      <c r="H22" s="44">
        <f t="shared" si="8"/>
        <v>38.617556587166852</v>
      </c>
      <c r="J22" s="33">
        <f t="shared" si="9"/>
        <v>0.4999999994000035</v>
      </c>
      <c r="K22" s="34">
        <f t="shared" si="9"/>
        <v>0.37345296189044319</v>
      </c>
      <c r="L22" s="34">
        <f t="shared" si="10"/>
        <v>0.57826692524042045</v>
      </c>
      <c r="M22" s="35">
        <f t="shared" si="11"/>
        <v>0.88244341283314753</v>
      </c>
      <c r="N22" s="4"/>
      <c r="O22" s="63">
        <f t="shared" si="12"/>
        <v>0</v>
      </c>
      <c r="P22" s="64">
        <f t="shared" si="13"/>
        <v>0</v>
      </c>
      <c r="Q22" s="64">
        <f t="shared" si="14"/>
        <v>0</v>
      </c>
      <c r="R22" s="65">
        <f t="shared" si="15"/>
        <v>1</v>
      </c>
      <c r="S22" s="35">
        <f t="shared" si="16"/>
        <v>0.88244341283314753</v>
      </c>
      <c r="T22" s="84"/>
      <c r="U22" s="63">
        <f>'Zeitschritt T-3'!G12</f>
        <v>0</v>
      </c>
      <c r="V22" s="64">
        <f>'Zeitschritt T-3'!H12</f>
        <v>0</v>
      </c>
      <c r="W22" s="64">
        <f>'Zeitschritt T-3'!I12</f>
        <v>0</v>
      </c>
      <c r="X22" s="65">
        <f>'Zeitschritt T-3'!J12</f>
        <v>1</v>
      </c>
      <c r="Y22" s="43">
        <f t="shared" si="17"/>
        <v>0</v>
      </c>
      <c r="Z22" s="43">
        <f t="shared" si="18"/>
        <v>0</v>
      </c>
      <c r="AA22" s="43">
        <f t="shared" si="19"/>
        <v>0</v>
      </c>
      <c r="AB22" s="44">
        <f t="shared" si="20"/>
        <v>0.88244341283314753</v>
      </c>
      <c r="AC22" s="49">
        <f t="shared" si="21"/>
        <v>0.88244341283314753</v>
      </c>
    </row>
    <row r="23" spans="1:29" x14ac:dyDescent="0.25">
      <c r="A23">
        <v>7</v>
      </c>
      <c r="B23" s="54">
        <v>-0.260250861706117</v>
      </c>
      <c r="C23" s="55">
        <v>7.0045209416807905E-2</v>
      </c>
      <c r="D23" s="56">
        <v>0.60029194918578399</v>
      </c>
      <c r="E23" s="42">
        <f t="shared" si="5"/>
        <v>39.000000000699998</v>
      </c>
      <c r="F23" s="43">
        <f t="shared" si="6"/>
        <v>38.339749138713877</v>
      </c>
      <c r="G23" s="43">
        <f t="shared" si="7"/>
        <v>38.273894692645136</v>
      </c>
      <c r="H23" s="44">
        <f t="shared" si="8"/>
        <v>38.764628764772866</v>
      </c>
      <c r="J23" s="33">
        <f t="shared" si="9"/>
        <v>0.49999999930000172</v>
      </c>
      <c r="K23" s="77">
        <f t="shared" si="9"/>
        <v>1.1602508612861229</v>
      </c>
      <c r="L23" s="34">
        <f t="shared" si="10"/>
        <v>1.2261053073548638</v>
      </c>
      <c r="M23" s="35">
        <f t="shared" si="11"/>
        <v>0.73537123522713443</v>
      </c>
      <c r="N23" s="4"/>
      <c r="O23" s="63">
        <f t="shared" si="12"/>
        <v>0</v>
      </c>
      <c r="P23" s="64">
        <f t="shared" si="13"/>
        <v>0</v>
      </c>
      <c r="Q23" s="64">
        <f t="shared" si="14"/>
        <v>1</v>
      </c>
      <c r="R23" s="65">
        <f t="shared" si="15"/>
        <v>0</v>
      </c>
      <c r="S23" s="35">
        <f t="shared" si="16"/>
        <v>1.2261053073548638</v>
      </c>
      <c r="T23" s="84"/>
      <c r="U23" s="63">
        <f>'Zeitschritt T-3'!G13</f>
        <v>0</v>
      </c>
      <c r="V23" s="64">
        <f>'Zeitschritt T-3'!H13</f>
        <v>0</v>
      </c>
      <c r="W23" s="64">
        <f>'Zeitschritt T-3'!I13</f>
        <v>0</v>
      </c>
      <c r="X23" s="65">
        <f>'Zeitschritt T-3'!J13</f>
        <v>1</v>
      </c>
      <c r="Y23" s="43">
        <f t="shared" si="17"/>
        <v>0</v>
      </c>
      <c r="Z23" s="43">
        <f t="shared" si="18"/>
        <v>0</v>
      </c>
      <c r="AA23" s="43">
        <f t="shared" si="19"/>
        <v>0</v>
      </c>
      <c r="AB23" s="44">
        <f t="shared" si="20"/>
        <v>0.73537123522713443</v>
      </c>
      <c r="AC23" s="49">
        <f t="shared" si="21"/>
        <v>0.73537123522713443</v>
      </c>
    </row>
    <row r="24" spans="1:29" x14ac:dyDescent="0.25">
      <c r="A24">
        <v>8</v>
      </c>
      <c r="B24" s="54">
        <v>0.60014250880862996</v>
      </c>
      <c r="C24" s="55">
        <v>-0.60858051007994896</v>
      </c>
      <c r="D24" s="56">
        <v>-1.36151495486457</v>
      </c>
      <c r="E24" s="42">
        <f t="shared" si="5"/>
        <v>39.0000000008</v>
      </c>
      <c r="F24" s="43">
        <f t="shared" si="6"/>
        <v>39.200142509288632</v>
      </c>
      <c r="G24" s="43">
        <f t="shared" si="7"/>
        <v>38.111504995493235</v>
      </c>
      <c r="H24" s="44">
        <f t="shared" si="8"/>
        <v>36.705388042431373</v>
      </c>
      <c r="J24" s="33">
        <f t="shared" si="9"/>
        <v>0.49999999919999993</v>
      </c>
      <c r="K24" s="34">
        <f t="shared" si="9"/>
        <v>0.2998574907113678</v>
      </c>
      <c r="L24" s="34">
        <f t="shared" si="10"/>
        <v>1.3884950045067654</v>
      </c>
      <c r="M24" s="35">
        <f t="shared" si="11"/>
        <v>2.7946119575686268</v>
      </c>
      <c r="N24" s="4"/>
      <c r="O24" s="63">
        <f t="shared" si="12"/>
        <v>0</v>
      </c>
      <c r="P24" s="64">
        <f t="shared" si="13"/>
        <v>0</v>
      </c>
      <c r="Q24" s="64">
        <f t="shared" si="14"/>
        <v>0</v>
      </c>
      <c r="R24" s="65">
        <f t="shared" si="15"/>
        <v>1</v>
      </c>
      <c r="S24" s="35">
        <f t="shared" si="16"/>
        <v>2.7946119575686268</v>
      </c>
      <c r="T24" s="84"/>
      <c r="U24" s="63">
        <f>'Zeitschritt T-3'!G14</f>
        <v>0</v>
      </c>
      <c r="V24" s="64">
        <f>'Zeitschritt T-3'!H14</f>
        <v>0</v>
      </c>
      <c r="W24" s="64">
        <f>'Zeitschritt T-3'!I14</f>
        <v>0</v>
      </c>
      <c r="X24" s="65">
        <f>'Zeitschritt T-3'!J14</f>
        <v>1</v>
      </c>
      <c r="Y24" s="43">
        <f t="shared" si="17"/>
        <v>0</v>
      </c>
      <c r="Z24" s="43">
        <f t="shared" si="18"/>
        <v>0</v>
      </c>
      <c r="AA24" s="43">
        <f t="shared" si="19"/>
        <v>0</v>
      </c>
      <c r="AB24" s="44">
        <f t="shared" si="20"/>
        <v>2.7946119575686268</v>
      </c>
      <c r="AC24" s="49">
        <f t="shared" si="21"/>
        <v>2.7946119575686268</v>
      </c>
    </row>
    <row r="25" spans="1:29" x14ac:dyDescent="0.25">
      <c r="A25">
        <v>9</v>
      </c>
      <c r="B25" s="54">
        <v>0.59393079564875295</v>
      </c>
      <c r="C25" s="55">
        <v>-1.22259338018663</v>
      </c>
      <c r="D25" s="56">
        <v>0.34759263196006501</v>
      </c>
      <c r="E25" s="42">
        <f t="shared" si="5"/>
        <v>39.000000000900002</v>
      </c>
      <c r="F25" s="43">
        <f t="shared" si="6"/>
        <v>39.193930796188752</v>
      </c>
      <c r="G25" s="43">
        <f t="shared" si="7"/>
        <v>37.493765097526619</v>
      </c>
      <c r="H25" s="44">
        <f t="shared" si="8"/>
        <v>38.043851690476032</v>
      </c>
      <c r="J25" s="33">
        <f t="shared" si="9"/>
        <v>0.49999999909999815</v>
      </c>
      <c r="K25" s="34">
        <f t="shared" si="9"/>
        <v>0.3060692038112478</v>
      </c>
      <c r="L25" s="34">
        <f t="shared" si="10"/>
        <v>2.0062349024733805</v>
      </c>
      <c r="M25" s="35">
        <f t="shared" si="11"/>
        <v>1.456148309523968</v>
      </c>
      <c r="N25" s="4"/>
      <c r="O25" s="63">
        <f t="shared" si="12"/>
        <v>0</v>
      </c>
      <c r="P25" s="64">
        <f t="shared" si="13"/>
        <v>0</v>
      </c>
      <c r="Q25" s="64">
        <f t="shared" si="14"/>
        <v>1</v>
      </c>
      <c r="R25" s="65">
        <f t="shared" si="15"/>
        <v>0</v>
      </c>
      <c r="S25" s="35">
        <f t="shared" si="16"/>
        <v>2.0062349024733805</v>
      </c>
      <c r="T25" s="84"/>
      <c r="U25" s="63">
        <f>'Zeitschritt T-3'!G15</f>
        <v>0</v>
      </c>
      <c r="V25" s="64">
        <f>'Zeitschritt T-3'!H15</f>
        <v>0</v>
      </c>
      <c r="W25" s="64">
        <f>'Zeitschritt T-3'!I15</f>
        <v>1</v>
      </c>
      <c r="X25" s="65">
        <f>'Zeitschritt T-3'!J15</f>
        <v>0</v>
      </c>
      <c r="Y25" s="43">
        <f t="shared" si="17"/>
        <v>0</v>
      </c>
      <c r="Z25" s="43">
        <f t="shared" si="18"/>
        <v>0</v>
      </c>
      <c r="AA25" s="43">
        <f t="shared" si="19"/>
        <v>2.0062349024733805</v>
      </c>
      <c r="AB25" s="44">
        <f t="shared" si="20"/>
        <v>0</v>
      </c>
      <c r="AC25" s="49">
        <f t="shared" si="21"/>
        <v>2.0062349024733805</v>
      </c>
    </row>
    <row r="26" spans="1:29" x14ac:dyDescent="0.25">
      <c r="A26">
        <v>10</v>
      </c>
      <c r="B26" s="54">
        <v>-2.1860216127482399</v>
      </c>
      <c r="C26" s="55">
        <v>0.31650036079771598</v>
      </c>
      <c r="D26" s="56">
        <v>-0.18184321845933399</v>
      </c>
      <c r="E26" s="42">
        <f t="shared" si="5"/>
        <v>39.000000000999997</v>
      </c>
      <c r="F26" s="43">
        <f t="shared" si="6"/>
        <v>36.413978387851756</v>
      </c>
      <c r="G26" s="43">
        <f t="shared" si="7"/>
        <v>37.364887393508774</v>
      </c>
      <c r="H26" s="44">
        <f t="shared" si="8"/>
        <v>37.437089217645926</v>
      </c>
      <c r="J26" s="33">
        <f t="shared" si="9"/>
        <v>0.49999999900000347</v>
      </c>
      <c r="K26" s="34">
        <f t="shared" si="9"/>
        <v>3.0860216121482438</v>
      </c>
      <c r="L26" s="34">
        <f t="shared" si="10"/>
        <v>2.1351126064912265</v>
      </c>
      <c r="M26" s="35">
        <f t="shared" si="11"/>
        <v>2.0629107823540735</v>
      </c>
      <c r="N26" s="4"/>
      <c r="O26" s="63">
        <f t="shared" si="12"/>
        <v>0</v>
      </c>
      <c r="P26" s="64">
        <f t="shared" si="13"/>
        <v>1</v>
      </c>
      <c r="Q26" s="64">
        <f t="shared" si="14"/>
        <v>0</v>
      </c>
      <c r="R26" s="65">
        <f t="shared" si="15"/>
        <v>0</v>
      </c>
      <c r="S26" s="35">
        <f t="shared" si="16"/>
        <v>3.0860216121482438</v>
      </c>
      <c r="T26" s="84"/>
      <c r="U26" s="63">
        <f>'Zeitschritt T-3'!G16</f>
        <v>0</v>
      </c>
      <c r="V26" s="64">
        <f>'Zeitschritt T-3'!H16</f>
        <v>1</v>
      </c>
      <c r="W26" s="64">
        <f>'Zeitschritt T-3'!I16</f>
        <v>0</v>
      </c>
      <c r="X26" s="65">
        <f>'Zeitschritt T-3'!J16</f>
        <v>0</v>
      </c>
      <c r="Y26" s="43">
        <f t="shared" si="17"/>
        <v>0</v>
      </c>
      <c r="Z26" s="43">
        <f t="shared" si="18"/>
        <v>3.0860216121482438</v>
      </c>
      <c r="AA26" s="43">
        <f t="shared" si="19"/>
        <v>0</v>
      </c>
      <c r="AB26" s="44">
        <f t="shared" si="20"/>
        <v>0</v>
      </c>
      <c r="AC26" s="49">
        <f t="shared" si="21"/>
        <v>3.0860216121482438</v>
      </c>
    </row>
    <row r="27" spans="1:29" x14ac:dyDescent="0.25">
      <c r="A27">
        <v>11</v>
      </c>
      <c r="B27" s="54">
        <v>-1.3270431495202899</v>
      </c>
      <c r="C27" s="55">
        <v>-1.3428692366219299</v>
      </c>
      <c r="D27" s="56">
        <v>-0.93953476594149199</v>
      </c>
      <c r="E27" s="42">
        <f t="shared" si="5"/>
        <v>39.000000001099998</v>
      </c>
      <c r="F27" s="43">
        <f t="shared" si="6"/>
        <v>37.272956851139703</v>
      </c>
      <c r="G27" s="43">
        <f t="shared" si="7"/>
        <v>36.220904874061894</v>
      </c>
      <c r="H27" s="44">
        <f t="shared" si="8"/>
        <v>35.993008158495641</v>
      </c>
      <c r="J27" s="33">
        <f t="shared" si="9"/>
        <v>0.49999999890000169</v>
      </c>
      <c r="K27" s="34">
        <f t="shared" si="9"/>
        <v>2.2270431488602966</v>
      </c>
      <c r="L27" s="34">
        <f t="shared" si="10"/>
        <v>3.279095125938106</v>
      </c>
      <c r="M27" s="35">
        <f t="shared" si="11"/>
        <v>3.5069918415043588</v>
      </c>
      <c r="N27" s="4"/>
      <c r="O27" s="63">
        <f t="shared" si="12"/>
        <v>0</v>
      </c>
      <c r="P27" s="64">
        <f t="shared" si="13"/>
        <v>0</v>
      </c>
      <c r="Q27" s="64">
        <f t="shared" si="14"/>
        <v>0</v>
      </c>
      <c r="R27" s="65">
        <f t="shared" si="15"/>
        <v>1</v>
      </c>
      <c r="S27" s="35">
        <f t="shared" si="16"/>
        <v>3.5069918415043588</v>
      </c>
      <c r="T27" s="84"/>
      <c r="U27" s="63">
        <f>'Zeitschritt T-3'!G17</f>
        <v>0</v>
      </c>
      <c r="V27" s="64">
        <f>'Zeitschritt T-3'!H17</f>
        <v>1</v>
      </c>
      <c r="W27" s="64">
        <f>'Zeitschritt T-3'!I17</f>
        <v>0</v>
      </c>
      <c r="X27" s="65">
        <f>'Zeitschritt T-3'!J17</f>
        <v>0</v>
      </c>
      <c r="Y27" s="43">
        <f t="shared" si="17"/>
        <v>0</v>
      </c>
      <c r="Z27" s="43">
        <f t="shared" si="18"/>
        <v>2.2270431488602966</v>
      </c>
      <c r="AA27" s="43">
        <f t="shared" si="19"/>
        <v>0</v>
      </c>
      <c r="AB27" s="44">
        <f t="shared" si="20"/>
        <v>0</v>
      </c>
      <c r="AC27" s="49">
        <f t="shared" si="21"/>
        <v>2.2270431488602966</v>
      </c>
    </row>
    <row r="28" spans="1:29" x14ac:dyDescent="0.25">
      <c r="A28">
        <v>12</v>
      </c>
      <c r="B28" s="54">
        <v>-1.44101359763891</v>
      </c>
      <c r="C28" s="55">
        <v>-1.0321843440721701</v>
      </c>
      <c r="D28" s="56">
        <v>-3.7533188819171601E-2</v>
      </c>
      <c r="E28" s="42">
        <f t="shared" si="5"/>
        <v>39.0000000012</v>
      </c>
      <c r="F28" s="43">
        <f t="shared" si="6"/>
        <v>37.158986403081094</v>
      </c>
      <c r="G28" s="43">
        <f t="shared" si="7"/>
        <v>36.463207497776487</v>
      </c>
      <c r="H28" s="44">
        <f t="shared" si="8"/>
        <v>37.040391309846726</v>
      </c>
      <c r="J28" s="33">
        <f t="shared" si="9"/>
        <v>0.4999999987999999</v>
      </c>
      <c r="K28" s="34">
        <f t="shared" si="9"/>
        <v>2.3410135969189056</v>
      </c>
      <c r="L28" s="34">
        <f t="shared" si="10"/>
        <v>3.0367925022235127</v>
      </c>
      <c r="M28" s="35">
        <f t="shared" si="11"/>
        <v>2.4596086901532743</v>
      </c>
      <c r="N28" s="4"/>
      <c r="O28" s="63">
        <f t="shared" si="12"/>
        <v>0</v>
      </c>
      <c r="P28" s="64">
        <f t="shared" si="13"/>
        <v>0</v>
      </c>
      <c r="Q28" s="64">
        <f t="shared" si="14"/>
        <v>1</v>
      </c>
      <c r="R28" s="65">
        <f t="shared" si="15"/>
        <v>0</v>
      </c>
      <c r="S28" s="35">
        <f t="shared" si="16"/>
        <v>3.0367925022235127</v>
      </c>
      <c r="T28" s="84"/>
      <c r="U28" s="63">
        <f>'Zeitschritt T-3'!G18</f>
        <v>0</v>
      </c>
      <c r="V28" s="64">
        <f>'Zeitschritt T-3'!H18</f>
        <v>1</v>
      </c>
      <c r="W28" s="64">
        <f>'Zeitschritt T-3'!I18</f>
        <v>0</v>
      </c>
      <c r="X28" s="65">
        <f>'Zeitschritt T-3'!J18</f>
        <v>0</v>
      </c>
      <c r="Y28" s="43">
        <f t="shared" si="17"/>
        <v>0</v>
      </c>
      <c r="Z28" s="43">
        <f t="shared" si="18"/>
        <v>2.3410135969189056</v>
      </c>
      <c r="AA28" s="43">
        <f t="shared" si="19"/>
        <v>0</v>
      </c>
      <c r="AB28" s="44">
        <f t="shared" si="20"/>
        <v>0</v>
      </c>
      <c r="AC28" s="49">
        <f t="shared" si="21"/>
        <v>2.3410135969189056</v>
      </c>
    </row>
    <row r="29" spans="1:29" x14ac:dyDescent="0.25">
      <c r="A29">
        <v>13</v>
      </c>
      <c r="B29" s="54">
        <v>0.40184449703981501</v>
      </c>
      <c r="C29" s="55">
        <v>1.33121588506497</v>
      </c>
      <c r="D29" s="56">
        <v>-1.89630449362245</v>
      </c>
      <c r="E29" s="42">
        <f t="shared" si="5"/>
        <v>39.000000001300002</v>
      </c>
      <c r="F29" s="43">
        <f t="shared" si="6"/>
        <v>39.001844497819818</v>
      </c>
      <c r="G29" s="43">
        <f t="shared" si="7"/>
        <v>39.932322583756864</v>
      </c>
      <c r="H29" s="44">
        <f t="shared" si="8"/>
        <v>37.263089056631664</v>
      </c>
      <c r="J29" s="33">
        <f t="shared" si="9"/>
        <v>0.49999999869999812</v>
      </c>
      <c r="K29" s="34">
        <f t="shared" si="9"/>
        <v>0.49815550218018245</v>
      </c>
      <c r="L29" s="34">
        <f t="shared" si="10"/>
        <v>0</v>
      </c>
      <c r="M29" s="35">
        <f t="shared" si="11"/>
        <v>2.2369109433683363</v>
      </c>
      <c r="N29" s="4"/>
      <c r="O29" s="63">
        <f t="shared" si="12"/>
        <v>0</v>
      </c>
      <c r="P29" s="64">
        <f t="shared" si="13"/>
        <v>0</v>
      </c>
      <c r="Q29" s="64">
        <f t="shared" si="14"/>
        <v>0</v>
      </c>
      <c r="R29" s="65">
        <f t="shared" si="15"/>
        <v>1</v>
      </c>
      <c r="S29" s="35">
        <f t="shared" si="16"/>
        <v>2.2369109433683363</v>
      </c>
      <c r="T29" s="84"/>
      <c r="U29" s="63">
        <f>'Zeitschritt T-3'!G19</f>
        <v>0</v>
      </c>
      <c r="V29" s="64">
        <f>'Zeitschritt T-3'!H19</f>
        <v>0</v>
      </c>
      <c r="W29" s="64">
        <f>'Zeitschritt T-3'!I19</f>
        <v>0</v>
      </c>
      <c r="X29" s="65">
        <f>'Zeitschritt T-3'!J19</f>
        <v>1</v>
      </c>
      <c r="Y29" s="43">
        <f t="shared" si="17"/>
        <v>0</v>
      </c>
      <c r="Z29" s="43">
        <f t="shared" si="18"/>
        <v>0</v>
      </c>
      <c r="AA29" s="43">
        <f t="shared" si="19"/>
        <v>0</v>
      </c>
      <c r="AB29" s="44">
        <f t="shared" si="20"/>
        <v>2.2369109433683363</v>
      </c>
      <c r="AC29" s="49">
        <f t="shared" si="21"/>
        <v>2.2369109433683363</v>
      </c>
    </row>
    <row r="30" spans="1:29" x14ac:dyDescent="0.25">
      <c r="A30">
        <v>14</v>
      </c>
      <c r="B30" s="54">
        <v>1.4702012808485201</v>
      </c>
      <c r="C30" s="55">
        <v>-0.41890319502984902</v>
      </c>
      <c r="D30" s="56">
        <v>-2.1279767681826698</v>
      </c>
      <c r="E30" s="42">
        <f t="shared" si="5"/>
        <v>39.000000001399997</v>
      </c>
      <c r="F30" s="43">
        <f t="shared" si="6"/>
        <v>40.070201281688519</v>
      </c>
      <c r="G30" s="43">
        <f t="shared" si="7"/>
        <v>38.823217573983264</v>
      </c>
      <c r="H30" s="44">
        <f t="shared" si="8"/>
        <v>36.365953776207292</v>
      </c>
      <c r="J30" s="33">
        <f t="shared" si="9"/>
        <v>0.49999999860000344</v>
      </c>
      <c r="K30" s="34">
        <f t="shared" si="9"/>
        <v>0</v>
      </c>
      <c r="L30" s="34">
        <f t="shared" si="10"/>
        <v>0.67678242601673588</v>
      </c>
      <c r="M30" s="35">
        <f t="shared" si="11"/>
        <v>3.1340462237927085</v>
      </c>
      <c r="N30" s="4"/>
      <c r="O30" s="63">
        <f t="shared" si="12"/>
        <v>0</v>
      </c>
      <c r="P30" s="64">
        <f t="shared" si="13"/>
        <v>0</v>
      </c>
      <c r="Q30" s="64">
        <f t="shared" si="14"/>
        <v>0</v>
      </c>
      <c r="R30" s="65">
        <f t="shared" si="15"/>
        <v>1</v>
      </c>
      <c r="S30" s="35">
        <f t="shared" si="16"/>
        <v>3.1340462237927085</v>
      </c>
      <c r="T30" s="84"/>
      <c r="U30" s="63">
        <f>'Zeitschritt T-3'!G20</f>
        <v>0</v>
      </c>
      <c r="V30" s="64">
        <f>'Zeitschritt T-3'!H20</f>
        <v>0</v>
      </c>
      <c r="W30" s="64">
        <f>'Zeitschritt T-3'!I20</f>
        <v>0</v>
      </c>
      <c r="X30" s="65">
        <f>'Zeitschritt T-3'!J20</f>
        <v>1</v>
      </c>
      <c r="Y30" s="43">
        <f t="shared" si="17"/>
        <v>0</v>
      </c>
      <c r="Z30" s="43">
        <f t="shared" si="18"/>
        <v>0</v>
      </c>
      <c r="AA30" s="43">
        <f t="shared" si="19"/>
        <v>0</v>
      </c>
      <c r="AB30" s="44">
        <f t="shared" si="20"/>
        <v>3.1340462237927085</v>
      </c>
      <c r="AC30" s="49">
        <f t="shared" si="21"/>
        <v>3.1340462237927085</v>
      </c>
    </row>
    <row r="31" spans="1:29" x14ac:dyDescent="0.25">
      <c r="A31">
        <v>15</v>
      </c>
      <c r="B31" s="54">
        <v>-0.32681422878590599</v>
      </c>
      <c r="C31" s="55">
        <v>-0.14032172205636601</v>
      </c>
      <c r="D31" s="56">
        <v>-1.17692333071496</v>
      </c>
      <c r="E31" s="42">
        <f t="shared" si="5"/>
        <v>39.000000001499998</v>
      </c>
      <c r="F31" s="43">
        <f t="shared" si="6"/>
        <v>38.27318577211409</v>
      </c>
      <c r="G31" s="43">
        <f t="shared" si="7"/>
        <v>38.023589741212092</v>
      </c>
      <c r="H31" s="44">
        <f t="shared" si="8"/>
        <v>36.83723051401229</v>
      </c>
      <c r="J31" s="33">
        <f t="shared" si="9"/>
        <v>0.49999999850000165</v>
      </c>
      <c r="K31" s="34">
        <f t="shared" si="9"/>
        <v>1.2268142278859102</v>
      </c>
      <c r="L31" s="34">
        <f t="shared" si="10"/>
        <v>1.476410258787908</v>
      </c>
      <c r="M31" s="35">
        <f t="shared" si="11"/>
        <v>2.6627694859877096</v>
      </c>
      <c r="N31" s="4"/>
      <c r="O31" s="63">
        <f t="shared" si="12"/>
        <v>0</v>
      </c>
      <c r="P31" s="64">
        <f t="shared" si="13"/>
        <v>0</v>
      </c>
      <c r="Q31" s="64">
        <f t="shared" si="14"/>
        <v>0</v>
      </c>
      <c r="R31" s="65">
        <f t="shared" si="15"/>
        <v>1</v>
      </c>
      <c r="S31" s="35">
        <f t="shared" si="16"/>
        <v>2.6627694859877096</v>
      </c>
      <c r="T31" s="84"/>
      <c r="U31" s="63">
        <f>'Zeitschritt T-3'!G21</f>
        <v>0</v>
      </c>
      <c r="V31" s="64">
        <f>'Zeitschritt T-3'!H21</f>
        <v>0</v>
      </c>
      <c r="W31" s="64">
        <f>'Zeitschritt T-3'!I21</f>
        <v>0</v>
      </c>
      <c r="X31" s="65">
        <f>'Zeitschritt T-3'!J21</f>
        <v>1</v>
      </c>
      <c r="Y31" s="43">
        <f t="shared" si="17"/>
        <v>0</v>
      </c>
      <c r="Z31" s="43">
        <f t="shared" si="18"/>
        <v>0</v>
      </c>
      <c r="AA31" s="43">
        <f t="shared" si="19"/>
        <v>0</v>
      </c>
      <c r="AB31" s="44">
        <f t="shared" si="20"/>
        <v>2.6627694859877096</v>
      </c>
      <c r="AC31" s="49">
        <f t="shared" si="21"/>
        <v>2.6627694859877096</v>
      </c>
    </row>
    <row r="32" spans="1:29" x14ac:dyDescent="0.25">
      <c r="A32">
        <v>16</v>
      </c>
      <c r="B32" s="54">
        <v>0.81232300464079599</v>
      </c>
      <c r="C32" s="55">
        <v>0.89982232889722402</v>
      </c>
      <c r="D32" s="56">
        <v>-0.990532220484176</v>
      </c>
      <c r="E32" s="42">
        <f t="shared" si="5"/>
        <v>39.0000000016</v>
      </c>
      <c r="F32" s="43">
        <f t="shared" si="6"/>
        <v>39.412323005600797</v>
      </c>
      <c r="G32" s="43">
        <f t="shared" si="7"/>
        <v>39.747216132257698</v>
      </c>
      <c r="H32" s="44">
        <f t="shared" si="8"/>
        <v>38.057797458870439</v>
      </c>
      <c r="J32" s="33">
        <f t="shared" si="9"/>
        <v>0.49999999839999987</v>
      </c>
      <c r="K32" s="34">
        <f t="shared" si="9"/>
        <v>8.7676994399203068E-2</v>
      </c>
      <c r="L32" s="34">
        <f t="shared" si="10"/>
        <v>0</v>
      </c>
      <c r="M32" s="35">
        <f t="shared" si="11"/>
        <v>1.4422025411295607</v>
      </c>
      <c r="N32" s="4"/>
      <c r="O32" s="63">
        <f t="shared" si="12"/>
        <v>0</v>
      </c>
      <c r="P32" s="64">
        <f t="shared" si="13"/>
        <v>0</v>
      </c>
      <c r="Q32" s="64">
        <f t="shared" si="14"/>
        <v>0</v>
      </c>
      <c r="R32" s="65">
        <f t="shared" si="15"/>
        <v>1</v>
      </c>
      <c r="S32" s="35">
        <f t="shared" si="16"/>
        <v>1.4422025411295607</v>
      </c>
      <c r="T32" s="84"/>
      <c r="U32" s="63">
        <f>'Zeitschritt T-3'!G22</f>
        <v>0</v>
      </c>
      <c r="V32" s="64">
        <f>'Zeitschritt T-3'!H22</f>
        <v>0</v>
      </c>
      <c r="W32" s="64">
        <f>'Zeitschritt T-3'!I22</f>
        <v>0</v>
      </c>
      <c r="X32" s="65">
        <f>'Zeitschritt T-3'!J22</f>
        <v>1</v>
      </c>
      <c r="Y32" s="43">
        <f t="shared" si="17"/>
        <v>0</v>
      </c>
      <c r="Z32" s="43">
        <f t="shared" si="18"/>
        <v>0</v>
      </c>
      <c r="AA32" s="43">
        <f t="shared" si="19"/>
        <v>0</v>
      </c>
      <c r="AB32" s="44">
        <f t="shared" si="20"/>
        <v>1.4422025411295607</v>
      </c>
      <c r="AC32" s="49">
        <f t="shared" si="21"/>
        <v>1.4422025411295607</v>
      </c>
    </row>
    <row r="33" spans="1:29" x14ac:dyDescent="0.25">
      <c r="A33">
        <v>17</v>
      </c>
      <c r="B33" s="54">
        <v>0.54554010352611604</v>
      </c>
      <c r="C33" s="55">
        <v>-0.300111005615676</v>
      </c>
      <c r="D33" s="56">
        <v>-1.1730323272674099</v>
      </c>
      <c r="E33" s="42">
        <f t="shared" si="5"/>
        <v>39.000000001700002</v>
      </c>
      <c r="F33" s="43">
        <f t="shared" si="6"/>
        <v>39.145540104546114</v>
      </c>
      <c r="G33" s="43">
        <f t="shared" si="7"/>
        <v>38.387213057111992</v>
      </c>
      <c r="H33" s="44">
        <f t="shared" si="8"/>
        <v>37.059295506999788</v>
      </c>
      <c r="J33" s="33">
        <f t="shared" si="9"/>
        <v>0.49999999829999808</v>
      </c>
      <c r="K33" s="34">
        <f t="shared" si="9"/>
        <v>0.35445989545388557</v>
      </c>
      <c r="L33" s="34">
        <f t="shared" si="10"/>
        <v>1.1127869428880075</v>
      </c>
      <c r="M33" s="35">
        <f t="shared" si="11"/>
        <v>2.4407044930002115</v>
      </c>
      <c r="N33" s="4"/>
      <c r="O33" s="63">
        <f t="shared" si="12"/>
        <v>0</v>
      </c>
      <c r="P33" s="64">
        <f t="shared" si="13"/>
        <v>0</v>
      </c>
      <c r="Q33" s="64">
        <f t="shared" si="14"/>
        <v>0</v>
      </c>
      <c r="R33" s="65">
        <f t="shared" si="15"/>
        <v>1</v>
      </c>
      <c r="S33" s="35">
        <f t="shared" si="16"/>
        <v>2.4407044930002115</v>
      </c>
      <c r="T33" s="84"/>
      <c r="U33" s="63">
        <f>'Zeitschritt T-3'!G23</f>
        <v>0</v>
      </c>
      <c r="V33" s="64">
        <f>'Zeitschritt T-3'!H23</f>
        <v>0</v>
      </c>
      <c r="W33" s="64">
        <f>'Zeitschritt T-3'!I23</f>
        <v>0</v>
      </c>
      <c r="X33" s="65">
        <f>'Zeitschritt T-3'!J23</f>
        <v>1</v>
      </c>
      <c r="Y33" s="43">
        <f t="shared" si="17"/>
        <v>0</v>
      </c>
      <c r="Z33" s="43">
        <f t="shared" si="18"/>
        <v>0</v>
      </c>
      <c r="AA33" s="43">
        <f t="shared" si="19"/>
        <v>0</v>
      </c>
      <c r="AB33" s="44">
        <f t="shared" si="20"/>
        <v>2.4407044930002115</v>
      </c>
      <c r="AC33" s="49">
        <f t="shared" si="21"/>
        <v>2.4407044930002115</v>
      </c>
    </row>
    <row r="34" spans="1:29" x14ac:dyDescent="0.25">
      <c r="A34">
        <v>18</v>
      </c>
      <c r="B34" s="54">
        <v>-1.05163230952085</v>
      </c>
      <c r="C34" s="55">
        <v>1.0293657121030999</v>
      </c>
      <c r="D34" s="56">
        <v>-1.72542778952869</v>
      </c>
      <c r="E34" s="42">
        <f t="shared" si="5"/>
        <v>39.000000001799997</v>
      </c>
      <c r="F34" s="43">
        <f t="shared" si="6"/>
        <v>37.54836769155915</v>
      </c>
      <c r="G34" s="43">
        <f t="shared" si="7"/>
        <v>38.758386327038593</v>
      </c>
      <c r="H34" s="44">
        <f t="shared" si="8"/>
        <v>36.729604006694466</v>
      </c>
      <c r="J34" s="33">
        <f t="shared" si="9"/>
        <v>0.4999999982000034</v>
      </c>
      <c r="K34" s="34">
        <f t="shared" si="9"/>
        <v>1.9516323084408498</v>
      </c>
      <c r="L34" s="34">
        <f t="shared" si="10"/>
        <v>0.74161367296140668</v>
      </c>
      <c r="M34" s="35">
        <f t="shared" si="11"/>
        <v>2.7703959933055344</v>
      </c>
      <c r="N34" s="4"/>
      <c r="O34" s="63">
        <f t="shared" si="12"/>
        <v>0</v>
      </c>
      <c r="P34" s="64">
        <f t="shared" si="13"/>
        <v>0</v>
      </c>
      <c r="Q34" s="64">
        <f t="shared" si="14"/>
        <v>0</v>
      </c>
      <c r="R34" s="65">
        <f t="shared" si="15"/>
        <v>1</v>
      </c>
      <c r="S34" s="35">
        <f t="shared" si="16"/>
        <v>2.7703959933055344</v>
      </c>
      <c r="T34" s="84"/>
      <c r="U34" s="63">
        <f>'Zeitschritt T-3'!G24</f>
        <v>0</v>
      </c>
      <c r="V34" s="64">
        <f>'Zeitschritt T-3'!H24</f>
        <v>1</v>
      </c>
      <c r="W34" s="64">
        <f>'Zeitschritt T-3'!I24</f>
        <v>0</v>
      </c>
      <c r="X34" s="65">
        <f>'Zeitschritt T-3'!J24</f>
        <v>0</v>
      </c>
      <c r="Y34" s="43">
        <f t="shared" si="17"/>
        <v>0</v>
      </c>
      <c r="Z34" s="43">
        <f t="shared" si="18"/>
        <v>1.9516323084408498</v>
      </c>
      <c r="AA34" s="43">
        <f t="shared" si="19"/>
        <v>0</v>
      </c>
      <c r="AB34" s="44">
        <f t="shared" si="20"/>
        <v>0</v>
      </c>
      <c r="AC34" s="49">
        <f t="shared" si="21"/>
        <v>1.9516323084408498</v>
      </c>
    </row>
    <row r="35" spans="1:29" x14ac:dyDescent="0.25">
      <c r="A35">
        <v>19</v>
      </c>
      <c r="B35" s="54">
        <v>0.39746699579530897</v>
      </c>
      <c r="C35" s="55">
        <v>-0.34506597156732099</v>
      </c>
      <c r="D35" s="56">
        <v>0.28822808966501101</v>
      </c>
      <c r="E35" s="42">
        <f t="shared" si="5"/>
        <v>39.000000001899998</v>
      </c>
      <c r="F35" s="43">
        <f t="shared" si="6"/>
        <v>38.997466996935302</v>
      </c>
      <c r="G35" s="43">
        <f t="shared" si="7"/>
        <v>38.253414226593861</v>
      </c>
      <c r="H35" s="44">
        <f t="shared" si="8"/>
        <v>38.44027662562133</v>
      </c>
      <c r="J35" s="33">
        <f t="shared" si="9"/>
        <v>0.49999999810000162</v>
      </c>
      <c r="K35" s="34">
        <f t="shared" si="9"/>
        <v>0.50253300306469839</v>
      </c>
      <c r="L35" s="34">
        <f t="shared" si="10"/>
        <v>1.2465857734061387</v>
      </c>
      <c r="M35" s="35">
        <f t="shared" si="11"/>
        <v>1.0597233743786703</v>
      </c>
      <c r="N35" s="4"/>
      <c r="O35" s="63">
        <f t="shared" si="12"/>
        <v>0</v>
      </c>
      <c r="P35" s="64">
        <f t="shared" si="13"/>
        <v>0</v>
      </c>
      <c r="Q35" s="64">
        <f t="shared" si="14"/>
        <v>1</v>
      </c>
      <c r="R35" s="65">
        <f t="shared" si="15"/>
        <v>0</v>
      </c>
      <c r="S35" s="35">
        <f t="shared" si="16"/>
        <v>1.2465857734061387</v>
      </c>
      <c r="T35" s="84"/>
      <c r="U35" s="63">
        <f>'Zeitschritt T-3'!G25</f>
        <v>0</v>
      </c>
      <c r="V35" s="64">
        <f>'Zeitschritt T-3'!H25</f>
        <v>0</v>
      </c>
      <c r="W35" s="64">
        <f>'Zeitschritt T-3'!I25</f>
        <v>0</v>
      </c>
      <c r="X35" s="65">
        <f>'Zeitschritt T-3'!J25</f>
        <v>1</v>
      </c>
      <c r="Y35" s="43">
        <f t="shared" si="17"/>
        <v>0</v>
      </c>
      <c r="Z35" s="43">
        <f t="shared" si="18"/>
        <v>0</v>
      </c>
      <c r="AA35" s="43">
        <f t="shared" si="19"/>
        <v>0</v>
      </c>
      <c r="AB35" s="44">
        <f t="shared" si="20"/>
        <v>1.0597233743786703</v>
      </c>
      <c r="AC35" s="49">
        <f t="shared" si="21"/>
        <v>1.0597233743786703</v>
      </c>
    </row>
    <row r="36" spans="1:29" x14ac:dyDescent="0.25">
      <c r="A36">
        <v>20</v>
      </c>
      <c r="B36" s="54">
        <v>-0.75189473868189205</v>
      </c>
      <c r="C36" s="55">
        <v>1.0128018642629799</v>
      </c>
      <c r="D36" s="56">
        <v>-1.5941837202668101</v>
      </c>
      <c r="E36" s="42">
        <f t="shared" si="5"/>
        <v>39.000000002</v>
      </c>
      <c r="F36" s="43">
        <f t="shared" si="6"/>
        <v>37.848105262518111</v>
      </c>
      <c r="G36" s="43">
        <f t="shared" si="7"/>
        <v>38.921665021773848</v>
      </c>
      <c r="H36" s="44">
        <f t="shared" si="8"/>
        <v>36.958815292797496</v>
      </c>
      <c r="J36" s="33">
        <f t="shared" si="9"/>
        <v>0.49999999799999983</v>
      </c>
      <c r="K36" s="34">
        <f t="shared" si="9"/>
        <v>1.6518947374818893</v>
      </c>
      <c r="L36" s="34">
        <f t="shared" si="10"/>
        <v>0.57833497822615243</v>
      </c>
      <c r="M36" s="35">
        <f t="shared" si="11"/>
        <v>2.541184707202504</v>
      </c>
      <c r="N36" s="4"/>
      <c r="O36" s="63">
        <f t="shared" si="12"/>
        <v>0</v>
      </c>
      <c r="P36" s="64">
        <f t="shared" si="13"/>
        <v>0</v>
      </c>
      <c r="Q36" s="64">
        <f t="shared" si="14"/>
        <v>0</v>
      </c>
      <c r="R36" s="65">
        <f t="shared" si="15"/>
        <v>1</v>
      </c>
      <c r="S36" s="35">
        <f t="shared" si="16"/>
        <v>2.541184707202504</v>
      </c>
      <c r="T36" s="84"/>
      <c r="U36" s="63">
        <f>'Zeitschritt T-3'!G26</f>
        <v>0</v>
      </c>
      <c r="V36" s="64">
        <f>'Zeitschritt T-3'!H26</f>
        <v>0</v>
      </c>
      <c r="W36" s="64">
        <f>'Zeitschritt T-3'!I26</f>
        <v>0</v>
      </c>
      <c r="X36" s="65">
        <f>'Zeitschritt T-3'!J26</f>
        <v>1</v>
      </c>
      <c r="Y36" s="43">
        <f t="shared" si="17"/>
        <v>0</v>
      </c>
      <c r="Z36" s="43">
        <f t="shared" si="18"/>
        <v>0</v>
      </c>
      <c r="AA36" s="43">
        <f t="shared" si="19"/>
        <v>0</v>
      </c>
      <c r="AB36" s="44">
        <f t="shared" si="20"/>
        <v>2.541184707202504</v>
      </c>
      <c r="AC36" s="49">
        <f t="shared" si="21"/>
        <v>2.541184707202504</v>
      </c>
    </row>
    <row r="37" spans="1:29" x14ac:dyDescent="0.25">
      <c r="A37">
        <v>21</v>
      </c>
      <c r="B37" s="54">
        <v>1.51626689664595</v>
      </c>
      <c r="C37" s="55">
        <v>0.62933458493141903</v>
      </c>
      <c r="D37" s="56">
        <v>0.110218849223381</v>
      </c>
      <c r="E37" s="42">
        <f t="shared" si="5"/>
        <v>39.000000002100002</v>
      </c>
      <c r="F37" s="43">
        <f t="shared" si="6"/>
        <v>40.116266897905952</v>
      </c>
      <c r="G37" s="43">
        <f t="shared" si="7"/>
        <v>39.899094723674992</v>
      </c>
      <c r="H37" s="44">
        <f t="shared" si="8"/>
        <v>39.249675683428372</v>
      </c>
      <c r="J37" s="33">
        <f t="shared" si="9"/>
        <v>0.49999999789999805</v>
      </c>
      <c r="K37" s="34">
        <f t="shared" si="9"/>
        <v>0</v>
      </c>
      <c r="L37" s="34">
        <f t="shared" si="10"/>
        <v>0</v>
      </c>
      <c r="M37" s="35">
        <f t="shared" si="11"/>
        <v>0.25032431657162846</v>
      </c>
      <c r="N37" s="4"/>
      <c r="O37" s="63">
        <f t="shared" si="12"/>
        <v>1</v>
      </c>
      <c r="P37" s="64">
        <f t="shared" si="13"/>
        <v>0</v>
      </c>
      <c r="Q37" s="64">
        <f t="shared" si="14"/>
        <v>0</v>
      </c>
      <c r="R37" s="65">
        <f t="shared" si="15"/>
        <v>0</v>
      </c>
      <c r="S37" s="35">
        <f t="shared" si="16"/>
        <v>0.49999999789999805</v>
      </c>
      <c r="T37" s="84"/>
      <c r="U37" s="63">
        <f>'Zeitschritt T-3'!G27</f>
        <v>0</v>
      </c>
      <c r="V37" s="64">
        <f>'Zeitschritt T-3'!H27</f>
        <v>0</v>
      </c>
      <c r="W37" s="64">
        <f>'Zeitschritt T-3'!I27</f>
        <v>0</v>
      </c>
      <c r="X37" s="65">
        <f>'Zeitschritt T-3'!J27</f>
        <v>1</v>
      </c>
      <c r="Y37" s="43">
        <f t="shared" si="17"/>
        <v>0</v>
      </c>
      <c r="Z37" s="43">
        <f t="shared" si="18"/>
        <v>0</v>
      </c>
      <c r="AA37" s="43">
        <f t="shared" si="19"/>
        <v>0</v>
      </c>
      <c r="AB37" s="44">
        <f t="shared" si="20"/>
        <v>0.25032431657162846</v>
      </c>
      <c r="AC37" s="49">
        <f t="shared" si="21"/>
        <v>0.25032431657162846</v>
      </c>
    </row>
    <row r="38" spans="1:29" x14ac:dyDescent="0.25">
      <c r="A38">
        <v>22</v>
      </c>
      <c r="B38" s="54">
        <v>-3.2566509194480703E-2</v>
      </c>
      <c r="C38" s="55">
        <v>-0.21301508264105501</v>
      </c>
      <c r="D38" s="56">
        <v>0.78706667635798</v>
      </c>
      <c r="E38" s="42">
        <f t="shared" si="5"/>
        <v>39.000000002199997</v>
      </c>
      <c r="F38" s="43">
        <f t="shared" si="6"/>
        <v>38.567433492125517</v>
      </c>
      <c r="G38" s="43">
        <f t="shared" si="7"/>
        <v>38.127445012634254</v>
      </c>
      <c r="H38" s="44">
        <f t="shared" si="8"/>
        <v>38.863533683938535</v>
      </c>
      <c r="J38" s="33">
        <f t="shared" si="9"/>
        <v>0.49999999780000337</v>
      </c>
      <c r="K38" s="34">
        <f t="shared" si="9"/>
        <v>0.93256650787448336</v>
      </c>
      <c r="L38" s="34">
        <f t="shared" si="10"/>
        <v>1.3725549873657457</v>
      </c>
      <c r="M38" s="35">
        <f t="shared" si="11"/>
        <v>0.63646631606146542</v>
      </c>
      <c r="N38" s="4"/>
      <c r="O38" s="63">
        <f t="shared" si="12"/>
        <v>0</v>
      </c>
      <c r="P38" s="64">
        <f t="shared" si="13"/>
        <v>0</v>
      </c>
      <c r="Q38" s="64">
        <f t="shared" si="14"/>
        <v>1</v>
      </c>
      <c r="R38" s="65">
        <f t="shared" si="15"/>
        <v>0</v>
      </c>
      <c r="S38" s="35">
        <f t="shared" si="16"/>
        <v>1.3725549873657457</v>
      </c>
      <c r="T38" s="84"/>
      <c r="U38" s="63">
        <f>'Zeitschritt T-3'!G28</f>
        <v>0</v>
      </c>
      <c r="V38" s="64">
        <f>'Zeitschritt T-3'!H28</f>
        <v>0</v>
      </c>
      <c r="W38" s="64">
        <f>'Zeitschritt T-3'!I28</f>
        <v>0</v>
      </c>
      <c r="X38" s="65">
        <f>'Zeitschritt T-3'!J28</f>
        <v>1</v>
      </c>
      <c r="Y38" s="43">
        <f t="shared" si="17"/>
        <v>0</v>
      </c>
      <c r="Z38" s="43">
        <f t="shared" si="18"/>
        <v>0</v>
      </c>
      <c r="AA38" s="43">
        <f t="shared" si="19"/>
        <v>0</v>
      </c>
      <c r="AB38" s="44">
        <f t="shared" si="20"/>
        <v>0.63646631606146542</v>
      </c>
      <c r="AC38" s="49">
        <f t="shared" si="21"/>
        <v>0.63646631606146542</v>
      </c>
    </row>
    <row r="39" spans="1:29" x14ac:dyDescent="0.25">
      <c r="A39">
        <v>23</v>
      </c>
      <c r="B39" s="54">
        <v>1.63599965727829</v>
      </c>
      <c r="C39" s="55">
        <v>-0.86569730836052405</v>
      </c>
      <c r="D39" s="56">
        <v>-2.22678631383613E-3</v>
      </c>
      <c r="E39" s="42">
        <f t="shared" si="5"/>
        <v>39.000000002299998</v>
      </c>
      <c r="F39" s="43">
        <f t="shared" si="6"/>
        <v>40.235999658658287</v>
      </c>
      <c r="G39" s="43">
        <f t="shared" si="7"/>
        <v>38.47590248683445</v>
      </c>
      <c r="H39" s="44">
        <f t="shared" si="8"/>
        <v>38.283314705786836</v>
      </c>
      <c r="J39" s="33">
        <f t="shared" si="9"/>
        <v>0.49999999770000159</v>
      </c>
      <c r="K39" s="34">
        <f t="shared" si="9"/>
        <v>0</v>
      </c>
      <c r="L39" s="34">
        <f t="shared" si="10"/>
        <v>1.0240975131655503</v>
      </c>
      <c r="M39" s="35">
        <f t="shared" si="11"/>
        <v>1.2166852942131641</v>
      </c>
      <c r="N39" s="4"/>
      <c r="O39" s="63">
        <f t="shared" si="12"/>
        <v>0</v>
      </c>
      <c r="P39" s="64">
        <f t="shared" si="13"/>
        <v>0</v>
      </c>
      <c r="Q39" s="64">
        <f t="shared" si="14"/>
        <v>0</v>
      </c>
      <c r="R39" s="65">
        <f t="shared" si="15"/>
        <v>1</v>
      </c>
      <c r="S39" s="35">
        <f t="shared" si="16"/>
        <v>1.2166852942131641</v>
      </c>
      <c r="T39" s="84"/>
      <c r="U39" s="63">
        <f>'Zeitschritt T-3'!G29</f>
        <v>0</v>
      </c>
      <c r="V39" s="64">
        <f>'Zeitschritt T-3'!H29</f>
        <v>0</v>
      </c>
      <c r="W39" s="64">
        <f>'Zeitschritt T-3'!I29</f>
        <v>0</v>
      </c>
      <c r="X39" s="65">
        <f>'Zeitschritt T-3'!J29</f>
        <v>1</v>
      </c>
      <c r="Y39" s="43">
        <f t="shared" si="17"/>
        <v>0</v>
      </c>
      <c r="Z39" s="43">
        <f t="shared" si="18"/>
        <v>0</v>
      </c>
      <c r="AA39" s="43">
        <f t="shared" si="19"/>
        <v>0</v>
      </c>
      <c r="AB39" s="44">
        <f t="shared" si="20"/>
        <v>1.2166852942131641</v>
      </c>
      <c r="AC39" s="49">
        <f t="shared" si="21"/>
        <v>1.2166852942131641</v>
      </c>
    </row>
    <row r="40" spans="1:29" x14ac:dyDescent="0.25">
      <c r="A40">
        <v>24</v>
      </c>
      <c r="B40" s="54">
        <v>-0.42505849061003098</v>
      </c>
      <c r="C40" s="55">
        <v>-1.0431083013376301</v>
      </c>
      <c r="D40" s="56">
        <v>9.3108760058803502E-2</v>
      </c>
      <c r="E40" s="42">
        <f t="shared" si="5"/>
        <v>39.0000000024</v>
      </c>
      <c r="F40" s="43">
        <f t="shared" si="6"/>
        <v>38.174941510829967</v>
      </c>
      <c r="G40" s="43">
        <f t="shared" si="7"/>
        <v>37.061856605160351</v>
      </c>
      <c r="H40" s="44">
        <f t="shared" si="8"/>
        <v>37.530222723155013</v>
      </c>
      <c r="J40" s="33">
        <f t="shared" si="9"/>
        <v>0.4999999975999998</v>
      </c>
      <c r="K40" s="34">
        <f t="shared" si="9"/>
        <v>1.3250584891700328</v>
      </c>
      <c r="L40" s="34">
        <f t="shared" si="10"/>
        <v>2.4381433948396491</v>
      </c>
      <c r="M40" s="35">
        <f t="shared" si="11"/>
        <v>1.9697772768449866</v>
      </c>
      <c r="N40" s="4"/>
      <c r="O40" s="63">
        <f t="shared" si="12"/>
        <v>0</v>
      </c>
      <c r="P40" s="64">
        <f t="shared" si="13"/>
        <v>0</v>
      </c>
      <c r="Q40" s="64">
        <f t="shared" si="14"/>
        <v>1</v>
      </c>
      <c r="R40" s="65">
        <f t="shared" si="15"/>
        <v>0</v>
      </c>
      <c r="S40" s="35">
        <f t="shared" si="16"/>
        <v>2.4381433948396491</v>
      </c>
      <c r="T40" s="84"/>
      <c r="U40" s="63">
        <f>'Zeitschritt T-3'!G30</f>
        <v>0</v>
      </c>
      <c r="V40" s="64">
        <f>'Zeitschritt T-3'!H30</f>
        <v>0</v>
      </c>
      <c r="W40" s="64">
        <f>'Zeitschritt T-3'!I30</f>
        <v>1</v>
      </c>
      <c r="X40" s="65">
        <f>'Zeitschritt T-3'!J30</f>
        <v>0</v>
      </c>
      <c r="Y40" s="43">
        <f t="shared" si="17"/>
        <v>0</v>
      </c>
      <c r="Z40" s="43">
        <f t="shared" si="18"/>
        <v>0</v>
      </c>
      <c r="AA40" s="43">
        <f t="shared" si="19"/>
        <v>2.4381433948396491</v>
      </c>
      <c r="AB40" s="44">
        <f t="shared" si="20"/>
        <v>0</v>
      </c>
      <c r="AC40" s="49">
        <f t="shared" si="21"/>
        <v>2.4381433948396491</v>
      </c>
    </row>
    <row r="41" spans="1:29" x14ac:dyDescent="0.25">
      <c r="A41">
        <v>25</v>
      </c>
      <c r="B41" s="54">
        <v>0.589433366718221</v>
      </c>
      <c r="C41" s="55">
        <v>-0.27006881264809901</v>
      </c>
      <c r="D41" s="56">
        <v>-0.37815705658975801</v>
      </c>
      <c r="E41" s="42">
        <f t="shared" si="5"/>
        <v>39.000000002500002</v>
      </c>
      <c r="F41" s="43">
        <f t="shared" si="6"/>
        <v>39.189433368218218</v>
      </c>
      <c r="G41" s="43">
        <f t="shared" si="7"/>
        <v>38.443591208282832</v>
      </c>
      <c r="H41" s="44">
        <f t="shared" si="8"/>
        <v>37.887997668379946</v>
      </c>
      <c r="J41" s="33">
        <f t="shared" si="9"/>
        <v>0.49999999749999802</v>
      </c>
      <c r="K41" s="34">
        <f t="shared" si="9"/>
        <v>0.31056663178178212</v>
      </c>
      <c r="L41" s="34">
        <f t="shared" si="10"/>
        <v>1.0564087917171676</v>
      </c>
      <c r="M41" s="35">
        <f t="shared" si="11"/>
        <v>1.6120023316200545</v>
      </c>
      <c r="N41" s="4"/>
      <c r="O41" s="63">
        <f t="shared" si="12"/>
        <v>0</v>
      </c>
      <c r="P41" s="64">
        <f t="shared" si="13"/>
        <v>0</v>
      </c>
      <c r="Q41" s="64">
        <f t="shared" si="14"/>
        <v>0</v>
      </c>
      <c r="R41" s="65">
        <f t="shared" si="15"/>
        <v>1</v>
      </c>
      <c r="S41" s="35">
        <f t="shared" si="16"/>
        <v>1.6120023316200545</v>
      </c>
      <c r="T41" s="84"/>
      <c r="U41" s="63">
        <f>'Zeitschritt T-3'!G31</f>
        <v>0</v>
      </c>
      <c r="V41" s="64">
        <f>'Zeitschritt T-3'!H31</f>
        <v>0</v>
      </c>
      <c r="W41" s="64">
        <f>'Zeitschritt T-3'!I31</f>
        <v>0</v>
      </c>
      <c r="X41" s="65">
        <f>'Zeitschritt T-3'!J31</f>
        <v>1</v>
      </c>
      <c r="Y41" s="43">
        <f t="shared" si="17"/>
        <v>0</v>
      </c>
      <c r="Z41" s="43">
        <f t="shared" si="18"/>
        <v>0</v>
      </c>
      <c r="AA41" s="43">
        <f t="shared" si="19"/>
        <v>0</v>
      </c>
      <c r="AB41" s="44">
        <f t="shared" si="20"/>
        <v>1.6120023316200545</v>
      </c>
      <c r="AC41" s="49">
        <f t="shared" si="21"/>
        <v>1.6120023316200545</v>
      </c>
    </row>
    <row r="42" spans="1:29" x14ac:dyDescent="0.25">
      <c r="A42">
        <v>26</v>
      </c>
      <c r="B42" s="54">
        <v>-6.2791225718325003E-2</v>
      </c>
      <c r="C42" s="55">
        <v>-0.43814135560214401</v>
      </c>
      <c r="D42" s="56">
        <v>-1.4826761110590001</v>
      </c>
      <c r="E42" s="42">
        <f t="shared" si="5"/>
        <v>39.000000002599997</v>
      </c>
      <c r="F42" s="43">
        <f t="shared" si="6"/>
        <v>38.53720877584167</v>
      </c>
      <c r="G42" s="43">
        <f t="shared" si="7"/>
        <v>37.884183909902859</v>
      </c>
      <c r="H42" s="44">
        <f t="shared" si="8"/>
        <v>36.447834234882713</v>
      </c>
      <c r="J42" s="33">
        <f t="shared" si="9"/>
        <v>0.49999999740000334</v>
      </c>
      <c r="K42" s="34">
        <f t="shared" si="9"/>
        <v>0.96279122415833029</v>
      </c>
      <c r="L42" s="34">
        <f t="shared" si="10"/>
        <v>1.615816090097141</v>
      </c>
      <c r="M42" s="35">
        <f t="shared" si="11"/>
        <v>3.0521657651172873</v>
      </c>
      <c r="N42" s="4"/>
      <c r="O42" s="63">
        <f t="shared" si="12"/>
        <v>0</v>
      </c>
      <c r="P42" s="64">
        <f t="shared" si="13"/>
        <v>0</v>
      </c>
      <c r="Q42" s="64">
        <f t="shared" si="14"/>
        <v>0</v>
      </c>
      <c r="R42" s="65">
        <f t="shared" si="15"/>
        <v>1</v>
      </c>
      <c r="S42" s="35">
        <f t="shared" si="16"/>
        <v>3.0521657651172873</v>
      </c>
      <c r="T42" s="84"/>
      <c r="U42" s="63">
        <f>'Zeitschritt T-3'!G32</f>
        <v>0</v>
      </c>
      <c r="V42" s="64">
        <f>'Zeitschritt T-3'!H32</f>
        <v>0</v>
      </c>
      <c r="W42" s="64">
        <f>'Zeitschritt T-3'!I32</f>
        <v>0</v>
      </c>
      <c r="X42" s="65">
        <f>'Zeitschritt T-3'!J32</f>
        <v>1</v>
      </c>
      <c r="Y42" s="43">
        <f t="shared" si="17"/>
        <v>0</v>
      </c>
      <c r="Z42" s="43">
        <f t="shared" si="18"/>
        <v>0</v>
      </c>
      <c r="AA42" s="43">
        <f t="shared" si="19"/>
        <v>0</v>
      </c>
      <c r="AB42" s="44">
        <f t="shared" si="20"/>
        <v>3.0521657651172873</v>
      </c>
      <c r="AC42" s="49">
        <f t="shared" si="21"/>
        <v>3.0521657651172873</v>
      </c>
    </row>
    <row r="43" spans="1:29" x14ac:dyDescent="0.25">
      <c r="A43">
        <v>27</v>
      </c>
      <c r="B43" s="54">
        <v>-2.0219589300517899</v>
      </c>
      <c r="C43" s="55">
        <v>-0.40867431479632599</v>
      </c>
      <c r="D43" s="56">
        <v>-4.3818585358294797E-2</v>
      </c>
      <c r="E43" s="42">
        <f t="shared" si="5"/>
        <v>39.000000002699998</v>
      </c>
      <c r="F43" s="43">
        <f t="shared" si="6"/>
        <v>36.578041071568208</v>
      </c>
      <c r="G43" s="43">
        <f t="shared" si="7"/>
        <v>36.738150328144599</v>
      </c>
      <c r="H43" s="44">
        <f t="shared" si="8"/>
        <v>37.199071611528467</v>
      </c>
      <c r="J43" s="33">
        <f t="shared" si="9"/>
        <v>0.49999999730000155</v>
      </c>
      <c r="K43" s="34">
        <f t="shared" si="9"/>
        <v>2.9219589284317919</v>
      </c>
      <c r="L43" s="34">
        <f t="shared" si="10"/>
        <v>2.7618496718554013</v>
      </c>
      <c r="M43" s="35">
        <f t="shared" si="11"/>
        <v>2.300928388471533</v>
      </c>
      <c r="N43" s="4"/>
      <c r="O43" s="63">
        <f t="shared" si="12"/>
        <v>0</v>
      </c>
      <c r="P43" s="64">
        <f t="shared" si="13"/>
        <v>1</v>
      </c>
      <c r="Q43" s="64">
        <f t="shared" si="14"/>
        <v>0</v>
      </c>
      <c r="R43" s="65">
        <f t="shared" si="15"/>
        <v>0</v>
      </c>
      <c r="S43" s="35">
        <f t="shared" si="16"/>
        <v>2.9219589284317919</v>
      </c>
      <c r="T43" s="84"/>
      <c r="U43" s="63">
        <f>'Zeitschritt T-3'!G33</f>
        <v>0</v>
      </c>
      <c r="V43" s="64">
        <f>'Zeitschritt T-3'!H33</f>
        <v>1</v>
      </c>
      <c r="W43" s="64">
        <f>'Zeitschritt T-3'!I33</f>
        <v>0</v>
      </c>
      <c r="X43" s="65">
        <f>'Zeitschritt T-3'!J33</f>
        <v>0</v>
      </c>
      <c r="Y43" s="43">
        <f t="shared" si="17"/>
        <v>0</v>
      </c>
      <c r="Z43" s="43">
        <f t="shared" si="18"/>
        <v>2.9219589284317919</v>
      </c>
      <c r="AA43" s="43">
        <f t="shared" si="19"/>
        <v>0</v>
      </c>
      <c r="AB43" s="44">
        <f t="shared" si="20"/>
        <v>0</v>
      </c>
      <c r="AC43" s="49">
        <f t="shared" si="21"/>
        <v>2.9219589284317919</v>
      </c>
    </row>
    <row r="44" spans="1:29" x14ac:dyDescent="0.25">
      <c r="A44">
        <v>28</v>
      </c>
      <c r="B44" s="54">
        <v>-0.98213152577904805</v>
      </c>
      <c r="C44" s="55">
        <v>0.98354523520555603</v>
      </c>
      <c r="D44" s="56">
        <v>0.96082521168211499</v>
      </c>
      <c r="E44" s="42">
        <f t="shared" si="5"/>
        <v>39.0000000028</v>
      </c>
      <c r="F44" s="43">
        <f t="shared" si="6"/>
        <v>37.617868475900956</v>
      </c>
      <c r="G44" s="43">
        <f t="shared" si="7"/>
        <v>38.754266320746126</v>
      </c>
      <c r="H44" s="44">
        <f t="shared" si="8"/>
        <v>39.413385004129786</v>
      </c>
      <c r="J44" s="33">
        <f t="shared" si="9"/>
        <v>0.49999999719999977</v>
      </c>
      <c r="K44" s="34">
        <f t="shared" si="9"/>
        <v>1.8821315240990444</v>
      </c>
      <c r="L44" s="34">
        <f t="shared" si="10"/>
        <v>0.74573367925387402</v>
      </c>
      <c r="M44" s="35">
        <f t="shared" si="11"/>
        <v>8.6614995870213818E-2</v>
      </c>
      <c r="N44" s="4"/>
      <c r="O44" s="63">
        <f t="shared" si="12"/>
        <v>0</v>
      </c>
      <c r="P44" s="64">
        <f t="shared" si="13"/>
        <v>1</v>
      </c>
      <c r="Q44" s="64">
        <f t="shared" si="14"/>
        <v>0</v>
      </c>
      <c r="R44" s="65">
        <f t="shared" si="15"/>
        <v>0</v>
      </c>
      <c r="S44" s="35">
        <f t="shared" si="16"/>
        <v>1.8821315240990444</v>
      </c>
      <c r="T44" s="84"/>
      <c r="U44" s="63">
        <f>'Zeitschritt T-3'!G34</f>
        <v>0</v>
      </c>
      <c r="V44" s="64">
        <f>'Zeitschritt T-3'!H34</f>
        <v>1</v>
      </c>
      <c r="W44" s="64">
        <f>'Zeitschritt T-3'!I34</f>
        <v>0</v>
      </c>
      <c r="X44" s="65">
        <f>'Zeitschritt T-3'!J34</f>
        <v>0</v>
      </c>
      <c r="Y44" s="43">
        <f t="shared" si="17"/>
        <v>0</v>
      </c>
      <c r="Z44" s="43">
        <f t="shared" si="18"/>
        <v>1.8821315240990444</v>
      </c>
      <c r="AA44" s="43">
        <f t="shared" si="19"/>
        <v>0</v>
      </c>
      <c r="AB44" s="44">
        <f t="shared" si="20"/>
        <v>0</v>
      </c>
      <c r="AC44" s="49">
        <f t="shared" si="21"/>
        <v>1.8821315240990444</v>
      </c>
    </row>
    <row r="45" spans="1:29" x14ac:dyDescent="0.25">
      <c r="A45">
        <v>29</v>
      </c>
      <c r="B45" s="54">
        <v>0.61251129816694905</v>
      </c>
      <c r="C45" s="55">
        <v>-0.29769714400937303</v>
      </c>
      <c r="D45" s="56">
        <v>1.73824493261334</v>
      </c>
      <c r="E45" s="42">
        <f t="shared" si="5"/>
        <v>39.000000002900002</v>
      </c>
      <c r="F45" s="43">
        <f t="shared" si="6"/>
        <v>39.21251129990695</v>
      </c>
      <c r="G45" s="43">
        <f t="shared" si="7"/>
        <v>38.429809635934795</v>
      </c>
      <c r="H45" s="44">
        <f t="shared" si="8"/>
        <v>39.996130714174221</v>
      </c>
      <c r="J45" s="33">
        <f t="shared" si="9"/>
        <v>0.49999999709999798</v>
      </c>
      <c r="K45" s="34">
        <f t="shared" si="9"/>
        <v>0.28748870009304994</v>
      </c>
      <c r="L45" s="34">
        <f t="shared" si="10"/>
        <v>1.0701903640652048</v>
      </c>
      <c r="M45" s="35">
        <f t="shared" si="11"/>
        <v>0</v>
      </c>
      <c r="N45" s="4"/>
      <c r="O45" s="63">
        <f t="shared" si="12"/>
        <v>0</v>
      </c>
      <c r="P45" s="64">
        <f t="shared" si="13"/>
        <v>0</v>
      </c>
      <c r="Q45" s="64">
        <f t="shared" si="14"/>
        <v>1</v>
      </c>
      <c r="R45" s="65">
        <f t="shared" si="15"/>
        <v>0</v>
      </c>
      <c r="S45" s="35">
        <f t="shared" si="16"/>
        <v>1.0701903640652048</v>
      </c>
      <c r="T45" s="84"/>
      <c r="U45" s="63">
        <f>'Zeitschritt T-3'!G35</f>
        <v>0</v>
      </c>
      <c r="V45" s="64">
        <f>'Zeitschritt T-3'!H35</f>
        <v>0</v>
      </c>
      <c r="W45" s="64">
        <f>'Zeitschritt T-3'!I35</f>
        <v>0</v>
      </c>
      <c r="X45" s="65">
        <f>'Zeitschritt T-3'!J35</f>
        <v>0</v>
      </c>
      <c r="Y45" s="43">
        <f t="shared" si="17"/>
        <v>0</v>
      </c>
      <c r="Z45" s="43">
        <f t="shared" si="18"/>
        <v>0</v>
      </c>
      <c r="AA45" s="43">
        <f t="shared" si="19"/>
        <v>0</v>
      </c>
      <c r="AB45" s="44">
        <f t="shared" si="20"/>
        <v>0</v>
      </c>
      <c r="AC45" s="49">
        <f t="shared" si="21"/>
        <v>0</v>
      </c>
    </row>
    <row r="46" spans="1:29" x14ac:dyDescent="0.25">
      <c r="A46">
        <v>30</v>
      </c>
      <c r="B46" s="54">
        <v>-5.4886129988677403E-2</v>
      </c>
      <c r="C46" s="55">
        <v>1.14367891077096</v>
      </c>
      <c r="D46" s="56">
        <v>-0.43020624242610001</v>
      </c>
      <c r="E46" s="42">
        <f t="shared" si="5"/>
        <v>39.000000002999997</v>
      </c>
      <c r="F46" s="43">
        <f t="shared" si="6"/>
        <v>38.545113871811317</v>
      </c>
      <c r="G46" s="43">
        <f t="shared" si="7"/>
        <v>39.47074723385775</v>
      </c>
      <c r="H46" s="44">
        <f t="shared" si="8"/>
        <v>38.452242097888551</v>
      </c>
      <c r="J46" s="33">
        <f t="shared" si="9"/>
        <v>0.4999999970000033</v>
      </c>
      <c r="K46" s="34">
        <f t="shared" si="9"/>
        <v>0.9548861281886829</v>
      </c>
      <c r="L46" s="34">
        <f t="shared" si="10"/>
        <v>2.9252766142249698E-2</v>
      </c>
      <c r="M46" s="35">
        <f t="shared" si="11"/>
        <v>1.0477579021114494</v>
      </c>
      <c r="N46" s="4"/>
      <c r="O46" s="63">
        <f t="shared" si="12"/>
        <v>0</v>
      </c>
      <c r="P46" s="64">
        <f t="shared" si="13"/>
        <v>0</v>
      </c>
      <c r="Q46" s="64">
        <f t="shared" si="14"/>
        <v>0</v>
      </c>
      <c r="R46" s="65">
        <f t="shared" si="15"/>
        <v>1</v>
      </c>
      <c r="S46" s="35">
        <f t="shared" si="16"/>
        <v>1.0477579021114494</v>
      </c>
      <c r="T46" s="84"/>
      <c r="U46" s="63">
        <f>'Zeitschritt T-3'!G36</f>
        <v>0</v>
      </c>
      <c r="V46" s="64">
        <f>'Zeitschritt T-3'!H36</f>
        <v>0</v>
      </c>
      <c r="W46" s="64">
        <f>'Zeitschritt T-3'!I36</f>
        <v>0</v>
      </c>
      <c r="X46" s="65">
        <f>'Zeitschritt T-3'!J36</f>
        <v>1</v>
      </c>
      <c r="Y46" s="43">
        <f t="shared" si="17"/>
        <v>0</v>
      </c>
      <c r="Z46" s="43">
        <f t="shared" si="18"/>
        <v>0</v>
      </c>
      <c r="AA46" s="43">
        <f t="shared" si="19"/>
        <v>0</v>
      </c>
      <c r="AB46" s="44">
        <f t="shared" si="20"/>
        <v>1.0477579021114494</v>
      </c>
      <c r="AC46" s="49">
        <f t="shared" si="21"/>
        <v>1.0477579021114494</v>
      </c>
    </row>
    <row r="47" spans="1:29" x14ac:dyDescent="0.25">
      <c r="A47">
        <v>31</v>
      </c>
      <c r="B47" s="54">
        <v>-1.1187320024527301</v>
      </c>
      <c r="C47" s="55">
        <v>-0.53162011750706895</v>
      </c>
      <c r="D47" s="56">
        <v>-1.62732273646978</v>
      </c>
      <c r="E47" s="42">
        <f t="shared" si="5"/>
        <v>39.000000003099998</v>
      </c>
      <c r="F47" s="43">
        <f t="shared" si="6"/>
        <v>37.481267999407265</v>
      </c>
      <c r="G47" s="43">
        <f t="shared" si="7"/>
        <v>37.157140682137289</v>
      </c>
      <c r="H47" s="44">
        <f t="shared" si="8"/>
        <v>35.866961672812593</v>
      </c>
      <c r="J47" s="33">
        <f t="shared" si="9"/>
        <v>0.49999999690000152</v>
      </c>
      <c r="K47" s="34">
        <f t="shared" si="9"/>
        <v>2.0187320005927347</v>
      </c>
      <c r="L47" s="34">
        <f t="shared" si="10"/>
        <v>2.3428593178627111</v>
      </c>
      <c r="M47" s="35">
        <f t="shared" si="11"/>
        <v>3.6330383271874069</v>
      </c>
      <c r="N47" s="4"/>
      <c r="O47" s="63">
        <f t="shared" si="12"/>
        <v>0</v>
      </c>
      <c r="P47" s="64">
        <f t="shared" si="13"/>
        <v>0</v>
      </c>
      <c r="Q47" s="64">
        <f t="shared" si="14"/>
        <v>0</v>
      </c>
      <c r="R47" s="65">
        <f t="shared" si="15"/>
        <v>1</v>
      </c>
      <c r="S47" s="35">
        <f t="shared" si="16"/>
        <v>3.6330383271874069</v>
      </c>
      <c r="T47" s="84"/>
      <c r="U47" s="63">
        <f>'Zeitschritt T-3'!G37</f>
        <v>0</v>
      </c>
      <c r="V47" s="64">
        <f>'Zeitschritt T-3'!H37</f>
        <v>1</v>
      </c>
      <c r="W47" s="64">
        <f>'Zeitschritt T-3'!I37</f>
        <v>0</v>
      </c>
      <c r="X47" s="65">
        <f>'Zeitschritt T-3'!J37</f>
        <v>0</v>
      </c>
      <c r="Y47" s="43">
        <f t="shared" si="17"/>
        <v>0</v>
      </c>
      <c r="Z47" s="43">
        <f t="shared" si="18"/>
        <v>2.0187320005927347</v>
      </c>
      <c r="AA47" s="43">
        <f t="shared" si="19"/>
        <v>0</v>
      </c>
      <c r="AB47" s="44">
        <f t="shared" si="20"/>
        <v>0</v>
      </c>
      <c r="AC47" s="49">
        <f t="shared" si="21"/>
        <v>2.0187320005927347</v>
      </c>
    </row>
    <row r="48" spans="1:29" x14ac:dyDescent="0.25">
      <c r="A48">
        <v>32</v>
      </c>
      <c r="B48" s="54">
        <v>-0.62637853886713901</v>
      </c>
      <c r="C48" s="55">
        <v>0.97256572800865304</v>
      </c>
      <c r="D48" s="56">
        <v>0.166347492460066</v>
      </c>
      <c r="E48" s="42">
        <f t="shared" si="5"/>
        <v>39.0000000032</v>
      </c>
      <c r="F48" s="43">
        <f t="shared" si="6"/>
        <v>37.973621463052865</v>
      </c>
      <c r="G48" s="43">
        <f t="shared" si="7"/>
        <v>38.956738605840371</v>
      </c>
      <c r="H48" s="44">
        <f t="shared" si="8"/>
        <v>38.740390655964291</v>
      </c>
      <c r="J48" s="33">
        <f t="shared" si="9"/>
        <v>0.49999999679999974</v>
      </c>
      <c r="K48" s="34">
        <f t="shared" si="9"/>
        <v>1.526378536947135</v>
      </c>
      <c r="L48" s="34">
        <f t="shared" si="10"/>
        <v>0.54326139415962871</v>
      </c>
      <c r="M48" s="35">
        <f t="shared" si="11"/>
        <v>0.75960934403570946</v>
      </c>
      <c r="N48" s="4"/>
      <c r="O48" s="63">
        <f t="shared" si="12"/>
        <v>0</v>
      </c>
      <c r="P48" s="64">
        <f t="shared" si="13"/>
        <v>1</v>
      </c>
      <c r="Q48" s="64">
        <f t="shared" si="14"/>
        <v>0</v>
      </c>
      <c r="R48" s="65">
        <f t="shared" si="15"/>
        <v>0</v>
      </c>
      <c r="S48" s="35">
        <f t="shared" si="16"/>
        <v>1.526378536947135</v>
      </c>
      <c r="T48" s="84"/>
      <c r="U48" s="63">
        <f>'Zeitschritt T-3'!G38</f>
        <v>0</v>
      </c>
      <c r="V48" s="64">
        <f>'Zeitschritt T-3'!H38</f>
        <v>0</v>
      </c>
      <c r="W48" s="64">
        <f>'Zeitschritt T-3'!I38</f>
        <v>0</v>
      </c>
      <c r="X48" s="65">
        <f>'Zeitschritt T-3'!J38</f>
        <v>1</v>
      </c>
      <c r="Y48" s="43">
        <f t="shared" si="17"/>
        <v>0</v>
      </c>
      <c r="Z48" s="43">
        <f t="shared" si="18"/>
        <v>0</v>
      </c>
      <c r="AA48" s="43">
        <f t="shared" si="19"/>
        <v>0</v>
      </c>
      <c r="AB48" s="44">
        <f t="shared" si="20"/>
        <v>0.75960934403570946</v>
      </c>
      <c r="AC48" s="49">
        <f t="shared" si="21"/>
        <v>0.75960934403570946</v>
      </c>
    </row>
    <row r="49" spans="1:29" x14ac:dyDescent="0.25">
      <c r="A49">
        <v>33</v>
      </c>
      <c r="B49" s="54">
        <v>0.24951774056279499</v>
      </c>
      <c r="C49" s="55">
        <v>-0.52225048499354898</v>
      </c>
      <c r="D49" s="56">
        <v>0.376265910450719</v>
      </c>
      <c r="E49" s="42">
        <f t="shared" ref="E49:E80" si="22">$E$12+0.0000000001*A49</f>
        <v>39.000000003300002</v>
      </c>
      <c r="F49" s="43">
        <f t="shared" ref="F49:F80" si="23">phi*(E49-niveau)+niveau+sigma*B49</f>
        <v>38.849517742542794</v>
      </c>
      <c r="G49" s="43">
        <f t="shared" ref="G49:G80" si="24">phi*(F49-niveau)+niveau+sigma*C49</f>
        <v>37.98746016053213</v>
      </c>
      <c r="H49" s="44">
        <f t="shared" ref="H49:H80" si="25">phi*(G49-niveau)+niveau+sigma*D49</f>
        <v>38.368742006769999</v>
      </c>
      <c r="J49" s="33">
        <f t="shared" ref="J49:J112" si="26">MAX(K-E49,0)</f>
        <v>0.49999999669999795</v>
      </c>
      <c r="K49" s="34">
        <f t="shared" ref="K49:K80" si="27">MAX(K-F49,0)</f>
        <v>0.650482257457206</v>
      </c>
      <c r="L49" s="34">
        <f t="shared" ref="L49:L80" si="28">MAX(K-G49,0)</f>
        <v>1.5125398394678697</v>
      </c>
      <c r="M49" s="35">
        <f t="shared" ref="M49:M80" si="29">MAX(K-H49,0)</f>
        <v>1.1312579932300011</v>
      </c>
      <c r="N49" s="4"/>
      <c r="O49" s="63">
        <f t="shared" ref="O49:O80" si="30">1*(J49=$S49)*($S49&gt;0)</f>
        <v>0</v>
      </c>
      <c r="P49" s="64">
        <f t="shared" ref="P49:P80" si="31">1*(K49=$S49)*($S49&gt;0)</f>
        <v>0</v>
      </c>
      <c r="Q49" s="64">
        <f t="shared" ref="Q49:Q80" si="32">1*(L49=$S49)*($S49&gt;0)</f>
        <v>1</v>
      </c>
      <c r="R49" s="65">
        <f t="shared" ref="R49:R80" si="33">1*(M49=$S49)*($S49&gt;0)</f>
        <v>0</v>
      </c>
      <c r="S49" s="35">
        <f t="shared" ref="S49:S80" si="34">MAX(J49:M49)</f>
        <v>1.5125398394678697</v>
      </c>
      <c r="T49" s="84"/>
      <c r="U49" s="63">
        <f>'Zeitschritt T-3'!G39</f>
        <v>0</v>
      </c>
      <c r="V49" s="64">
        <f>'Zeitschritt T-3'!H39</f>
        <v>0</v>
      </c>
      <c r="W49" s="64">
        <f>'Zeitschritt T-3'!I39</f>
        <v>0</v>
      </c>
      <c r="X49" s="65">
        <f>'Zeitschritt T-3'!J39</f>
        <v>1</v>
      </c>
      <c r="Y49" s="43">
        <f t="shared" ref="Y49:Y80" si="35">U49*J49</f>
        <v>0</v>
      </c>
      <c r="Z49" s="43">
        <f t="shared" ref="Z49:Z80" si="36">V49*K49</f>
        <v>0</v>
      </c>
      <c r="AA49" s="43">
        <f t="shared" ref="AA49:AA80" si="37">W49*L49</f>
        <v>0</v>
      </c>
      <c r="AB49" s="44">
        <f t="shared" ref="AB49:AB80" si="38">X49*M49</f>
        <v>1.1312579932300011</v>
      </c>
      <c r="AC49" s="49">
        <f t="shared" si="21"/>
        <v>1.1312579932300011</v>
      </c>
    </row>
    <row r="50" spans="1:29" x14ac:dyDescent="0.25">
      <c r="A50">
        <v>34</v>
      </c>
      <c r="B50" s="54">
        <v>-0.99301900654960096</v>
      </c>
      <c r="C50" s="55">
        <v>0.17657779464231599</v>
      </c>
      <c r="D50" s="56">
        <v>-0.22695046470623301</v>
      </c>
      <c r="E50" s="42">
        <f t="shared" si="22"/>
        <v>39.000000003399997</v>
      </c>
      <c r="F50" s="43">
        <f t="shared" si="23"/>
        <v>37.606980995490396</v>
      </c>
      <c r="G50" s="43">
        <f t="shared" si="24"/>
        <v>37.940766391936549</v>
      </c>
      <c r="H50" s="44">
        <f t="shared" si="25"/>
        <v>37.737509370455697</v>
      </c>
      <c r="J50" s="33">
        <f t="shared" si="26"/>
        <v>0.49999999660000327</v>
      </c>
      <c r="K50" s="34">
        <f t="shared" si="27"/>
        <v>1.893019004509604</v>
      </c>
      <c r="L50" s="34">
        <f t="shared" si="28"/>
        <v>1.559233608063451</v>
      </c>
      <c r="M50" s="35">
        <f t="shared" si="29"/>
        <v>1.7624906295443026</v>
      </c>
      <c r="N50" s="4"/>
      <c r="O50" s="63">
        <f t="shared" si="30"/>
        <v>0</v>
      </c>
      <c r="P50" s="64">
        <f t="shared" si="31"/>
        <v>1</v>
      </c>
      <c r="Q50" s="64">
        <f t="shared" si="32"/>
        <v>0</v>
      </c>
      <c r="R50" s="65">
        <f t="shared" si="33"/>
        <v>0</v>
      </c>
      <c r="S50" s="35">
        <f t="shared" si="34"/>
        <v>1.893019004509604</v>
      </c>
      <c r="T50" s="84"/>
      <c r="U50" s="63">
        <f>'Zeitschritt T-3'!G40</f>
        <v>0</v>
      </c>
      <c r="V50" s="64">
        <f>'Zeitschritt T-3'!H40</f>
        <v>1</v>
      </c>
      <c r="W50" s="64">
        <f>'Zeitschritt T-3'!I40</f>
        <v>0</v>
      </c>
      <c r="X50" s="65">
        <f>'Zeitschritt T-3'!J40</f>
        <v>0</v>
      </c>
      <c r="Y50" s="43">
        <f t="shared" si="35"/>
        <v>0</v>
      </c>
      <c r="Z50" s="43">
        <f t="shared" si="36"/>
        <v>1.893019004509604</v>
      </c>
      <c r="AA50" s="43">
        <f t="shared" si="37"/>
        <v>0</v>
      </c>
      <c r="AB50" s="44">
        <f t="shared" si="38"/>
        <v>0</v>
      </c>
      <c r="AC50" s="49">
        <f t="shared" si="21"/>
        <v>1.893019004509604</v>
      </c>
    </row>
    <row r="51" spans="1:29" x14ac:dyDescent="0.25">
      <c r="A51">
        <v>35</v>
      </c>
      <c r="B51" s="54">
        <v>0.97495022481131199</v>
      </c>
      <c r="C51" s="55">
        <v>0.97073782355468896</v>
      </c>
      <c r="D51" s="56">
        <v>-1.14891228961879</v>
      </c>
      <c r="E51" s="42">
        <f t="shared" si="22"/>
        <v>39.000000003499999</v>
      </c>
      <c r="F51" s="43">
        <f t="shared" si="23"/>
        <v>39.574950226911305</v>
      </c>
      <c r="G51" s="43">
        <f t="shared" si="24"/>
        <v>39.915707959701471</v>
      </c>
      <c r="H51" s="44">
        <f t="shared" si="25"/>
        <v>38.000512486202091</v>
      </c>
      <c r="J51" s="33">
        <f t="shared" si="26"/>
        <v>0.49999999650000149</v>
      </c>
      <c r="K51" s="34">
        <f t="shared" si="27"/>
        <v>0</v>
      </c>
      <c r="L51" s="34">
        <f t="shared" si="28"/>
        <v>0</v>
      </c>
      <c r="M51" s="35">
        <f t="shared" si="29"/>
        <v>1.4994875137979093</v>
      </c>
      <c r="N51" s="4"/>
      <c r="O51" s="63">
        <f t="shared" si="30"/>
        <v>0</v>
      </c>
      <c r="P51" s="64">
        <f t="shared" si="31"/>
        <v>0</v>
      </c>
      <c r="Q51" s="64">
        <f t="shared" si="32"/>
        <v>0</v>
      </c>
      <c r="R51" s="65">
        <f t="shared" si="33"/>
        <v>1</v>
      </c>
      <c r="S51" s="35">
        <f t="shared" si="34"/>
        <v>1.4994875137979093</v>
      </c>
      <c r="T51" s="84"/>
      <c r="U51" s="63">
        <f>'Zeitschritt T-3'!G41</f>
        <v>0</v>
      </c>
      <c r="V51" s="64">
        <f>'Zeitschritt T-3'!H41</f>
        <v>0</v>
      </c>
      <c r="W51" s="64">
        <f>'Zeitschritt T-3'!I41</f>
        <v>0</v>
      </c>
      <c r="X51" s="65">
        <f>'Zeitschritt T-3'!J41</f>
        <v>1</v>
      </c>
      <c r="Y51" s="43">
        <f t="shared" si="35"/>
        <v>0</v>
      </c>
      <c r="Z51" s="43">
        <f t="shared" si="36"/>
        <v>0</v>
      </c>
      <c r="AA51" s="43">
        <f t="shared" si="37"/>
        <v>0</v>
      </c>
      <c r="AB51" s="44">
        <f t="shared" si="38"/>
        <v>1.4994875137979093</v>
      </c>
      <c r="AC51" s="49">
        <f t="shared" si="21"/>
        <v>1.4994875137979093</v>
      </c>
    </row>
    <row r="52" spans="1:29" x14ac:dyDescent="0.25">
      <c r="A52">
        <v>36</v>
      </c>
      <c r="B52" s="54">
        <v>-0.64070950672605798</v>
      </c>
      <c r="C52" s="55">
        <v>-0.41397227497423</v>
      </c>
      <c r="D52" s="56">
        <v>2.0243325995438699</v>
      </c>
      <c r="E52" s="42">
        <f t="shared" si="22"/>
        <v>39.0000000036</v>
      </c>
      <c r="F52" s="43">
        <f t="shared" si="23"/>
        <v>37.95929049543394</v>
      </c>
      <c r="G52" s="43">
        <f t="shared" si="24"/>
        <v>37.561602022286138</v>
      </c>
      <c r="H52" s="44">
        <f t="shared" si="25"/>
        <v>39.761293812915554</v>
      </c>
      <c r="J52" s="33">
        <f t="shared" si="26"/>
        <v>0.4999999963999997</v>
      </c>
      <c r="K52" s="34">
        <f t="shared" si="27"/>
        <v>1.5407095045660597</v>
      </c>
      <c r="L52" s="34">
        <f t="shared" si="28"/>
        <v>1.938397977713862</v>
      </c>
      <c r="M52" s="35">
        <f t="shared" si="29"/>
        <v>0</v>
      </c>
      <c r="N52" s="4"/>
      <c r="O52" s="63">
        <f t="shared" si="30"/>
        <v>0</v>
      </c>
      <c r="P52" s="64">
        <f t="shared" si="31"/>
        <v>0</v>
      </c>
      <c r="Q52" s="64">
        <f t="shared" si="32"/>
        <v>1</v>
      </c>
      <c r="R52" s="65">
        <f t="shared" si="33"/>
        <v>0</v>
      </c>
      <c r="S52" s="35">
        <f t="shared" si="34"/>
        <v>1.938397977713862</v>
      </c>
      <c r="T52" s="84"/>
      <c r="U52" s="63">
        <f>'Zeitschritt T-3'!G42</f>
        <v>0</v>
      </c>
      <c r="V52" s="64">
        <f>'Zeitschritt T-3'!H42</f>
        <v>0</v>
      </c>
      <c r="W52" s="64">
        <f>'Zeitschritt T-3'!I42</f>
        <v>1</v>
      </c>
      <c r="X52" s="65">
        <f>'Zeitschritt T-3'!J42</f>
        <v>0</v>
      </c>
      <c r="Y52" s="43">
        <f t="shared" si="35"/>
        <v>0</v>
      </c>
      <c r="Z52" s="43">
        <f t="shared" si="36"/>
        <v>0</v>
      </c>
      <c r="AA52" s="43">
        <f t="shared" si="37"/>
        <v>1.938397977713862</v>
      </c>
      <c r="AB52" s="44">
        <f t="shared" si="38"/>
        <v>0</v>
      </c>
      <c r="AC52" s="49">
        <f t="shared" si="21"/>
        <v>1.938397977713862</v>
      </c>
    </row>
    <row r="53" spans="1:29" x14ac:dyDescent="0.25">
      <c r="A53">
        <v>37</v>
      </c>
      <c r="B53" s="54">
        <v>1.80886262051925</v>
      </c>
      <c r="C53" s="55">
        <v>-0.43827051820490198</v>
      </c>
      <c r="D53" s="56">
        <v>-2.35952351095849</v>
      </c>
      <c r="E53" s="42">
        <f t="shared" si="22"/>
        <v>39.000000003700002</v>
      </c>
      <c r="F53" s="43">
        <f t="shared" si="23"/>
        <v>40.40886262273925</v>
      </c>
      <c r="G53" s="43">
        <f t="shared" si="24"/>
        <v>39.007047055438647</v>
      </c>
      <c r="H53" s="44">
        <f t="shared" si="25"/>
        <v>36.244704722304697</v>
      </c>
      <c r="J53" s="33">
        <f t="shared" si="26"/>
        <v>0.49999999629999792</v>
      </c>
      <c r="K53" s="34">
        <f t="shared" si="27"/>
        <v>0</v>
      </c>
      <c r="L53" s="34">
        <f t="shared" si="28"/>
        <v>0.49295294456135252</v>
      </c>
      <c r="M53" s="35">
        <f t="shared" si="29"/>
        <v>3.2552952776953035</v>
      </c>
      <c r="N53" s="4"/>
      <c r="O53" s="63">
        <f t="shared" si="30"/>
        <v>0</v>
      </c>
      <c r="P53" s="64">
        <f t="shared" si="31"/>
        <v>0</v>
      </c>
      <c r="Q53" s="64">
        <f t="shared" si="32"/>
        <v>0</v>
      </c>
      <c r="R53" s="65">
        <f t="shared" si="33"/>
        <v>1</v>
      </c>
      <c r="S53" s="35">
        <f t="shared" si="34"/>
        <v>3.2552952776953035</v>
      </c>
      <c r="T53" s="84"/>
      <c r="U53" s="63">
        <f>'Zeitschritt T-3'!G43</f>
        <v>0</v>
      </c>
      <c r="V53" s="64">
        <f>'Zeitschritt T-3'!H43</f>
        <v>0</v>
      </c>
      <c r="W53" s="64">
        <f>'Zeitschritt T-3'!I43</f>
        <v>0</v>
      </c>
      <c r="X53" s="65">
        <f>'Zeitschritt T-3'!J43</f>
        <v>1</v>
      </c>
      <c r="Y53" s="43">
        <f t="shared" si="35"/>
        <v>0</v>
      </c>
      <c r="Z53" s="43">
        <f t="shared" si="36"/>
        <v>0</v>
      </c>
      <c r="AA53" s="43">
        <f t="shared" si="37"/>
        <v>0</v>
      </c>
      <c r="AB53" s="44">
        <f t="shared" si="38"/>
        <v>3.2552952776953035</v>
      </c>
      <c r="AC53" s="49">
        <f t="shared" si="21"/>
        <v>3.2552952776953035</v>
      </c>
    </row>
    <row r="54" spans="1:29" x14ac:dyDescent="0.25">
      <c r="A54">
        <v>38</v>
      </c>
      <c r="B54" s="54">
        <v>-1.0798662507388299</v>
      </c>
      <c r="C54" s="55">
        <v>2.0033906108622599</v>
      </c>
      <c r="D54" s="56">
        <v>-0.50997204579993904</v>
      </c>
      <c r="E54" s="42">
        <f t="shared" si="22"/>
        <v>39.000000003799997</v>
      </c>
      <c r="F54" s="43">
        <f t="shared" si="23"/>
        <v>37.520133751541167</v>
      </c>
      <c r="G54" s="43">
        <f t="shared" si="24"/>
        <v>39.715470861786962</v>
      </c>
      <c r="H54" s="44">
        <f t="shared" si="25"/>
        <v>38.519310471272235</v>
      </c>
      <c r="J54" s="33">
        <f t="shared" si="26"/>
        <v>0.49999999620000324</v>
      </c>
      <c r="K54" s="34">
        <f t="shared" si="27"/>
        <v>1.9798662484588334</v>
      </c>
      <c r="L54" s="34">
        <f t="shared" si="28"/>
        <v>0</v>
      </c>
      <c r="M54" s="35">
        <f t="shared" si="29"/>
        <v>0.98068952872776549</v>
      </c>
      <c r="N54" s="4"/>
      <c r="O54" s="63">
        <f t="shared" si="30"/>
        <v>0</v>
      </c>
      <c r="P54" s="64">
        <f t="shared" si="31"/>
        <v>1</v>
      </c>
      <c r="Q54" s="64">
        <f t="shared" si="32"/>
        <v>0</v>
      </c>
      <c r="R54" s="65">
        <f t="shared" si="33"/>
        <v>0</v>
      </c>
      <c r="S54" s="35">
        <f t="shared" si="34"/>
        <v>1.9798662484588334</v>
      </c>
      <c r="T54" s="84"/>
      <c r="U54" s="63">
        <f>'Zeitschritt T-3'!G44</f>
        <v>0</v>
      </c>
      <c r="V54" s="64">
        <f>'Zeitschritt T-3'!H44</f>
        <v>1</v>
      </c>
      <c r="W54" s="64">
        <f>'Zeitschritt T-3'!I44</f>
        <v>0</v>
      </c>
      <c r="X54" s="65">
        <f>'Zeitschritt T-3'!J44</f>
        <v>0</v>
      </c>
      <c r="Y54" s="43">
        <f t="shared" si="35"/>
        <v>0</v>
      </c>
      <c r="Z54" s="43">
        <f t="shared" si="36"/>
        <v>1.9798662484588334</v>
      </c>
      <c r="AA54" s="43">
        <f t="shared" si="37"/>
        <v>0</v>
      </c>
      <c r="AB54" s="44">
        <f t="shared" si="38"/>
        <v>0</v>
      </c>
      <c r="AC54" s="49">
        <f t="shared" si="21"/>
        <v>1.9798662484588334</v>
      </c>
    </row>
    <row r="55" spans="1:29" x14ac:dyDescent="0.25">
      <c r="A55">
        <v>39</v>
      </c>
      <c r="B55" s="54">
        <v>0.19918944407526401</v>
      </c>
      <c r="C55" s="55">
        <v>0.95099349954908496</v>
      </c>
      <c r="D55" s="56">
        <v>-1.3216255908101</v>
      </c>
      <c r="E55" s="42">
        <f t="shared" si="22"/>
        <v>39.000000003899999</v>
      </c>
      <c r="F55" s="43">
        <f t="shared" si="23"/>
        <v>38.799189446415262</v>
      </c>
      <c r="G55" s="43">
        <f t="shared" si="24"/>
        <v>39.43050716739824</v>
      </c>
      <c r="H55" s="44">
        <f t="shared" si="25"/>
        <v>37.536678709628845</v>
      </c>
      <c r="J55" s="33">
        <f t="shared" si="26"/>
        <v>0.49999999610000145</v>
      </c>
      <c r="K55" s="34">
        <f t="shared" si="27"/>
        <v>0.70081055358473776</v>
      </c>
      <c r="L55" s="34">
        <f t="shared" si="28"/>
        <v>6.9492832601760313E-2</v>
      </c>
      <c r="M55" s="35">
        <f t="shared" si="29"/>
        <v>1.9633212903711552</v>
      </c>
      <c r="N55" s="4"/>
      <c r="O55" s="63">
        <f t="shared" si="30"/>
        <v>0</v>
      </c>
      <c r="P55" s="64">
        <f t="shared" si="31"/>
        <v>0</v>
      </c>
      <c r="Q55" s="64">
        <f t="shared" si="32"/>
        <v>0</v>
      </c>
      <c r="R55" s="65">
        <f t="shared" si="33"/>
        <v>1</v>
      </c>
      <c r="S55" s="35">
        <f t="shared" si="34"/>
        <v>1.9633212903711552</v>
      </c>
      <c r="T55" s="84"/>
      <c r="U55" s="63">
        <f>'Zeitschritt T-3'!G45</f>
        <v>0</v>
      </c>
      <c r="V55" s="64">
        <f>'Zeitschritt T-3'!H45</f>
        <v>0</v>
      </c>
      <c r="W55" s="64">
        <f>'Zeitschritt T-3'!I45</f>
        <v>0</v>
      </c>
      <c r="X55" s="65">
        <f>'Zeitschritt T-3'!J45</f>
        <v>1</v>
      </c>
      <c r="Y55" s="43">
        <f t="shared" si="35"/>
        <v>0</v>
      </c>
      <c r="Z55" s="43">
        <f t="shared" si="36"/>
        <v>0</v>
      </c>
      <c r="AA55" s="43">
        <f t="shared" si="37"/>
        <v>0</v>
      </c>
      <c r="AB55" s="44">
        <f t="shared" si="38"/>
        <v>1.9633212903711552</v>
      </c>
      <c r="AC55" s="49">
        <f t="shared" si="21"/>
        <v>1.9633212903711552</v>
      </c>
    </row>
    <row r="56" spans="1:29" x14ac:dyDescent="0.25">
      <c r="A56">
        <v>40</v>
      </c>
      <c r="B56" s="54">
        <v>-1.52102656176895</v>
      </c>
      <c r="C56" s="55">
        <v>-0.43200384372778</v>
      </c>
      <c r="D56" s="56">
        <v>-0.636128249660041</v>
      </c>
      <c r="E56" s="42">
        <f t="shared" si="22"/>
        <v>39.000000004</v>
      </c>
      <c r="F56" s="43">
        <f t="shared" si="23"/>
        <v>37.078973440631053</v>
      </c>
      <c r="G56" s="43">
        <f t="shared" si="24"/>
        <v>37.015380220650854</v>
      </c>
      <c r="H56" s="44">
        <f t="shared" si="25"/>
        <v>36.77309988273047</v>
      </c>
      <c r="J56" s="33">
        <f t="shared" si="26"/>
        <v>0.49999999599999967</v>
      </c>
      <c r="K56" s="34">
        <f t="shared" si="27"/>
        <v>2.4210265593689471</v>
      </c>
      <c r="L56" s="34">
        <f t="shared" si="28"/>
        <v>2.4846197793491456</v>
      </c>
      <c r="M56" s="35">
        <f t="shared" si="29"/>
        <v>2.7269001172695297</v>
      </c>
      <c r="N56" s="4"/>
      <c r="O56" s="63">
        <f t="shared" si="30"/>
        <v>0</v>
      </c>
      <c r="P56" s="64">
        <f t="shared" si="31"/>
        <v>0</v>
      </c>
      <c r="Q56" s="64">
        <f t="shared" si="32"/>
        <v>0</v>
      </c>
      <c r="R56" s="65">
        <f t="shared" si="33"/>
        <v>1</v>
      </c>
      <c r="S56" s="35">
        <f t="shared" si="34"/>
        <v>2.7269001172695297</v>
      </c>
      <c r="T56" s="84"/>
      <c r="U56" s="63">
        <f>'Zeitschritt T-3'!G46</f>
        <v>0</v>
      </c>
      <c r="V56" s="64">
        <f>'Zeitschritt T-3'!H46</f>
        <v>1</v>
      </c>
      <c r="W56" s="64">
        <f>'Zeitschritt T-3'!I46</f>
        <v>0</v>
      </c>
      <c r="X56" s="65">
        <f>'Zeitschritt T-3'!J46</f>
        <v>0</v>
      </c>
      <c r="Y56" s="43">
        <f t="shared" si="35"/>
        <v>0</v>
      </c>
      <c r="Z56" s="43">
        <f t="shared" si="36"/>
        <v>2.4210265593689471</v>
      </c>
      <c r="AA56" s="43">
        <f t="shared" si="37"/>
        <v>0</v>
      </c>
      <c r="AB56" s="44">
        <f t="shared" si="38"/>
        <v>0</v>
      </c>
      <c r="AC56" s="49">
        <f t="shared" si="21"/>
        <v>2.4210265593689471</v>
      </c>
    </row>
    <row r="57" spans="1:29" x14ac:dyDescent="0.25">
      <c r="A57">
        <v>41</v>
      </c>
      <c r="B57" s="54">
        <v>-0.72363112528907303</v>
      </c>
      <c r="C57" s="55">
        <v>0.64894073736358704</v>
      </c>
      <c r="D57" s="56">
        <v>0.31785141905969699</v>
      </c>
      <c r="E57" s="42">
        <f t="shared" si="22"/>
        <v>39.000000004100002</v>
      </c>
      <c r="F57" s="43">
        <f t="shared" si="23"/>
        <v>37.876368877170925</v>
      </c>
      <c r="G57" s="43">
        <f t="shared" si="24"/>
        <v>38.574762063666142</v>
      </c>
      <c r="H57" s="44">
        <f t="shared" si="25"/>
        <v>38.662708657259387</v>
      </c>
      <c r="J57" s="33">
        <f t="shared" si="26"/>
        <v>0.49999999589999788</v>
      </c>
      <c r="K57" s="34">
        <f t="shared" si="27"/>
        <v>1.6236311228290745</v>
      </c>
      <c r="L57" s="34">
        <f t="shared" si="28"/>
        <v>0.92523793633385765</v>
      </c>
      <c r="M57" s="35">
        <f t="shared" si="29"/>
        <v>0.83729134274061323</v>
      </c>
      <c r="N57" s="4"/>
      <c r="O57" s="63">
        <f t="shared" si="30"/>
        <v>0</v>
      </c>
      <c r="P57" s="64">
        <f t="shared" si="31"/>
        <v>1</v>
      </c>
      <c r="Q57" s="64">
        <f t="shared" si="32"/>
        <v>0</v>
      </c>
      <c r="R57" s="65">
        <f t="shared" si="33"/>
        <v>0</v>
      </c>
      <c r="S57" s="35">
        <f t="shared" si="34"/>
        <v>1.6236311228290745</v>
      </c>
      <c r="T57" s="84"/>
      <c r="U57" s="63">
        <f>'Zeitschritt T-3'!G47</f>
        <v>0</v>
      </c>
      <c r="V57" s="64">
        <f>'Zeitschritt T-3'!H47</f>
        <v>0</v>
      </c>
      <c r="W57" s="64">
        <f>'Zeitschritt T-3'!I47</f>
        <v>0</v>
      </c>
      <c r="X57" s="65">
        <f>'Zeitschritt T-3'!J47</f>
        <v>1</v>
      </c>
      <c r="Y57" s="43">
        <f t="shared" si="35"/>
        <v>0</v>
      </c>
      <c r="Z57" s="43">
        <f t="shared" si="36"/>
        <v>0</v>
      </c>
      <c r="AA57" s="43">
        <f t="shared" si="37"/>
        <v>0</v>
      </c>
      <c r="AB57" s="44">
        <f t="shared" si="38"/>
        <v>0.83729134274061323</v>
      </c>
      <c r="AC57" s="49">
        <f t="shared" si="21"/>
        <v>0.83729134274061323</v>
      </c>
    </row>
    <row r="58" spans="1:29" x14ac:dyDescent="0.25">
      <c r="A58">
        <v>42</v>
      </c>
      <c r="B58" s="54">
        <v>-0.59325031501080405</v>
      </c>
      <c r="C58" s="55">
        <v>-0.36007630115397199</v>
      </c>
      <c r="D58" s="56">
        <v>0.13804797444952599</v>
      </c>
      <c r="E58" s="42">
        <f t="shared" si="22"/>
        <v>39.000000004199997</v>
      </c>
      <c r="F58" s="43">
        <f t="shared" si="23"/>
        <v>38.006749687509192</v>
      </c>
      <c r="G58" s="43">
        <f t="shared" si="24"/>
        <v>37.64397351135154</v>
      </c>
      <c r="H58" s="44">
        <f t="shared" si="25"/>
        <v>37.924432081260449</v>
      </c>
      <c r="J58" s="33">
        <f t="shared" si="26"/>
        <v>0.49999999580000321</v>
      </c>
      <c r="K58" s="34">
        <f t="shared" si="27"/>
        <v>1.4932503124908081</v>
      </c>
      <c r="L58" s="34">
        <f t="shared" si="28"/>
        <v>1.8560264886484603</v>
      </c>
      <c r="M58" s="35">
        <f t="shared" si="29"/>
        <v>1.5755679187395515</v>
      </c>
      <c r="N58" s="4"/>
      <c r="O58" s="63">
        <f t="shared" si="30"/>
        <v>0</v>
      </c>
      <c r="P58" s="64">
        <f t="shared" si="31"/>
        <v>0</v>
      </c>
      <c r="Q58" s="64">
        <f t="shared" si="32"/>
        <v>1</v>
      </c>
      <c r="R58" s="65">
        <f t="shared" si="33"/>
        <v>0</v>
      </c>
      <c r="S58" s="35">
        <f t="shared" si="34"/>
        <v>1.8560264886484603</v>
      </c>
      <c r="T58" s="84"/>
      <c r="U58" s="63">
        <f>'Zeitschritt T-3'!G48</f>
        <v>0</v>
      </c>
      <c r="V58" s="64">
        <f>'Zeitschritt T-3'!H48</f>
        <v>0</v>
      </c>
      <c r="W58" s="64">
        <f>'Zeitschritt T-3'!I48</f>
        <v>1</v>
      </c>
      <c r="X58" s="65">
        <f>'Zeitschritt T-3'!J48</f>
        <v>0</v>
      </c>
      <c r="Y58" s="43">
        <f t="shared" si="35"/>
        <v>0</v>
      </c>
      <c r="Z58" s="43">
        <f t="shared" si="36"/>
        <v>0</v>
      </c>
      <c r="AA58" s="43">
        <f t="shared" si="37"/>
        <v>1.8560264886484603</v>
      </c>
      <c r="AB58" s="44">
        <f t="shared" si="38"/>
        <v>0</v>
      </c>
      <c r="AC58" s="49">
        <f t="shared" si="21"/>
        <v>1.8560264886484603</v>
      </c>
    </row>
    <row r="59" spans="1:29" x14ac:dyDescent="0.25">
      <c r="A59">
        <v>43</v>
      </c>
      <c r="B59" s="54">
        <v>0.40133633981880101</v>
      </c>
      <c r="C59" s="55">
        <v>0.70588501934941605</v>
      </c>
      <c r="D59" s="56">
        <v>-0.710735074811226</v>
      </c>
      <c r="E59" s="42">
        <f t="shared" si="22"/>
        <v>39.000000004299999</v>
      </c>
      <c r="F59" s="43">
        <f t="shared" si="23"/>
        <v>39.001336342398794</v>
      </c>
      <c r="G59" s="43">
        <f t="shared" si="24"/>
        <v>39.306686824788692</v>
      </c>
      <c r="H59" s="44">
        <f t="shared" si="25"/>
        <v>38.073277020061987</v>
      </c>
      <c r="J59" s="33">
        <f t="shared" si="26"/>
        <v>0.49999999570000142</v>
      </c>
      <c r="K59" s="34">
        <f t="shared" si="27"/>
        <v>0.49866365760120601</v>
      </c>
      <c r="L59" s="34">
        <f t="shared" si="28"/>
        <v>0.19331317521130842</v>
      </c>
      <c r="M59" s="35">
        <f t="shared" si="29"/>
        <v>1.4267229799380132</v>
      </c>
      <c r="N59" s="4"/>
      <c r="O59" s="63">
        <f t="shared" si="30"/>
        <v>0</v>
      </c>
      <c r="P59" s="64">
        <f t="shared" si="31"/>
        <v>0</v>
      </c>
      <c r="Q59" s="64">
        <f t="shared" si="32"/>
        <v>0</v>
      </c>
      <c r="R59" s="65">
        <f t="shared" si="33"/>
        <v>1</v>
      </c>
      <c r="S59" s="35">
        <f t="shared" si="34"/>
        <v>1.4267229799380132</v>
      </c>
      <c r="T59" s="84"/>
      <c r="U59" s="63">
        <f>'Zeitschritt T-3'!G49</f>
        <v>0</v>
      </c>
      <c r="V59" s="64">
        <f>'Zeitschritt T-3'!H49</f>
        <v>0</v>
      </c>
      <c r="W59" s="64">
        <f>'Zeitschritt T-3'!I49</f>
        <v>0</v>
      </c>
      <c r="X59" s="65">
        <f>'Zeitschritt T-3'!J49</f>
        <v>1</v>
      </c>
      <c r="Y59" s="43">
        <f t="shared" si="35"/>
        <v>0</v>
      </c>
      <c r="Z59" s="43">
        <f t="shared" si="36"/>
        <v>0</v>
      </c>
      <c r="AA59" s="43">
        <f t="shared" si="37"/>
        <v>0</v>
      </c>
      <c r="AB59" s="44">
        <f t="shared" si="38"/>
        <v>1.4267229799380132</v>
      </c>
      <c r="AC59" s="49">
        <f t="shared" si="21"/>
        <v>1.4267229799380132</v>
      </c>
    </row>
    <row r="60" spans="1:29" x14ac:dyDescent="0.25">
      <c r="A60">
        <v>44</v>
      </c>
      <c r="B60" s="54">
        <v>0.94213331923694199</v>
      </c>
      <c r="C60" s="55">
        <v>1.4158490684365901</v>
      </c>
      <c r="D60" s="56">
        <v>0.77700352671978801</v>
      </c>
      <c r="E60" s="42">
        <f t="shared" si="22"/>
        <v>39.0000000044</v>
      </c>
      <c r="F60" s="43">
        <f t="shared" si="23"/>
        <v>39.542133321876946</v>
      </c>
      <c r="G60" s="43">
        <f t="shared" si="24"/>
        <v>40.341129061562761</v>
      </c>
      <c r="H60" s="44">
        <f t="shared" si="25"/>
        <v>40.181680963657442</v>
      </c>
      <c r="J60" s="33">
        <f t="shared" si="26"/>
        <v>0.49999999559999964</v>
      </c>
      <c r="K60" s="34">
        <f t="shared" si="27"/>
        <v>0</v>
      </c>
      <c r="L60" s="34">
        <f t="shared" si="28"/>
        <v>0</v>
      </c>
      <c r="M60" s="35">
        <f t="shared" si="29"/>
        <v>0</v>
      </c>
      <c r="N60" s="4"/>
      <c r="O60" s="63">
        <f t="shared" si="30"/>
        <v>1</v>
      </c>
      <c r="P60" s="64">
        <f t="shared" si="31"/>
        <v>0</v>
      </c>
      <c r="Q60" s="64">
        <f t="shared" si="32"/>
        <v>0</v>
      </c>
      <c r="R60" s="65">
        <f t="shared" si="33"/>
        <v>0</v>
      </c>
      <c r="S60" s="35">
        <f t="shared" si="34"/>
        <v>0.49999999559999964</v>
      </c>
      <c r="T60" s="84"/>
      <c r="U60" s="63">
        <f>'Zeitschritt T-3'!G50</f>
        <v>0</v>
      </c>
      <c r="V60" s="64">
        <f>'Zeitschritt T-3'!H50</f>
        <v>0</v>
      </c>
      <c r="W60" s="64">
        <f>'Zeitschritt T-3'!I50</f>
        <v>0</v>
      </c>
      <c r="X60" s="65">
        <f>'Zeitschritt T-3'!J50</f>
        <v>0</v>
      </c>
      <c r="Y60" s="43">
        <f t="shared" si="35"/>
        <v>0</v>
      </c>
      <c r="Z60" s="43">
        <f t="shared" si="36"/>
        <v>0</v>
      </c>
      <c r="AA60" s="43">
        <f t="shared" si="37"/>
        <v>0</v>
      </c>
      <c r="AB60" s="44">
        <f t="shared" si="38"/>
        <v>0</v>
      </c>
      <c r="AC60" s="49">
        <f t="shared" si="21"/>
        <v>0</v>
      </c>
    </row>
    <row r="61" spans="1:29" x14ac:dyDescent="0.25">
      <c r="A61">
        <v>45</v>
      </c>
      <c r="B61" s="54">
        <v>0.30048596759572999</v>
      </c>
      <c r="C61" s="55">
        <v>-1.6045156685970601</v>
      </c>
      <c r="D61" s="56">
        <v>0.622393924172013</v>
      </c>
      <c r="E61" s="42">
        <f t="shared" si="22"/>
        <v>39.000000004500002</v>
      </c>
      <c r="F61" s="43">
        <f t="shared" si="23"/>
        <v>38.900485970295733</v>
      </c>
      <c r="G61" s="43">
        <f t="shared" si="24"/>
        <v>36.935775913580379</v>
      </c>
      <c r="H61" s="44">
        <f t="shared" si="25"/>
        <v>37.983859472320241</v>
      </c>
      <c r="J61" s="33">
        <f t="shared" si="26"/>
        <v>0.49999999549999785</v>
      </c>
      <c r="K61" s="34">
        <f t="shared" si="27"/>
        <v>0.5995140297042667</v>
      </c>
      <c r="L61" s="34">
        <f t="shared" si="28"/>
        <v>2.5642240864196211</v>
      </c>
      <c r="M61" s="35">
        <f t="shared" si="29"/>
        <v>1.5161405276797595</v>
      </c>
      <c r="N61" s="4"/>
      <c r="O61" s="63">
        <f t="shared" si="30"/>
        <v>0</v>
      </c>
      <c r="P61" s="64">
        <f t="shared" si="31"/>
        <v>0</v>
      </c>
      <c r="Q61" s="64">
        <f t="shared" si="32"/>
        <v>1</v>
      </c>
      <c r="R61" s="65">
        <f t="shared" si="33"/>
        <v>0</v>
      </c>
      <c r="S61" s="35">
        <f t="shared" si="34"/>
        <v>2.5642240864196211</v>
      </c>
      <c r="T61" s="84"/>
      <c r="U61" s="63">
        <f>'Zeitschritt T-3'!G51</f>
        <v>0</v>
      </c>
      <c r="V61" s="64">
        <f>'Zeitschritt T-3'!H51</f>
        <v>0</v>
      </c>
      <c r="W61" s="64">
        <f>'Zeitschritt T-3'!I51</f>
        <v>1</v>
      </c>
      <c r="X61" s="65">
        <f>'Zeitschritt T-3'!J51</f>
        <v>0</v>
      </c>
      <c r="Y61" s="43">
        <f t="shared" si="35"/>
        <v>0</v>
      </c>
      <c r="Z61" s="43">
        <f t="shared" si="36"/>
        <v>0</v>
      </c>
      <c r="AA61" s="43">
        <f t="shared" si="37"/>
        <v>2.5642240864196211</v>
      </c>
      <c r="AB61" s="44">
        <f t="shared" si="38"/>
        <v>0</v>
      </c>
      <c r="AC61" s="49">
        <f t="shared" si="21"/>
        <v>2.5642240864196211</v>
      </c>
    </row>
    <row r="62" spans="1:29" x14ac:dyDescent="0.25">
      <c r="A62">
        <v>46</v>
      </c>
      <c r="B62" s="54">
        <v>-0.37307065863100403</v>
      </c>
      <c r="C62" s="55">
        <v>1.0288530690020301</v>
      </c>
      <c r="D62" s="56">
        <v>0.64738088451604703</v>
      </c>
      <c r="E62" s="42">
        <f t="shared" si="22"/>
        <v>39.000000004599997</v>
      </c>
      <c r="F62" s="43">
        <f t="shared" si="23"/>
        <v>38.226929344128997</v>
      </c>
      <c r="G62" s="43">
        <f t="shared" si="24"/>
        <v>39.165010675479429</v>
      </c>
      <c r="H62" s="44">
        <f t="shared" si="25"/>
        <v>39.346387289803701</v>
      </c>
      <c r="J62" s="33">
        <f t="shared" si="26"/>
        <v>0.49999999540000317</v>
      </c>
      <c r="K62" s="34">
        <f t="shared" si="27"/>
        <v>1.2730706558710025</v>
      </c>
      <c r="L62" s="34">
        <f t="shared" si="28"/>
        <v>0.33498932452057062</v>
      </c>
      <c r="M62" s="35">
        <f t="shared" si="29"/>
        <v>0.15361271019629896</v>
      </c>
      <c r="N62" s="4"/>
      <c r="O62" s="63">
        <f t="shared" si="30"/>
        <v>0</v>
      </c>
      <c r="P62" s="64">
        <f t="shared" si="31"/>
        <v>1</v>
      </c>
      <c r="Q62" s="64">
        <f t="shared" si="32"/>
        <v>0</v>
      </c>
      <c r="R62" s="65">
        <f t="shared" si="33"/>
        <v>0</v>
      </c>
      <c r="S62" s="35">
        <f t="shared" si="34"/>
        <v>1.2730706558710025</v>
      </c>
      <c r="T62" s="84"/>
      <c r="U62" s="63">
        <f>'Zeitschritt T-3'!G52</f>
        <v>0</v>
      </c>
      <c r="V62" s="64">
        <f>'Zeitschritt T-3'!H52</f>
        <v>0</v>
      </c>
      <c r="W62" s="64">
        <f>'Zeitschritt T-3'!I52</f>
        <v>0</v>
      </c>
      <c r="X62" s="65">
        <f>'Zeitschritt T-3'!J52</f>
        <v>1</v>
      </c>
      <c r="Y62" s="43">
        <f t="shared" si="35"/>
        <v>0</v>
      </c>
      <c r="Z62" s="43">
        <f t="shared" si="36"/>
        <v>0</v>
      </c>
      <c r="AA62" s="43">
        <f t="shared" si="37"/>
        <v>0</v>
      </c>
      <c r="AB62" s="44">
        <f t="shared" si="38"/>
        <v>0.15361271019629896</v>
      </c>
      <c r="AC62" s="49">
        <f t="shared" si="21"/>
        <v>0.15361271019629896</v>
      </c>
    </row>
    <row r="63" spans="1:29" x14ac:dyDescent="0.25">
      <c r="A63">
        <v>47</v>
      </c>
      <c r="B63" s="54">
        <v>0.81548850809249795</v>
      </c>
      <c r="C63" s="55">
        <v>1.45796778066199</v>
      </c>
      <c r="D63" s="56">
        <v>-0.42563168166035098</v>
      </c>
      <c r="E63" s="42">
        <f t="shared" si="22"/>
        <v>39.000000004699999</v>
      </c>
      <c r="F63" s="43">
        <f t="shared" si="23"/>
        <v>39.415488510912496</v>
      </c>
      <c r="G63" s="43">
        <f t="shared" si="24"/>
        <v>40.307260887209488</v>
      </c>
      <c r="H63" s="44">
        <f t="shared" si="25"/>
        <v>38.958724850665341</v>
      </c>
      <c r="J63" s="33">
        <f t="shared" si="26"/>
        <v>0.49999999530000139</v>
      </c>
      <c r="K63" s="34">
        <f t="shared" si="27"/>
        <v>8.4511489087503833E-2</v>
      </c>
      <c r="L63" s="34">
        <f t="shared" si="28"/>
        <v>0</v>
      </c>
      <c r="M63" s="35">
        <f t="shared" si="29"/>
        <v>0.54127514933465903</v>
      </c>
      <c r="N63" s="4"/>
      <c r="O63" s="63">
        <f t="shared" si="30"/>
        <v>0</v>
      </c>
      <c r="P63" s="64">
        <f t="shared" si="31"/>
        <v>0</v>
      </c>
      <c r="Q63" s="64">
        <f t="shared" si="32"/>
        <v>0</v>
      </c>
      <c r="R63" s="65">
        <f t="shared" si="33"/>
        <v>1</v>
      </c>
      <c r="S63" s="35">
        <f t="shared" si="34"/>
        <v>0.54127514933465903</v>
      </c>
      <c r="T63" s="84"/>
      <c r="U63" s="63">
        <f>'Zeitschritt T-3'!G53</f>
        <v>0</v>
      </c>
      <c r="V63" s="64">
        <f>'Zeitschritt T-3'!H53</f>
        <v>0</v>
      </c>
      <c r="W63" s="64">
        <f>'Zeitschritt T-3'!I53</f>
        <v>0</v>
      </c>
      <c r="X63" s="65">
        <f>'Zeitschritt T-3'!J53</f>
        <v>1</v>
      </c>
      <c r="Y63" s="43">
        <f t="shared" si="35"/>
        <v>0</v>
      </c>
      <c r="Z63" s="43">
        <f t="shared" si="36"/>
        <v>0</v>
      </c>
      <c r="AA63" s="43">
        <f t="shared" si="37"/>
        <v>0</v>
      </c>
      <c r="AB63" s="44">
        <f t="shared" si="38"/>
        <v>0.54127514933465903</v>
      </c>
      <c r="AC63" s="49">
        <f t="shared" si="21"/>
        <v>0.54127514933465903</v>
      </c>
    </row>
    <row r="64" spans="1:29" x14ac:dyDescent="0.25">
      <c r="A64">
        <v>48</v>
      </c>
      <c r="B64" s="54">
        <v>0.79888699215671599</v>
      </c>
      <c r="C64" s="55">
        <v>4.7471323274828503E-2</v>
      </c>
      <c r="D64" s="56">
        <v>1.0485807605364399</v>
      </c>
      <c r="E64" s="42">
        <f t="shared" si="22"/>
        <v>39.0000000048</v>
      </c>
      <c r="F64" s="43">
        <f t="shared" si="23"/>
        <v>39.398886995036719</v>
      </c>
      <c r="G64" s="43">
        <f t="shared" si="24"/>
        <v>38.886803520296858</v>
      </c>
      <c r="H64" s="44">
        <f t="shared" si="25"/>
        <v>39.580662872714555</v>
      </c>
      <c r="J64" s="33">
        <f t="shared" si="26"/>
        <v>0.4999999951999996</v>
      </c>
      <c r="K64" s="34">
        <f t="shared" si="27"/>
        <v>0.10111300496328113</v>
      </c>
      <c r="L64" s="34">
        <f t="shared" si="28"/>
        <v>0.61319647970314151</v>
      </c>
      <c r="M64" s="35">
        <f t="shared" si="29"/>
        <v>0</v>
      </c>
      <c r="N64" s="4"/>
      <c r="O64" s="63">
        <f t="shared" si="30"/>
        <v>0</v>
      </c>
      <c r="P64" s="64">
        <f t="shared" si="31"/>
        <v>0</v>
      </c>
      <c r="Q64" s="64">
        <f t="shared" si="32"/>
        <v>1</v>
      </c>
      <c r="R64" s="65">
        <f t="shared" si="33"/>
        <v>0</v>
      </c>
      <c r="S64" s="35">
        <f t="shared" si="34"/>
        <v>0.61319647970314151</v>
      </c>
      <c r="T64" s="84"/>
      <c r="U64" s="63">
        <f>'Zeitschritt T-3'!G54</f>
        <v>0</v>
      </c>
      <c r="V64" s="64">
        <f>'Zeitschritt T-3'!H54</f>
        <v>0</v>
      </c>
      <c r="W64" s="64">
        <f>'Zeitschritt T-3'!I54</f>
        <v>0</v>
      </c>
      <c r="X64" s="65">
        <f>'Zeitschritt T-3'!J54</f>
        <v>0</v>
      </c>
      <c r="Y64" s="43">
        <f t="shared" si="35"/>
        <v>0</v>
      </c>
      <c r="Z64" s="43">
        <f t="shared" si="36"/>
        <v>0</v>
      </c>
      <c r="AA64" s="43">
        <f t="shared" si="37"/>
        <v>0</v>
      </c>
      <c r="AB64" s="44">
        <f t="shared" si="38"/>
        <v>0</v>
      </c>
      <c r="AC64" s="49">
        <f t="shared" si="21"/>
        <v>0</v>
      </c>
    </row>
    <row r="65" spans="1:29" x14ac:dyDescent="0.25">
      <c r="A65">
        <v>49</v>
      </c>
      <c r="B65" s="54">
        <v>0.12020528195635501</v>
      </c>
      <c r="C65" s="55">
        <v>1.7462567101184201</v>
      </c>
      <c r="D65" s="56">
        <v>0.66070708636717501</v>
      </c>
      <c r="E65" s="42">
        <f t="shared" si="22"/>
        <v>39.000000004900002</v>
      </c>
      <c r="F65" s="43">
        <f t="shared" si="23"/>
        <v>38.720205284896352</v>
      </c>
      <c r="G65" s="43">
        <f t="shared" si="24"/>
        <v>40.178379881056237</v>
      </c>
      <c r="H65" s="44">
        <f t="shared" si="25"/>
        <v>39.967735015000919</v>
      </c>
      <c r="J65" s="33">
        <f t="shared" si="26"/>
        <v>0.49999999509999782</v>
      </c>
      <c r="K65" s="34">
        <f t="shared" si="27"/>
        <v>0.77979471510364817</v>
      </c>
      <c r="L65" s="34">
        <f t="shared" si="28"/>
        <v>0</v>
      </c>
      <c r="M65" s="35">
        <f t="shared" si="29"/>
        <v>0</v>
      </c>
      <c r="N65" s="4"/>
      <c r="O65" s="63">
        <f t="shared" si="30"/>
        <v>0</v>
      </c>
      <c r="P65" s="64">
        <f t="shared" si="31"/>
        <v>1</v>
      </c>
      <c r="Q65" s="64">
        <f t="shared" si="32"/>
        <v>0</v>
      </c>
      <c r="R65" s="65">
        <f t="shared" si="33"/>
        <v>0</v>
      </c>
      <c r="S65" s="35">
        <f t="shared" si="34"/>
        <v>0.77979471510364817</v>
      </c>
      <c r="T65" s="84"/>
      <c r="U65" s="63">
        <f>'Zeitschritt T-3'!G55</f>
        <v>0</v>
      </c>
      <c r="V65" s="64">
        <f>'Zeitschritt T-3'!H55</f>
        <v>0</v>
      </c>
      <c r="W65" s="64">
        <f>'Zeitschritt T-3'!I55</f>
        <v>0</v>
      </c>
      <c r="X65" s="65">
        <f>'Zeitschritt T-3'!J55</f>
        <v>0</v>
      </c>
      <c r="Y65" s="43">
        <f t="shared" si="35"/>
        <v>0</v>
      </c>
      <c r="Z65" s="43">
        <f t="shared" si="36"/>
        <v>0</v>
      </c>
      <c r="AA65" s="43">
        <f t="shared" si="37"/>
        <v>0</v>
      </c>
      <c r="AB65" s="44">
        <f t="shared" si="38"/>
        <v>0</v>
      </c>
      <c r="AC65" s="49">
        <f t="shared" si="21"/>
        <v>0</v>
      </c>
    </row>
    <row r="66" spans="1:29" x14ac:dyDescent="0.25">
      <c r="A66">
        <v>50</v>
      </c>
      <c r="B66" s="54">
        <v>0.57124762971447596</v>
      </c>
      <c r="C66" s="55">
        <v>0.15538751420118099</v>
      </c>
      <c r="D66" s="56">
        <v>2.5087724731851102</v>
      </c>
      <c r="E66" s="42">
        <f t="shared" si="22"/>
        <v>39.000000004999997</v>
      </c>
      <c r="F66" s="43">
        <f t="shared" si="23"/>
        <v>39.171247632714476</v>
      </c>
      <c r="G66" s="43">
        <f t="shared" si="24"/>
        <v>38.858136093829863</v>
      </c>
      <c r="H66" s="44">
        <f t="shared" si="25"/>
        <v>41.023654129483027</v>
      </c>
      <c r="J66" s="33">
        <f t="shared" si="26"/>
        <v>0.49999999500000314</v>
      </c>
      <c r="K66" s="34">
        <f t="shared" si="27"/>
        <v>0.32875236728552437</v>
      </c>
      <c r="L66" s="34">
        <f t="shared" si="28"/>
        <v>0.641863906170137</v>
      </c>
      <c r="M66" s="35">
        <f t="shared" si="29"/>
        <v>0</v>
      </c>
      <c r="N66" s="4"/>
      <c r="O66" s="63">
        <f t="shared" si="30"/>
        <v>0</v>
      </c>
      <c r="P66" s="64">
        <f t="shared" si="31"/>
        <v>0</v>
      </c>
      <c r="Q66" s="64">
        <f t="shared" si="32"/>
        <v>1</v>
      </c>
      <c r="R66" s="65">
        <f t="shared" si="33"/>
        <v>0</v>
      </c>
      <c r="S66" s="35">
        <f t="shared" si="34"/>
        <v>0.641863906170137</v>
      </c>
      <c r="T66" s="84"/>
      <c r="U66" s="63">
        <f>'Zeitschritt T-3'!G56</f>
        <v>0</v>
      </c>
      <c r="V66" s="64">
        <f>'Zeitschritt T-3'!H56</f>
        <v>0</v>
      </c>
      <c r="W66" s="64">
        <f>'Zeitschritt T-3'!I56</f>
        <v>0</v>
      </c>
      <c r="X66" s="65">
        <f>'Zeitschritt T-3'!J56</f>
        <v>0</v>
      </c>
      <c r="Y66" s="43">
        <f t="shared" si="35"/>
        <v>0</v>
      </c>
      <c r="Z66" s="43">
        <f t="shared" si="36"/>
        <v>0</v>
      </c>
      <c r="AA66" s="43">
        <f t="shared" si="37"/>
        <v>0</v>
      </c>
      <c r="AB66" s="44">
        <f t="shared" si="38"/>
        <v>0</v>
      </c>
      <c r="AC66" s="49">
        <f t="shared" si="21"/>
        <v>0</v>
      </c>
    </row>
    <row r="67" spans="1:29" x14ac:dyDescent="0.25">
      <c r="A67">
        <v>51</v>
      </c>
      <c r="B67" s="54">
        <v>0.41279601031139201</v>
      </c>
      <c r="C67" s="55">
        <v>-1.23711968466263</v>
      </c>
      <c r="D67" s="56">
        <v>1.06345963904102</v>
      </c>
      <c r="E67" s="42">
        <f t="shared" si="22"/>
        <v>39.000000005099999</v>
      </c>
      <c r="F67" s="43">
        <f t="shared" si="23"/>
        <v>39.012796013371386</v>
      </c>
      <c r="G67" s="43">
        <f t="shared" si="24"/>
        <v>37.370557923360202</v>
      </c>
      <c r="H67" s="44">
        <f t="shared" si="25"/>
        <v>38.685794393057144</v>
      </c>
      <c r="J67" s="33">
        <f t="shared" si="26"/>
        <v>0.49999999490000135</v>
      </c>
      <c r="K67" s="34">
        <f t="shared" si="27"/>
        <v>0.48720398662861442</v>
      </c>
      <c r="L67" s="34">
        <f t="shared" si="28"/>
        <v>2.1294420766397977</v>
      </c>
      <c r="M67" s="35">
        <f t="shared" si="29"/>
        <v>0.81420560694285626</v>
      </c>
      <c r="N67" s="4"/>
      <c r="O67" s="63">
        <f t="shared" si="30"/>
        <v>0</v>
      </c>
      <c r="P67" s="64">
        <f t="shared" si="31"/>
        <v>0</v>
      </c>
      <c r="Q67" s="64">
        <f t="shared" si="32"/>
        <v>1</v>
      </c>
      <c r="R67" s="65">
        <f t="shared" si="33"/>
        <v>0</v>
      </c>
      <c r="S67" s="35">
        <f t="shared" si="34"/>
        <v>2.1294420766397977</v>
      </c>
      <c r="T67" s="84"/>
      <c r="U67" s="63">
        <f>'Zeitschritt T-3'!G57</f>
        <v>0</v>
      </c>
      <c r="V67" s="64">
        <f>'Zeitschritt T-3'!H57</f>
        <v>0</v>
      </c>
      <c r="W67" s="64">
        <f>'Zeitschritt T-3'!I57</f>
        <v>1</v>
      </c>
      <c r="X67" s="65">
        <f>'Zeitschritt T-3'!J57</f>
        <v>0</v>
      </c>
      <c r="Y67" s="43">
        <f t="shared" si="35"/>
        <v>0</v>
      </c>
      <c r="Z67" s="43">
        <f t="shared" si="36"/>
        <v>0</v>
      </c>
      <c r="AA67" s="43">
        <f t="shared" si="37"/>
        <v>2.1294420766397977</v>
      </c>
      <c r="AB67" s="44">
        <f t="shared" si="38"/>
        <v>0</v>
      </c>
      <c r="AC67" s="49">
        <f t="shared" si="21"/>
        <v>2.1294420766397977</v>
      </c>
    </row>
    <row r="68" spans="1:29" x14ac:dyDescent="0.25">
      <c r="A68">
        <v>52</v>
      </c>
      <c r="B68" s="54">
        <v>-0.98696188335152202</v>
      </c>
      <c r="C68" s="55">
        <v>-2.1934942788346099</v>
      </c>
      <c r="D68" s="56">
        <v>1.1569216533273901</v>
      </c>
      <c r="E68" s="42">
        <f t="shared" si="22"/>
        <v>39.0000000052</v>
      </c>
      <c r="F68" s="43">
        <f t="shared" si="23"/>
        <v>37.613038119768483</v>
      </c>
      <c r="G68" s="43">
        <f t="shared" si="24"/>
        <v>35.574328593026479</v>
      </c>
      <c r="H68" s="44">
        <f t="shared" si="25"/>
        <v>37.701518809143273</v>
      </c>
      <c r="J68" s="33">
        <f t="shared" si="26"/>
        <v>0.49999999479999957</v>
      </c>
      <c r="K68" s="34">
        <f t="shared" si="27"/>
        <v>1.8869618802315173</v>
      </c>
      <c r="L68" s="34">
        <f t="shared" si="28"/>
        <v>3.925671406973521</v>
      </c>
      <c r="M68" s="35">
        <f t="shared" si="29"/>
        <v>1.7984811908567266</v>
      </c>
      <c r="N68" s="4"/>
      <c r="O68" s="63">
        <f t="shared" si="30"/>
        <v>0</v>
      </c>
      <c r="P68" s="64">
        <f t="shared" si="31"/>
        <v>0</v>
      </c>
      <c r="Q68" s="64">
        <f t="shared" si="32"/>
        <v>1</v>
      </c>
      <c r="R68" s="65">
        <f t="shared" si="33"/>
        <v>0</v>
      </c>
      <c r="S68" s="35">
        <f t="shared" si="34"/>
        <v>3.925671406973521</v>
      </c>
      <c r="T68" s="84"/>
      <c r="U68" s="63">
        <f>'Zeitschritt T-3'!G58</f>
        <v>0</v>
      </c>
      <c r="V68" s="64">
        <f>'Zeitschritt T-3'!H58</f>
        <v>1</v>
      </c>
      <c r="W68" s="64">
        <f>'Zeitschritt T-3'!I58</f>
        <v>0</v>
      </c>
      <c r="X68" s="65">
        <f>'Zeitschritt T-3'!J58</f>
        <v>0</v>
      </c>
      <c r="Y68" s="43">
        <f t="shared" si="35"/>
        <v>0</v>
      </c>
      <c r="Z68" s="43">
        <f t="shared" si="36"/>
        <v>1.8869618802315173</v>
      </c>
      <c r="AA68" s="43">
        <f t="shared" si="37"/>
        <v>0</v>
      </c>
      <c r="AB68" s="44">
        <f t="shared" si="38"/>
        <v>0</v>
      </c>
      <c r="AC68" s="49">
        <f t="shared" si="21"/>
        <v>1.8869618802315173</v>
      </c>
    </row>
    <row r="69" spans="1:29" x14ac:dyDescent="0.25">
      <c r="A69">
        <v>53</v>
      </c>
      <c r="B69" s="54">
        <v>0.75956832591478296</v>
      </c>
      <c r="C69" s="55">
        <v>-0.33340706726373398</v>
      </c>
      <c r="D69" s="56">
        <v>5.29788273256128E-2</v>
      </c>
      <c r="E69" s="42">
        <f t="shared" si="22"/>
        <v>39.000000005300002</v>
      </c>
      <c r="F69" s="43">
        <f t="shared" si="23"/>
        <v>39.359568329094785</v>
      </c>
      <c r="G69" s="43">
        <f t="shared" si="24"/>
        <v>38.482333930193136</v>
      </c>
      <c r="H69" s="44">
        <f t="shared" si="25"/>
        <v>38.342379185441494</v>
      </c>
      <c r="J69" s="33">
        <f t="shared" si="26"/>
        <v>0.49999999469999779</v>
      </c>
      <c r="K69" s="34">
        <f t="shared" si="27"/>
        <v>0.14043167090521536</v>
      </c>
      <c r="L69" s="34">
        <f t="shared" si="28"/>
        <v>1.0176660698068645</v>
      </c>
      <c r="M69" s="35">
        <f t="shared" si="29"/>
        <v>1.1576208145585056</v>
      </c>
      <c r="N69" s="4"/>
      <c r="O69" s="63">
        <f t="shared" si="30"/>
        <v>0</v>
      </c>
      <c r="P69" s="64">
        <f t="shared" si="31"/>
        <v>0</v>
      </c>
      <c r="Q69" s="64">
        <f t="shared" si="32"/>
        <v>0</v>
      </c>
      <c r="R69" s="65">
        <f t="shared" si="33"/>
        <v>1</v>
      </c>
      <c r="S69" s="35">
        <f t="shared" si="34"/>
        <v>1.1576208145585056</v>
      </c>
      <c r="T69" s="84"/>
      <c r="U69" s="63">
        <f>'Zeitschritt T-3'!G59</f>
        <v>0</v>
      </c>
      <c r="V69" s="64">
        <f>'Zeitschritt T-3'!H59</f>
        <v>0</v>
      </c>
      <c r="W69" s="64">
        <f>'Zeitschritt T-3'!I59</f>
        <v>0</v>
      </c>
      <c r="X69" s="65">
        <f>'Zeitschritt T-3'!J59</f>
        <v>1</v>
      </c>
      <c r="Y69" s="43">
        <f t="shared" si="35"/>
        <v>0</v>
      </c>
      <c r="Z69" s="43">
        <f t="shared" si="36"/>
        <v>0</v>
      </c>
      <c r="AA69" s="43">
        <f t="shared" si="37"/>
        <v>0</v>
      </c>
      <c r="AB69" s="44">
        <f t="shared" si="38"/>
        <v>1.1576208145585056</v>
      </c>
      <c r="AC69" s="49">
        <f t="shared" si="21"/>
        <v>1.1576208145585056</v>
      </c>
    </row>
    <row r="70" spans="1:29" x14ac:dyDescent="0.25">
      <c r="A70">
        <v>54</v>
      </c>
      <c r="B70" s="54">
        <v>-0.65720129909835001</v>
      </c>
      <c r="C70" s="55">
        <v>0.71354330256405896</v>
      </c>
      <c r="D70" s="56">
        <v>-1.28838600294029</v>
      </c>
      <c r="E70" s="42">
        <f t="shared" si="22"/>
        <v>39.000000005399997</v>
      </c>
      <c r="F70" s="43">
        <f t="shared" si="23"/>
        <v>37.942798704141651</v>
      </c>
      <c r="G70" s="43">
        <f t="shared" si="24"/>
        <v>38.679222525049056</v>
      </c>
      <c r="H70" s="44">
        <f t="shared" si="25"/>
        <v>37.119147512089143</v>
      </c>
      <c r="J70" s="33">
        <f t="shared" si="26"/>
        <v>0.49999999460000311</v>
      </c>
      <c r="K70" s="34">
        <f t="shared" si="27"/>
        <v>1.5572012958583485</v>
      </c>
      <c r="L70" s="34">
        <f t="shared" si="28"/>
        <v>0.820777474950944</v>
      </c>
      <c r="M70" s="35">
        <f t="shared" si="29"/>
        <v>2.3808524879108575</v>
      </c>
      <c r="N70" s="4"/>
      <c r="O70" s="63">
        <f t="shared" si="30"/>
        <v>0</v>
      </c>
      <c r="P70" s="64">
        <f t="shared" si="31"/>
        <v>0</v>
      </c>
      <c r="Q70" s="64">
        <f t="shared" si="32"/>
        <v>0</v>
      </c>
      <c r="R70" s="65">
        <f t="shared" si="33"/>
        <v>1</v>
      </c>
      <c r="S70" s="35">
        <f t="shared" si="34"/>
        <v>2.3808524879108575</v>
      </c>
      <c r="T70" s="84"/>
      <c r="U70" s="63">
        <f>'Zeitschritt T-3'!G60</f>
        <v>0</v>
      </c>
      <c r="V70" s="64">
        <f>'Zeitschritt T-3'!H60</f>
        <v>0</v>
      </c>
      <c r="W70" s="64">
        <f>'Zeitschritt T-3'!I60</f>
        <v>0</v>
      </c>
      <c r="X70" s="65">
        <f>'Zeitschritt T-3'!J60</f>
        <v>1</v>
      </c>
      <c r="Y70" s="43">
        <f t="shared" si="35"/>
        <v>0</v>
      </c>
      <c r="Z70" s="43">
        <f t="shared" si="36"/>
        <v>0</v>
      </c>
      <c r="AA70" s="43">
        <f t="shared" si="37"/>
        <v>0</v>
      </c>
      <c r="AB70" s="44">
        <f t="shared" si="38"/>
        <v>2.3808524879108575</v>
      </c>
      <c r="AC70" s="49">
        <f t="shared" si="21"/>
        <v>2.3808524879108575</v>
      </c>
    </row>
    <row r="71" spans="1:29" x14ac:dyDescent="0.25">
      <c r="A71">
        <v>55</v>
      </c>
      <c r="B71" s="54">
        <v>-0.60391848137616899</v>
      </c>
      <c r="C71" s="55">
        <v>0.317407733234497</v>
      </c>
      <c r="D71" s="56">
        <v>-0.37122124749763202</v>
      </c>
      <c r="E71" s="42">
        <f t="shared" si="22"/>
        <v>39.000000005499999</v>
      </c>
      <c r="F71" s="43">
        <f t="shared" si="23"/>
        <v>37.996081521923827</v>
      </c>
      <c r="G71" s="43">
        <f t="shared" si="24"/>
        <v>38.31505664638879</v>
      </c>
      <c r="H71" s="44">
        <f t="shared" si="25"/>
        <v>37.817812740335647</v>
      </c>
      <c r="J71" s="33">
        <f t="shared" si="26"/>
        <v>0.49999999450000132</v>
      </c>
      <c r="K71" s="34">
        <f t="shared" si="27"/>
        <v>1.503918478076173</v>
      </c>
      <c r="L71" s="34">
        <f t="shared" si="28"/>
        <v>1.1849433536112102</v>
      </c>
      <c r="M71" s="35">
        <f t="shared" si="29"/>
        <v>1.682187259664353</v>
      </c>
      <c r="N71" s="4"/>
      <c r="O71" s="63">
        <f t="shared" si="30"/>
        <v>0</v>
      </c>
      <c r="P71" s="64">
        <f t="shared" si="31"/>
        <v>0</v>
      </c>
      <c r="Q71" s="64">
        <f t="shared" si="32"/>
        <v>0</v>
      </c>
      <c r="R71" s="65">
        <f t="shared" si="33"/>
        <v>1</v>
      </c>
      <c r="S71" s="35">
        <f t="shared" si="34"/>
        <v>1.682187259664353</v>
      </c>
      <c r="T71" s="84"/>
      <c r="U71" s="63">
        <f>'Zeitschritt T-3'!G61</f>
        <v>0</v>
      </c>
      <c r="V71" s="64">
        <f>'Zeitschritt T-3'!H61</f>
        <v>0</v>
      </c>
      <c r="W71" s="64">
        <f>'Zeitschritt T-3'!I61</f>
        <v>0</v>
      </c>
      <c r="X71" s="65">
        <f>'Zeitschritt T-3'!J61</f>
        <v>1</v>
      </c>
      <c r="Y71" s="43">
        <f t="shared" si="35"/>
        <v>0</v>
      </c>
      <c r="Z71" s="43">
        <f t="shared" si="36"/>
        <v>0</v>
      </c>
      <c r="AA71" s="43">
        <f t="shared" si="37"/>
        <v>0</v>
      </c>
      <c r="AB71" s="44">
        <f t="shared" si="38"/>
        <v>1.682187259664353</v>
      </c>
      <c r="AC71" s="49">
        <f t="shared" si="21"/>
        <v>1.682187259664353</v>
      </c>
    </row>
    <row r="72" spans="1:29" x14ac:dyDescent="0.25">
      <c r="A72">
        <v>56</v>
      </c>
      <c r="B72" s="54">
        <v>0.176946822329411</v>
      </c>
      <c r="C72" s="55">
        <v>0.41361039029313001</v>
      </c>
      <c r="D72" s="56">
        <v>-0.75779191649881905</v>
      </c>
      <c r="E72" s="42">
        <f t="shared" si="22"/>
        <v>39.0000000056</v>
      </c>
      <c r="F72" s="43">
        <f t="shared" si="23"/>
        <v>38.776946825689414</v>
      </c>
      <c r="G72" s="43">
        <f t="shared" si="24"/>
        <v>38.87977848570678</v>
      </c>
      <c r="H72" s="44">
        <f t="shared" si="25"/>
        <v>37.770075174925253</v>
      </c>
      <c r="J72" s="33">
        <f t="shared" si="26"/>
        <v>0.49999999439999954</v>
      </c>
      <c r="K72" s="34">
        <f t="shared" si="27"/>
        <v>0.72305317431058569</v>
      </c>
      <c r="L72" s="34">
        <f t="shared" si="28"/>
        <v>0.62022151429322037</v>
      </c>
      <c r="M72" s="35">
        <f t="shared" si="29"/>
        <v>1.7299248250747468</v>
      </c>
      <c r="N72" s="4"/>
      <c r="O72" s="63">
        <f t="shared" si="30"/>
        <v>0</v>
      </c>
      <c r="P72" s="64">
        <f t="shared" si="31"/>
        <v>0</v>
      </c>
      <c r="Q72" s="64">
        <f t="shared" si="32"/>
        <v>0</v>
      </c>
      <c r="R72" s="65">
        <f t="shared" si="33"/>
        <v>1</v>
      </c>
      <c r="S72" s="35">
        <f t="shared" si="34"/>
        <v>1.7299248250747468</v>
      </c>
      <c r="T72" s="84"/>
      <c r="U72" s="63">
        <f>'Zeitschritt T-3'!G62</f>
        <v>0</v>
      </c>
      <c r="V72" s="64">
        <f>'Zeitschritt T-3'!H62</f>
        <v>0</v>
      </c>
      <c r="W72" s="64">
        <f>'Zeitschritt T-3'!I62</f>
        <v>0</v>
      </c>
      <c r="X72" s="65">
        <f>'Zeitschritt T-3'!J62</f>
        <v>1</v>
      </c>
      <c r="Y72" s="43">
        <f t="shared" si="35"/>
        <v>0</v>
      </c>
      <c r="Z72" s="43">
        <f t="shared" si="36"/>
        <v>0</v>
      </c>
      <c r="AA72" s="43">
        <f t="shared" si="37"/>
        <v>0</v>
      </c>
      <c r="AB72" s="44">
        <f t="shared" si="38"/>
        <v>1.7299248250747468</v>
      </c>
      <c r="AC72" s="49">
        <f t="shared" si="21"/>
        <v>1.7299248250747468</v>
      </c>
    </row>
    <row r="73" spans="1:29" x14ac:dyDescent="0.25">
      <c r="A73">
        <v>57</v>
      </c>
      <c r="B73" s="54">
        <v>-0.30750346986275101</v>
      </c>
      <c r="C73" s="55">
        <v>-0.57708558363794005</v>
      </c>
      <c r="D73" s="56">
        <v>-0.56396891702742702</v>
      </c>
      <c r="E73" s="42">
        <f t="shared" si="22"/>
        <v>39.000000005700002</v>
      </c>
      <c r="F73" s="43">
        <f t="shared" si="23"/>
        <v>38.292496533557248</v>
      </c>
      <c r="G73" s="43">
        <f t="shared" si="24"/>
        <v>37.598412336496409</v>
      </c>
      <c r="H73" s="44">
        <f t="shared" si="25"/>
        <v>37.195078484870422</v>
      </c>
      <c r="J73" s="33">
        <f t="shared" si="26"/>
        <v>0.49999999429999775</v>
      </c>
      <c r="K73" s="34">
        <f t="shared" si="27"/>
        <v>1.207503466442752</v>
      </c>
      <c r="L73" s="34">
        <f t="shared" si="28"/>
        <v>1.9015876635035909</v>
      </c>
      <c r="M73" s="35">
        <f t="shared" si="29"/>
        <v>2.3049215151295783</v>
      </c>
      <c r="N73" s="4"/>
      <c r="O73" s="63">
        <f t="shared" si="30"/>
        <v>0</v>
      </c>
      <c r="P73" s="64">
        <f t="shared" si="31"/>
        <v>0</v>
      </c>
      <c r="Q73" s="64">
        <f t="shared" si="32"/>
        <v>0</v>
      </c>
      <c r="R73" s="65">
        <f t="shared" si="33"/>
        <v>1</v>
      </c>
      <c r="S73" s="35">
        <f t="shared" si="34"/>
        <v>2.3049215151295783</v>
      </c>
      <c r="T73" s="84"/>
      <c r="U73" s="63">
        <f>'Zeitschritt T-3'!G63</f>
        <v>0</v>
      </c>
      <c r="V73" s="64">
        <f>'Zeitschritt T-3'!H63</f>
        <v>0</v>
      </c>
      <c r="W73" s="64">
        <f>'Zeitschritt T-3'!I63</f>
        <v>1</v>
      </c>
      <c r="X73" s="65">
        <f>'Zeitschritt T-3'!J63</f>
        <v>0</v>
      </c>
      <c r="Y73" s="43">
        <f t="shared" si="35"/>
        <v>0</v>
      </c>
      <c r="Z73" s="43">
        <f t="shared" si="36"/>
        <v>0</v>
      </c>
      <c r="AA73" s="43">
        <f t="shared" si="37"/>
        <v>1.9015876635035909</v>
      </c>
      <c r="AB73" s="44">
        <f t="shared" si="38"/>
        <v>0</v>
      </c>
      <c r="AC73" s="49">
        <f t="shared" si="21"/>
        <v>1.9015876635035909</v>
      </c>
    </row>
    <row r="74" spans="1:29" x14ac:dyDescent="0.25">
      <c r="A74">
        <v>58</v>
      </c>
      <c r="B74" s="54">
        <v>-0.131820352915894</v>
      </c>
      <c r="C74" s="55">
        <v>0.144001801404465</v>
      </c>
      <c r="D74" s="56">
        <v>0.55513856000184603</v>
      </c>
      <c r="E74" s="42">
        <f t="shared" si="22"/>
        <v>39.000000005799997</v>
      </c>
      <c r="F74" s="43">
        <f t="shared" si="23"/>
        <v>38.468179650564103</v>
      </c>
      <c r="G74" s="43">
        <f t="shared" si="24"/>
        <v>38.424909591742924</v>
      </c>
      <c r="H74" s="44">
        <f t="shared" si="25"/>
        <v>38.810084315047597</v>
      </c>
      <c r="J74" s="33">
        <f t="shared" si="26"/>
        <v>0.49999999420000307</v>
      </c>
      <c r="K74" s="34">
        <f t="shared" si="27"/>
        <v>1.0318203494358968</v>
      </c>
      <c r="L74" s="34">
        <f t="shared" si="28"/>
        <v>1.0750904082570756</v>
      </c>
      <c r="M74" s="35">
        <f t="shared" si="29"/>
        <v>0.6899156849524033</v>
      </c>
      <c r="N74" s="4"/>
      <c r="O74" s="63">
        <f t="shared" si="30"/>
        <v>0</v>
      </c>
      <c r="P74" s="64">
        <f t="shared" si="31"/>
        <v>0</v>
      </c>
      <c r="Q74" s="64">
        <f t="shared" si="32"/>
        <v>1</v>
      </c>
      <c r="R74" s="65">
        <f t="shared" si="33"/>
        <v>0</v>
      </c>
      <c r="S74" s="35">
        <f t="shared" si="34"/>
        <v>1.0750904082570756</v>
      </c>
      <c r="T74" s="84"/>
      <c r="U74" s="63">
        <f>'Zeitschritt T-3'!G64</f>
        <v>0</v>
      </c>
      <c r="V74" s="64">
        <f>'Zeitschritt T-3'!H64</f>
        <v>0</v>
      </c>
      <c r="W74" s="64">
        <f>'Zeitschritt T-3'!I64</f>
        <v>0</v>
      </c>
      <c r="X74" s="65">
        <f>'Zeitschritt T-3'!J64</f>
        <v>1</v>
      </c>
      <c r="Y74" s="43">
        <f t="shared" si="35"/>
        <v>0</v>
      </c>
      <c r="Z74" s="43">
        <f t="shared" si="36"/>
        <v>0</v>
      </c>
      <c r="AA74" s="43">
        <f t="shared" si="37"/>
        <v>0</v>
      </c>
      <c r="AB74" s="44">
        <f t="shared" si="38"/>
        <v>0.6899156849524033</v>
      </c>
      <c r="AC74" s="49">
        <f t="shared" si="21"/>
        <v>0.6899156849524033</v>
      </c>
    </row>
    <row r="75" spans="1:29" x14ac:dyDescent="0.25">
      <c r="A75">
        <v>59</v>
      </c>
      <c r="B75" s="54">
        <v>0.59535767388410199</v>
      </c>
      <c r="C75" s="55">
        <v>-1.63866572993389</v>
      </c>
      <c r="D75" s="56">
        <v>-0.556778063950366</v>
      </c>
      <c r="E75" s="42">
        <f t="shared" si="22"/>
        <v>39.000000005899999</v>
      </c>
      <c r="F75" s="43">
        <f t="shared" si="23"/>
        <v>39.195357677424099</v>
      </c>
      <c r="G75" s="43">
        <f t="shared" si="24"/>
        <v>37.078548876520571</v>
      </c>
      <c r="H75" s="44">
        <f t="shared" si="25"/>
        <v>36.890351261961975</v>
      </c>
      <c r="J75" s="33">
        <f t="shared" si="26"/>
        <v>0.49999999410000129</v>
      </c>
      <c r="K75" s="34">
        <f t="shared" si="27"/>
        <v>0.3046423225759014</v>
      </c>
      <c r="L75" s="34">
        <f t="shared" si="28"/>
        <v>2.4214511234794287</v>
      </c>
      <c r="M75" s="35">
        <f t="shared" si="29"/>
        <v>2.6096487380380253</v>
      </c>
      <c r="N75" s="4"/>
      <c r="O75" s="63">
        <f t="shared" si="30"/>
        <v>0</v>
      </c>
      <c r="P75" s="64">
        <f t="shared" si="31"/>
        <v>0</v>
      </c>
      <c r="Q75" s="64">
        <f t="shared" si="32"/>
        <v>0</v>
      </c>
      <c r="R75" s="65">
        <f t="shared" si="33"/>
        <v>1</v>
      </c>
      <c r="S75" s="35">
        <f t="shared" si="34"/>
        <v>2.6096487380380253</v>
      </c>
      <c r="T75" s="84"/>
      <c r="U75" s="63">
        <f>'Zeitschritt T-3'!G65</f>
        <v>0</v>
      </c>
      <c r="V75" s="64">
        <f>'Zeitschritt T-3'!H65</f>
        <v>0</v>
      </c>
      <c r="W75" s="64">
        <f>'Zeitschritt T-3'!I65</f>
        <v>1</v>
      </c>
      <c r="X75" s="65">
        <f>'Zeitschritt T-3'!J65</f>
        <v>0</v>
      </c>
      <c r="Y75" s="43">
        <f t="shared" si="35"/>
        <v>0</v>
      </c>
      <c r="Z75" s="43">
        <f t="shared" si="36"/>
        <v>0</v>
      </c>
      <c r="AA75" s="43">
        <f t="shared" si="37"/>
        <v>2.4214511234794287</v>
      </c>
      <c r="AB75" s="44">
        <f t="shared" si="38"/>
        <v>0</v>
      </c>
      <c r="AC75" s="49">
        <f t="shared" si="21"/>
        <v>2.4214511234794287</v>
      </c>
    </row>
    <row r="76" spans="1:29" x14ac:dyDescent="0.25">
      <c r="A76">
        <v>60</v>
      </c>
      <c r="B76" s="54">
        <v>1.0468327843052301</v>
      </c>
      <c r="C76" s="55">
        <v>-0.76008999863526705</v>
      </c>
      <c r="D76" s="56">
        <v>-0.89511313548243598</v>
      </c>
      <c r="E76" s="42">
        <f t="shared" si="22"/>
        <v>39.000000006</v>
      </c>
      <c r="F76" s="43">
        <f t="shared" si="23"/>
        <v>39.646832787905232</v>
      </c>
      <c r="G76" s="43">
        <f t="shared" si="24"/>
        <v>38.228009674107874</v>
      </c>
      <c r="H76" s="44">
        <f t="shared" si="25"/>
        <v>37.241692668982289</v>
      </c>
      <c r="J76" s="33">
        <f t="shared" si="26"/>
        <v>0.4999999939999995</v>
      </c>
      <c r="K76" s="34">
        <f t="shared" si="27"/>
        <v>0</v>
      </c>
      <c r="L76" s="34">
        <f t="shared" si="28"/>
        <v>1.2719903258921264</v>
      </c>
      <c r="M76" s="35">
        <f t="shared" si="29"/>
        <v>2.2583073310177113</v>
      </c>
      <c r="N76" s="4"/>
      <c r="O76" s="63">
        <f t="shared" si="30"/>
        <v>0</v>
      </c>
      <c r="P76" s="64">
        <f t="shared" si="31"/>
        <v>0</v>
      </c>
      <c r="Q76" s="64">
        <f t="shared" si="32"/>
        <v>0</v>
      </c>
      <c r="R76" s="65">
        <f t="shared" si="33"/>
        <v>1</v>
      </c>
      <c r="S76" s="35">
        <f t="shared" si="34"/>
        <v>2.2583073310177113</v>
      </c>
      <c r="T76" s="84"/>
      <c r="U76" s="63">
        <f>'Zeitschritt T-3'!G66</f>
        <v>0</v>
      </c>
      <c r="V76" s="64">
        <f>'Zeitschritt T-3'!H66</f>
        <v>0</v>
      </c>
      <c r="W76" s="64">
        <f>'Zeitschritt T-3'!I66</f>
        <v>0</v>
      </c>
      <c r="X76" s="65">
        <f>'Zeitschritt T-3'!J66</f>
        <v>1</v>
      </c>
      <c r="Y76" s="43">
        <f t="shared" si="35"/>
        <v>0</v>
      </c>
      <c r="Z76" s="43">
        <f t="shared" si="36"/>
        <v>0</v>
      </c>
      <c r="AA76" s="43">
        <f t="shared" si="37"/>
        <v>0</v>
      </c>
      <c r="AB76" s="44">
        <f t="shared" si="38"/>
        <v>2.2583073310177113</v>
      </c>
      <c r="AC76" s="49">
        <f t="shared" si="21"/>
        <v>2.2583073310177113</v>
      </c>
    </row>
    <row r="77" spans="1:29" x14ac:dyDescent="0.25">
      <c r="A77">
        <v>61</v>
      </c>
      <c r="B77" s="54">
        <v>-0.19795863261184199</v>
      </c>
      <c r="C77" s="55">
        <v>-0.81879309625025698</v>
      </c>
      <c r="D77" s="56">
        <v>-0.40932772163407</v>
      </c>
      <c r="E77" s="42">
        <f t="shared" si="22"/>
        <v>39.000000006100002</v>
      </c>
      <c r="F77" s="43">
        <f t="shared" si="23"/>
        <v>38.402041371048156</v>
      </c>
      <c r="G77" s="43">
        <f t="shared" si="24"/>
        <v>37.422431726378633</v>
      </c>
      <c r="H77" s="44">
        <f t="shared" si="25"/>
        <v>37.244131314193112</v>
      </c>
      <c r="J77" s="33">
        <f t="shared" si="26"/>
        <v>0.49999999389999772</v>
      </c>
      <c r="K77" s="34">
        <f t="shared" si="27"/>
        <v>1.0979586289518437</v>
      </c>
      <c r="L77" s="34">
        <f t="shared" si="28"/>
        <v>2.0775682736213668</v>
      </c>
      <c r="M77" s="35">
        <f t="shared" si="29"/>
        <v>2.2558686858068882</v>
      </c>
      <c r="N77" s="4"/>
      <c r="O77" s="63">
        <f t="shared" si="30"/>
        <v>0</v>
      </c>
      <c r="P77" s="64">
        <f t="shared" si="31"/>
        <v>0</v>
      </c>
      <c r="Q77" s="64">
        <f t="shared" si="32"/>
        <v>0</v>
      </c>
      <c r="R77" s="65">
        <f t="shared" si="33"/>
        <v>1</v>
      </c>
      <c r="S77" s="35">
        <f t="shared" si="34"/>
        <v>2.2558686858068882</v>
      </c>
      <c r="T77" s="84"/>
      <c r="U77" s="63">
        <f>'Zeitschritt T-3'!G67</f>
        <v>0</v>
      </c>
      <c r="V77" s="64">
        <f>'Zeitschritt T-3'!H67</f>
        <v>0</v>
      </c>
      <c r="W77" s="64">
        <f>'Zeitschritt T-3'!I67</f>
        <v>1</v>
      </c>
      <c r="X77" s="65">
        <f>'Zeitschritt T-3'!J67</f>
        <v>0</v>
      </c>
      <c r="Y77" s="43">
        <f t="shared" si="35"/>
        <v>0</v>
      </c>
      <c r="Z77" s="43">
        <f t="shared" si="36"/>
        <v>0</v>
      </c>
      <c r="AA77" s="43">
        <f t="shared" si="37"/>
        <v>2.0775682736213668</v>
      </c>
      <c r="AB77" s="44">
        <f t="shared" si="38"/>
        <v>0</v>
      </c>
      <c r="AC77" s="49">
        <f t="shared" si="21"/>
        <v>2.0775682736213668</v>
      </c>
    </row>
    <row r="78" spans="1:29" x14ac:dyDescent="0.25">
      <c r="A78">
        <v>62</v>
      </c>
      <c r="B78" s="54">
        <v>0.327678163907201</v>
      </c>
      <c r="C78" s="55">
        <v>0.51972888813361895</v>
      </c>
      <c r="D78" s="56">
        <v>-0.16088676673844299</v>
      </c>
      <c r="E78" s="42">
        <f t="shared" si="22"/>
        <v>39.000000006199997</v>
      </c>
      <c r="F78" s="43">
        <f t="shared" si="23"/>
        <v>38.927678167627199</v>
      </c>
      <c r="G78" s="43">
        <f t="shared" si="24"/>
        <v>39.07633578870994</v>
      </c>
      <c r="H78" s="44">
        <f t="shared" si="25"/>
        <v>38.484914706487523</v>
      </c>
      <c r="J78" s="33">
        <f t="shared" si="26"/>
        <v>0.49999999380000304</v>
      </c>
      <c r="K78" s="34">
        <f t="shared" si="27"/>
        <v>0.57232183237280054</v>
      </c>
      <c r="L78" s="34">
        <f t="shared" si="28"/>
        <v>0.42366421129005971</v>
      </c>
      <c r="M78" s="35">
        <f t="shared" si="29"/>
        <v>1.0150852935124774</v>
      </c>
      <c r="N78" s="4"/>
      <c r="O78" s="63">
        <f t="shared" si="30"/>
        <v>0</v>
      </c>
      <c r="P78" s="64">
        <f t="shared" si="31"/>
        <v>0</v>
      </c>
      <c r="Q78" s="64">
        <f t="shared" si="32"/>
        <v>0</v>
      </c>
      <c r="R78" s="65">
        <f t="shared" si="33"/>
        <v>1</v>
      </c>
      <c r="S78" s="35">
        <f t="shared" si="34"/>
        <v>1.0150852935124774</v>
      </c>
      <c r="T78" s="84"/>
      <c r="U78" s="63">
        <f>'Zeitschritt T-3'!G68</f>
        <v>0</v>
      </c>
      <c r="V78" s="64">
        <f>'Zeitschritt T-3'!H68</f>
        <v>0</v>
      </c>
      <c r="W78" s="64">
        <f>'Zeitschritt T-3'!I68</f>
        <v>0</v>
      </c>
      <c r="X78" s="65">
        <f>'Zeitschritt T-3'!J68</f>
        <v>1</v>
      </c>
      <c r="Y78" s="43">
        <f t="shared" si="35"/>
        <v>0</v>
      </c>
      <c r="Z78" s="43">
        <f t="shared" si="36"/>
        <v>0</v>
      </c>
      <c r="AA78" s="43">
        <f t="shared" si="37"/>
        <v>0</v>
      </c>
      <c r="AB78" s="44">
        <f t="shared" si="38"/>
        <v>1.0150852935124774</v>
      </c>
      <c r="AC78" s="49">
        <f t="shared" si="21"/>
        <v>1.0150852935124774</v>
      </c>
    </row>
    <row r="79" spans="1:29" x14ac:dyDescent="0.25">
      <c r="A79">
        <v>63</v>
      </c>
      <c r="B79" s="54">
        <v>-0.23830150458973301</v>
      </c>
      <c r="C79" s="55">
        <v>-1.41600590972047E-2</v>
      </c>
      <c r="D79" s="56">
        <v>0.40933443045545498</v>
      </c>
      <c r="E79" s="42">
        <f t="shared" si="22"/>
        <v>39.000000006299999</v>
      </c>
      <c r="F79" s="43">
        <f t="shared" si="23"/>
        <v>38.361698499190261</v>
      </c>
      <c r="G79" s="43">
        <f t="shared" si="24"/>
        <v>38.202859040416946</v>
      </c>
      <c r="H79" s="44">
        <f t="shared" si="25"/>
        <v>38.531049854705621</v>
      </c>
      <c r="J79" s="33">
        <f t="shared" si="26"/>
        <v>0.49999999370000126</v>
      </c>
      <c r="K79" s="34">
        <f t="shared" si="27"/>
        <v>1.1383015008097388</v>
      </c>
      <c r="L79" s="34">
        <f t="shared" si="28"/>
        <v>1.2971409595830536</v>
      </c>
      <c r="M79" s="35">
        <f t="shared" si="29"/>
        <v>0.96895014529437873</v>
      </c>
      <c r="N79" s="4"/>
      <c r="O79" s="63">
        <f t="shared" si="30"/>
        <v>0</v>
      </c>
      <c r="P79" s="64">
        <f t="shared" si="31"/>
        <v>0</v>
      </c>
      <c r="Q79" s="64">
        <f t="shared" si="32"/>
        <v>1</v>
      </c>
      <c r="R79" s="65">
        <f t="shared" si="33"/>
        <v>0</v>
      </c>
      <c r="S79" s="35">
        <f t="shared" si="34"/>
        <v>1.2971409595830536</v>
      </c>
      <c r="T79" s="84"/>
      <c r="U79" s="63">
        <f>'Zeitschritt T-3'!G69</f>
        <v>0</v>
      </c>
      <c r="V79" s="64">
        <f>'Zeitschritt T-3'!H69</f>
        <v>0</v>
      </c>
      <c r="W79" s="64">
        <f>'Zeitschritt T-3'!I69</f>
        <v>0</v>
      </c>
      <c r="X79" s="65">
        <f>'Zeitschritt T-3'!J69</f>
        <v>1</v>
      </c>
      <c r="Y79" s="43">
        <f t="shared" si="35"/>
        <v>0</v>
      </c>
      <c r="Z79" s="43">
        <f t="shared" si="36"/>
        <v>0</v>
      </c>
      <c r="AA79" s="43">
        <f t="shared" si="37"/>
        <v>0</v>
      </c>
      <c r="AB79" s="44">
        <f t="shared" si="38"/>
        <v>0.96895014529437873</v>
      </c>
      <c r="AC79" s="49">
        <f t="shared" si="21"/>
        <v>0.96895014529437873</v>
      </c>
    </row>
    <row r="80" spans="1:29" x14ac:dyDescent="0.25">
      <c r="A80">
        <v>64</v>
      </c>
      <c r="B80" s="54">
        <v>0.22959689322031401</v>
      </c>
      <c r="C80" s="55">
        <v>-1.1555293682872401</v>
      </c>
      <c r="D80" s="56">
        <v>-0.95263599711997804</v>
      </c>
      <c r="E80" s="42">
        <f t="shared" si="22"/>
        <v>39.000000006400001</v>
      </c>
      <c r="F80" s="43">
        <f t="shared" si="23"/>
        <v>38.829596897060313</v>
      </c>
      <c r="G80" s="43">
        <f t="shared" si="24"/>
        <v>37.342228769948946</v>
      </c>
      <c r="H80" s="44">
        <f t="shared" si="25"/>
        <v>36.652701264849391</v>
      </c>
      <c r="J80" s="33">
        <f t="shared" si="26"/>
        <v>0.49999999359999947</v>
      </c>
      <c r="K80" s="34">
        <f t="shared" si="27"/>
        <v>0.6704031029396873</v>
      </c>
      <c r="L80" s="34">
        <f t="shared" si="28"/>
        <v>2.1577712300510541</v>
      </c>
      <c r="M80" s="35">
        <f t="shared" si="29"/>
        <v>2.8472987351506092</v>
      </c>
      <c r="N80" s="4"/>
      <c r="O80" s="63">
        <f t="shared" si="30"/>
        <v>0</v>
      </c>
      <c r="P80" s="64">
        <f t="shared" si="31"/>
        <v>0</v>
      </c>
      <c r="Q80" s="64">
        <f t="shared" si="32"/>
        <v>0</v>
      </c>
      <c r="R80" s="65">
        <f t="shared" si="33"/>
        <v>1</v>
      </c>
      <c r="S80" s="35">
        <f t="shared" si="34"/>
        <v>2.8472987351506092</v>
      </c>
      <c r="T80" s="84"/>
      <c r="U80" s="63">
        <f>'Zeitschritt T-3'!G70</f>
        <v>0</v>
      </c>
      <c r="V80" s="64">
        <f>'Zeitschritt T-3'!H70</f>
        <v>0</v>
      </c>
      <c r="W80" s="64">
        <f>'Zeitschritt T-3'!I70</f>
        <v>1</v>
      </c>
      <c r="X80" s="65">
        <f>'Zeitschritt T-3'!J70</f>
        <v>0</v>
      </c>
      <c r="Y80" s="43">
        <f t="shared" si="35"/>
        <v>0</v>
      </c>
      <c r="Z80" s="43">
        <f t="shared" si="36"/>
        <v>0</v>
      </c>
      <c r="AA80" s="43">
        <f t="shared" si="37"/>
        <v>2.1577712300510541</v>
      </c>
      <c r="AB80" s="44">
        <f t="shared" si="38"/>
        <v>0</v>
      </c>
      <c r="AC80" s="49">
        <f t="shared" si="21"/>
        <v>2.1577712300510541</v>
      </c>
    </row>
    <row r="81" spans="1:29" x14ac:dyDescent="0.25">
      <c r="A81">
        <v>65</v>
      </c>
      <c r="B81" s="54">
        <v>0.43999790482262902</v>
      </c>
      <c r="C81" s="55">
        <v>-9.5249160981655603E-3</v>
      </c>
      <c r="D81" s="56">
        <v>0.31731747232461199</v>
      </c>
      <c r="E81" s="42">
        <f t="shared" ref="E81:E116" si="39">$E$12+0.0000000001*A81</f>
        <v>39.000000006500002</v>
      </c>
      <c r="F81" s="43">
        <f t="shared" ref="F81:F112" si="40">phi*(E81-niveau)+niveau+sigma*B81</f>
        <v>39.039997908722626</v>
      </c>
      <c r="G81" s="43">
        <f t="shared" ref="G81:G112" si="41">phi*(F81-niveau)+niveau+sigma*C81</f>
        <v>38.614473829135413</v>
      </c>
      <c r="H81" s="44">
        <f t="shared" ref="H81:H112" si="42">phi*(G81-niveau)+niveau+sigma*D81</f>
        <v>38.686001769805856</v>
      </c>
      <c r="J81" s="33">
        <f t="shared" si="26"/>
        <v>0.49999999349999769</v>
      </c>
      <c r="K81" s="34">
        <f t="shared" ref="K81:K116" si="43">MAX(K-F81,0)</f>
        <v>0.46000209127737435</v>
      </c>
      <c r="L81" s="34">
        <f t="shared" ref="L81:L116" si="44">MAX(K-G81,0)</f>
        <v>0.88552617086458696</v>
      </c>
      <c r="M81" s="35">
        <f t="shared" ref="M81:M116" si="45">MAX(K-H81,0)</f>
        <v>0.81399823019414441</v>
      </c>
      <c r="N81" s="4"/>
      <c r="O81" s="63">
        <f t="shared" ref="O81:O116" si="46">1*(J81=$S81)*($S81&gt;0)</f>
        <v>0</v>
      </c>
      <c r="P81" s="64">
        <f t="shared" ref="P81:P116" si="47">1*(K81=$S81)*($S81&gt;0)</f>
        <v>0</v>
      </c>
      <c r="Q81" s="64">
        <f t="shared" ref="Q81:Q116" si="48">1*(L81=$S81)*($S81&gt;0)</f>
        <v>1</v>
      </c>
      <c r="R81" s="65">
        <f t="shared" ref="R81:R116" si="49">1*(M81=$S81)*($S81&gt;0)</f>
        <v>0</v>
      </c>
      <c r="S81" s="35">
        <f t="shared" ref="S81:S116" si="50">MAX(J81:M81)</f>
        <v>0.88552617086458696</v>
      </c>
      <c r="T81" s="84"/>
      <c r="U81" s="63">
        <f>'Zeitschritt T-3'!G71</f>
        <v>0</v>
      </c>
      <c r="V81" s="64">
        <f>'Zeitschritt T-3'!H71</f>
        <v>0</v>
      </c>
      <c r="W81" s="64">
        <f>'Zeitschritt T-3'!I71</f>
        <v>0</v>
      </c>
      <c r="X81" s="65">
        <f>'Zeitschritt T-3'!J71</f>
        <v>1</v>
      </c>
      <c r="Y81" s="43">
        <f t="shared" ref="Y81:Y116" si="51">U81*J81</f>
        <v>0</v>
      </c>
      <c r="Z81" s="43">
        <f t="shared" ref="Z81:Z116" si="52">V81*K81</f>
        <v>0</v>
      </c>
      <c r="AA81" s="43">
        <f t="shared" ref="AA81:AA116" si="53">W81*L81</f>
        <v>0</v>
      </c>
      <c r="AB81" s="44">
        <f t="shared" ref="AB81:AB116" si="54">X81*M81</f>
        <v>0.81399823019414441</v>
      </c>
      <c r="AC81" s="49">
        <f t="shared" si="21"/>
        <v>0.81399823019414441</v>
      </c>
    </row>
    <row r="82" spans="1:29" x14ac:dyDescent="0.25">
      <c r="A82">
        <v>66</v>
      </c>
      <c r="B82" s="54">
        <v>-0.61686592888922698</v>
      </c>
      <c r="C82" s="55">
        <v>-0.68981053763170996</v>
      </c>
      <c r="D82" s="56">
        <v>7.80200809780775E-2</v>
      </c>
      <c r="E82" s="42">
        <f t="shared" si="39"/>
        <v>39.000000006599997</v>
      </c>
      <c r="F82" s="43">
        <f t="shared" si="40"/>
        <v>37.983134075070772</v>
      </c>
      <c r="G82" s="43">
        <f t="shared" si="41"/>
        <v>37.300069907410759</v>
      </c>
      <c r="H82" s="44">
        <f t="shared" si="42"/>
        <v>37.658062025424535</v>
      </c>
      <c r="J82" s="33">
        <f t="shared" si="26"/>
        <v>0.49999999340000301</v>
      </c>
      <c r="K82" s="34">
        <f t="shared" si="43"/>
        <v>1.5168659249292276</v>
      </c>
      <c r="L82" s="34">
        <f t="shared" si="44"/>
        <v>2.1999300925892413</v>
      </c>
      <c r="M82" s="35">
        <f t="shared" si="45"/>
        <v>1.8419379745754654</v>
      </c>
      <c r="N82" s="4"/>
      <c r="O82" s="63">
        <f t="shared" si="46"/>
        <v>0</v>
      </c>
      <c r="P82" s="64">
        <f t="shared" si="47"/>
        <v>0</v>
      </c>
      <c r="Q82" s="64">
        <f t="shared" si="48"/>
        <v>1</v>
      </c>
      <c r="R82" s="65">
        <f t="shared" si="49"/>
        <v>0</v>
      </c>
      <c r="S82" s="35">
        <f t="shared" si="50"/>
        <v>2.1999300925892413</v>
      </c>
      <c r="T82" s="84"/>
      <c r="U82" s="63">
        <f>'Zeitschritt T-3'!G72</f>
        <v>0</v>
      </c>
      <c r="V82" s="64">
        <f>'Zeitschritt T-3'!H72</f>
        <v>0</v>
      </c>
      <c r="W82" s="64">
        <f>'Zeitschritt T-3'!I72</f>
        <v>1</v>
      </c>
      <c r="X82" s="65">
        <f>'Zeitschritt T-3'!J72</f>
        <v>0</v>
      </c>
      <c r="Y82" s="43">
        <f t="shared" si="51"/>
        <v>0</v>
      </c>
      <c r="Z82" s="43">
        <f t="shared" si="52"/>
        <v>0</v>
      </c>
      <c r="AA82" s="43">
        <f t="shared" si="53"/>
        <v>2.1999300925892413</v>
      </c>
      <c r="AB82" s="44">
        <f t="shared" si="54"/>
        <v>0</v>
      </c>
      <c r="AC82" s="49">
        <f t="shared" ref="AC82:AC116" si="55">SUM(Y82:AB82)</f>
        <v>2.1999300925892413</v>
      </c>
    </row>
    <row r="83" spans="1:29" x14ac:dyDescent="0.25">
      <c r="A83">
        <v>67</v>
      </c>
      <c r="B83" s="54">
        <v>0.27483678691166602</v>
      </c>
      <c r="C83" s="55">
        <v>-0.66669915360116405</v>
      </c>
      <c r="D83" s="56">
        <v>1.3243854491602201</v>
      </c>
      <c r="E83" s="42">
        <f t="shared" si="39"/>
        <v>39.000000006699999</v>
      </c>
      <c r="F83" s="43">
        <f t="shared" si="40"/>
        <v>38.87483679093166</v>
      </c>
      <c r="G83" s="43">
        <f t="shared" si="41"/>
        <v>37.858202920957829</v>
      </c>
      <c r="H83" s="44">
        <f t="shared" si="42"/>
        <v>39.239307201734917</v>
      </c>
      <c r="J83" s="33">
        <f t="shared" si="26"/>
        <v>0.49999999330000122</v>
      </c>
      <c r="K83" s="34">
        <f t="shared" si="43"/>
        <v>0.62516320906834011</v>
      </c>
      <c r="L83" s="34">
        <f t="shared" si="44"/>
        <v>1.6417970790421705</v>
      </c>
      <c r="M83" s="35">
        <f t="shared" si="45"/>
        <v>0.26069279826508307</v>
      </c>
      <c r="N83" s="4"/>
      <c r="O83" s="63">
        <f t="shared" si="46"/>
        <v>0</v>
      </c>
      <c r="P83" s="64">
        <f t="shared" si="47"/>
        <v>0</v>
      </c>
      <c r="Q83" s="64">
        <f t="shared" si="48"/>
        <v>1</v>
      </c>
      <c r="R83" s="65">
        <f t="shared" si="49"/>
        <v>0</v>
      </c>
      <c r="S83" s="35">
        <f t="shared" si="50"/>
        <v>1.6417970790421705</v>
      </c>
      <c r="T83" s="84"/>
      <c r="U83" s="63">
        <f>'Zeitschritt T-3'!G73</f>
        <v>0</v>
      </c>
      <c r="V83" s="64">
        <f>'Zeitschritt T-3'!H73</f>
        <v>0</v>
      </c>
      <c r="W83" s="64">
        <f>'Zeitschritt T-3'!I73</f>
        <v>0</v>
      </c>
      <c r="X83" s="65">
        <f>'Zeitschritt T-3'!J73</f>
        <v>1</v>
      </c>
      <c r="Y83" s="43">
        <f t="shared" si="51"/>
        <v>0</v>
      </c>
      <c r="Z83" s="43">
        <f t="shared" si="52"/>
        <v>0</v>
      </c>
      <c r="AA83" s="43">
        <f t="shared" si="53"/>
        <v>0</v>
      </c>
      <c r="AB83" s="44">
        <f t="shared" si="54"/>
        <v>0.26069279826508307</v>
      </c>
      <c r="AC83" s="49">
        <f t="shared" si="55"/>
        <v>0.26069279826508307</v>
      </c>
    </row>
    <row r="84" spans="1:29" x14ac:dyDescent="0.25">
      <c r="A84">
        <v>68</v>
      </c>
      <c r="B84" s="54">
        <v>0.60110203246829497</v>
      </c>
      <c r="C84" s="55">
        <v>0.86414942116512605</v>
      </c>
      <c r="D84" s="56">
        <v>-0.21317048642158601</v>
      </c>
      <c r="E84" s="42">
        <f t="shared" si="39"/>
        <v>39.000000006800001</v>
      </c>
      <c r="F84" s="43">
        <f t="shared" si="40"/>
        <v>39.201102036548299</v>
      </c>
      <c r="G84" s="43">
        <f t="shared" si="41"/>
        <v>39.584810643094102</v>
      </c>
      <c r="H84" s="44">
        <f t="shared" si="42"/>
        <v>38.737715899434875</v>
      </c>
      <c r="J84" s="33">
        <f t="shared" si="26"/>
        <v>0.49999999319999944</v>
      </c>
      <c r="K84" s="34">
        <f t="shared" si="43"/>
        <v>0.29889796345170083</v>
      </c>
      <c r="L84" s="34">
        <f t="shared" si="44"/>
        <v>0</v>
      </c>
      <c r="M84" s="35">
        <f t="shared" si="45"/>
        <v>0.7622841005651253</v>
      </c>
      <c r="N84" s="4"/>
      <c r="O84" s="63">
        <f t="shared" si="46"/>
        <v>0</v>
      </c>
      <c r="P84" s="64">
        <f t="shared" si="47"/>
        <v>0</v>
      </c>
      <c r="Q84" s="64">
        <f t="shared" si="48"/>
        <v>0</v>
      </c>
      <c r="R84" s="65">
        <f t="shared" si="49"/>
        <v>1</v>
      </c>
      <c r="S84" s="35">
        <f t="shared" si="50"/>
        <v>0.7622841005651253</v>
      </c>
      <c r="T84" s="84"/>
      <c r="U84" s="63">
        <f>'Zeitschritt T-3'!G74</f>
        <v>0</v>
      </c>
      <c r="V84" s="64">
        <f>'Zeitschritt T-3'!H74</f>
        <v>0</v>
      </c>
      <c r="W84" s="64">
        <f>'Zeitschritt T-3'!I74</f>
        <v>0</v>
      </c>
      <c r="X84" s="65">
        <f>'Zeitschritt T-3'!J74</f>
        <v>1</v>
      </c>
      <c r="Y84" s="43">
        <f t="shared" si="51"/>
        <v>0</v>
      </c>
      <c r="Z84" s="43">
        <f t="shared" si="52"/>
        <v>0</v>
      </c>
      <c r="AA84" s="43">
        <f t="shared" si="53"/>
        <v>0</v>
      </c>
      <c r="AB84" s="44">
        <f t="shared" si="54"/>
        <v>0.7622841005651253</v>
      </c>
      <c r="AC84" s="49">
        <f t="shared" si="55"/>
        <v>0.7622841005651253</v>
      </c>
    </row>
    <row r="85" spans="1:29" x14ac:dyDescent="0.25">
      <c r="A85">
        <v>69</v>
      </c>
      <c r="B85" s="54">
        <v>9.2307951238962294E-2</v>
      </c>
      <c r="C85" s="55">
        <v>0.113419436226868</v>
      </c>
      <c r="D85" s="56">
        <v>-0.13447864455542599</v>
      </c>
      <c r="E85" s="42">
        <f t="shared" si="39"/>
        <v>39.000000006900002</v>
      </c>
      <c r="F85" s="43">
        <f t="shared" si="40"/>
        <v>38.692307955378965</v>
      </c>
      <c r="G85" s="43">
        <f t="shared" si="41"/>
        <v>38.52880420945425</v>
      </c>
      <c r="H85" s="44">
        <f t="shared" si="42"/>
        <v>38.182803881117124</v>
      </c>
      <c r="J85" s="33">
        <f t="shared" si="26"/>
        <v>0.49999999309999765</v>
      </c>
      <c r="K85" s="34">
        <f t="shared" si="43"/>
        <v>0.80769204462103517</v>
      </c>
      <c r="L85" s="34">
        <f t="shared" si="44"/>
        <v>0.97119579054574956</v>
      </c>
      <c r="M85" s="35">
        <f t="shared" si="45"/>
        <v>1.317196118882876</v>
      </c>
      <c r="N85" s="4"/>
      <c r="O85" s="63">
        <f t="shared" si="46"/>
        <v>0</v>
      </c>
      <c r="P85" s="64">
        <f t="shared" si="47"/>
        <v>0</v>
      </c>
      <c r="Q85" s="64">
        <f t="shared" si="48"/>
        <v>0</v>
      </c>
      <c r="R85" s="65">
        <f t="shared" si="49"/>
        <v>1</v>
      </c>
      <c r="S85" s="35">
        <f t="shared" si="50"/>
        <v>1.317196118882876</v>
      </c>
      <c r="T85" s="84"/>
      <c r="U85" s="63">
        <f>'Zeitschritt T-3'!G75</f>
        <v>0</v>
      </c>
      <c r="V85" s="64">
        <f>'Zeitschritt T-3'!H75</f>
        <v>0</v>
      </c>
      <c r="W85" s="64">
        <f>'Zeitschritt T-3'!I75</f>
        <v>0</v>
      </c>
      <c r="X85" s="65">
        <f>'Zeitschritt T-3'!J75</f>
        <v>1</v>
      </c>
      <c r="Y85" s="43">
        <f t="shared" si="51"/>
        <v>0</v>
      </c>
      <c r="Z85" s="43">
        <f t="shared" si="52"/>
        <v>0</v>
      </c>
      <c r="AA85" s="43">
        <f t="shared" si="53"/>
        <v>0</v>
      </c>
      <c r="AB85" s="44">
        <f t="shared" si="54"/>
        <v>1.317196118882876</v>
      </c>
      <c r="AC85" s="49">
        <f t="shared" si="55"/>
        <v>1.317196118882876</v>
      </c>
    </row>
    <row r="86" spans="1:29" x14ac:dyDescent="0.25">
      <c r="A86">
        <v>70</v>
      </c>
      <c r="B86" s="54">
        <v>1.7298413915723601</v>
      </c>
      <c r="C86" s="55">
        <v>0.39836284616599399</v>
      </c>
      <c r="D86" s="56">
        <v>-1.1713558179203001</v>
      </c>
      <c r="E86" s="42">
        <f t="shared" si="39"/>
        <v>39.000000006999997</v>
      </c>
      <c r="F86" s="43">
        <f t="shared" si="40"/>
        <v>40.329841395772355</v>
      </c>
      <c r="G86" s="43">
        <f t="shared" si="41"/>
        <v>39.796267683629409</v>
      </c>
      <c r="H86" s="44">
        <f t="shared" si="42"/>
        <v>37.906404792257348</v>
      </c>
      <c r="J86" s="33">
        <f t="shared" si="26"/>
        <v>0.49999999300000297</v>
      </c>
      <c r="K86" s="34">
        <f t="shared" si="43"/>
        <v>0</v>
      </c>
      <c r="L86" s="34">
        <f t="shared" si="44"/>
        <v>0</v>
      </c>
      <c r="M86" s="35">
        <f t="shared" si="45"/>
        <v>1.5935952077426521</v>
      </c>
      <c r="N86" s="4"/>
      <c r="O86" s="63">
        <f t="shared" si="46"/>
        <v>0</v>
      </c>
      <c r="P86" s="64">
        <f t="shared" si="47"/>
        <v>0</v>
      </c>
      <c r="Q86" s="64">
        <f t="shared" si="48"/>
        <v>0</v>
      </c>
      <c r="R86" s="65">
        <f t="shared" si="49"/>
        <v>1</v>
      </c>
      <c r="S86" s="35">
        <f t="shared" si="50"/>
        <v>1.5935952077426521</v>
      </c>
      <c r="T86" s="84"/>
      <c r="U86" s="63">
        <f>'Zeitschritt T-3'!G76</f>
        <v>0</v>
      </c>
      <c r="V86" s="64">
        <f>'Zeitschritt T-3'!H76</f>
        <v>0</v>
      </c>
      <c r="W86" s="64">
        <f>'Zeitschritt T-3'!I76</f>
        <v>0</v>
      </c>
      <c r="X86" s="65">
        <f>'Zeitschritt T-3'!J76</f>
        <v>1</v>
      </c>
      <c r="Y86" s="43">
        <f t="shared" si="51"/>
        <v>0</v>
      </c>
      <c r="Z86" s="43">
        <f t="shared" si="52"/>
        <v>0</v>
      </c>
      <c r="AA86" s="43">
        <f t="shared" si="53"/>
        <v>0</v>
      </c>
      <c r="AB86" s="44">
        <f t="shared" si="54"/>
        <v>1.5935952077426521</v>
      </c>
      <c r="AC86" s="49">
        <f t="shared" si="55"/>
        <v>1.5935952077426521</v>
      </c>
    </row>
    <row r="87" spans="1:29" x14ac:dyDescent="0.25">
      <c r="A87">
        <v>71</v>
      </c>
      <c r="B87" s="54">
        <v>-0.60855744473831896</v>
      </c>
      <c r="C87" s="55">
        <v>0.88396989023467099</v>
      </c>
      <c r="D87" s="56">
        <v>-1.3852626831952399</v>
      </c>
      <c r="E87" s="42">
        <f t="shared" si="39"/>
        <v>39.000000007099999</v>
      </c>
      <c r="F87" s="43">
        <f t="shared" si="40"/>
        <v>37.99144255952168</v>
      </c>
      <c r="G87" s="43">
        <f t="shared" si="41"/>
        <v>38.878835425947685</v>
      </c>
      <c r="H87" s="44">
        <f t="shared" si="42"/>
        <v>37.142038572373366</v>
      </c>
      <c r="J87" s="33">
        <f t="shared" si="26"/>
        <v>0.49999999290000119</v>
      </c>
      <c r="K87" s="34">
        <f t="shared" si="43"/>
        <v>1.5085574404783202</v>
      </c>
      <c r="L87" s="34">
        <f t="shared" si="44"/>
        <v>0.62116457405231529</v>
      </c>
      <c r="M87" s="35">
        <f t="shared" si="45"/>
        <v>2.3579614276266341</v>
      </c>
      <c r="N87" s="4"/>
      <c r="O87" s="63">
        <f t="shared" si="46"/>
        <v>0</v>
      </c>
      <c r="P87" s="64">
        <f t="shared" si="47"/>
        <v>0</v>
      </c>
      <c r="Q87" s="64">
        <f t="shared" si="48"/>
        <v>0</v>
      </c>
      <c r="R87" s="65">
        <f t="shared" si="49"/>
        <v>1</v>
      </c>
      <c r="S87" s="35">
        <f t="shared" si="50"/>
        <v>2.3579614276266341</v>
      </c>
      <c r="T87" s="84"/>
      <c r="U87" s="63">
        <f>'Zeitschritt T-3'!G77</f>
        <v>0</v>
      </c>
      <c r="V87" s="64">
        <f>'Zeitschritt T-3'!H77</f>
        <v>0</v>
      </c>
      <c r="W87" s="64">
        <f>'Zeitschritt T-3'!I77</f>
        <v>0</v>
      </c>
      <c r="X87" s="65">
        <f>'Zeitschritt T-3'!J77</f>
        <v>1</v>
      </c>
      <c r="Y87" s="43">
        <f t="shared" si="51"/>
        <v>0</v>
      </c>
      <c r="Z87" s="43">
        <f t="shared" si="52"/>
        <v>0</v>
      </c>
      <c r="AA87" s="43">
        <f t="shared" si="53"/>
        <v>0</v>
      </c>
      <c r="AB87" s="44">
        <f t="shared" si="54"/>
        <v>2.3579614276266341</v>
      </c>
      <c r="AC87" s="49">
        <f t="shared" si="55"/>
        <v>2.3579614276266341</v>
      </c>
    </row>
    <row r="88" spans="1:29" x14ac:dyDescent="0.25">
      <c r="A88">
        <v>72</v>
      </c>
      <c r="B88" s="54">
        <v>-0.73705977169780601</v>
      </c>
      <c r="C88" s="55">
        <v>0.180257693987047</v>
      </c>
      <c r="D88" s="56">
        <v>0.31050831860049899</v>
      </c>
      <c r="E88" s="42">
        <f t="shared" si="39"/>
        <v>39.000000007200001</v>
      </c>
      <c r="F88" s="43">
        <f t="shared" si="40"/>
        <v>37.862940232622194</v>
      </c>
      <c r="G88" s="43">
        <f t="shared" si="41"/>
        <v>38.09802183356036</v>
      </c>
      <c r="H88" s="44">
        <f t="shared" si="42"/>
        <v>38.36932141873671</v>
      </c>
      <c r="J88" s="33">
        <f t="shared" si="26"/>
        <v>0.4999999927999994</v>
      </c>
      <c r="K88" s="34">
        <f t="shared" si="43"/>
        <v>1.6370597673778065</v>
      </c>
      <c r="L88" s="34">
        <f t="shared" si="44"/>
        <v>1.4019781664396405</v>
      </c>
      <c r="M88" s="35">
        <f t="shared" si="45"/>
        <v>1.1306785812632896</v>
      </c>
      <c r="N88" s="4"/>
      <c r="O88" s="63">
        <f t="shared" si="46"/>
        <v>0</v>
      </c>
      <c r="P88" s="64">
        <f t="shared" si="47"/>
        <v>1</v>
      </c>
      <c r="Q88" s="64">
        <f t="shared" si="48"/>
        <v>0</v>
      </c>
      <c r="R88" s="65">
        <f t="shared" si="49"/>
        <v>0</v>
      </c>
      <c r="S88" s="35">
        <f t="shared" si="50"/>
        <v>1.6370597673778065</v>
      </c>
      <c r="T88" s="84"/>
      <c r="U88" s="63">
        <f>'Zeitschritt T-3'!G78</f>
        <v>0</v>
      </c>
      <c r="V88" s="64">
        <f>'Zeitschritt T-3'!H78</f>
        <v>0</v>
      </c>
      <c r="W88" s="64">
        <f>'Zeitschritt T-3'!I78</f>
        <v>0</v>
      </c>
      <c r="X88" s="65">
        <f>'Zeitschritt T-3'!J78</f>
        <v>1</v>
      </c>
      <c r="Y88" s="43">
        <f t="shared" si="51"/>
        <v>0</v>
      </c>
      <c r="Z88" s="43">
        <f t="shared" si="52"/>
        <v>0</v>
      </c>
      <c r="AA88" s="43">
        <f t="shared" si="53"/>
        <v>0</v>
      </c>
      <c r="AB88" s="44">
        <f t="shared" si="54"/>
        <v>1.1306785812632896</v>
      </c>
      <c r="AC88" s="49">
        <f t="shared" si="55"/>
        <v>1.1306785812632896</v>
      </c>
    </row>
    <row r="89" spans="1:29" x14ac:dyDescent="0.25">
      <c r="A89">
        <v>73</v>
      </c>
      <c r="B89" s="54">
        <v>-1.7498793063876299</v>
      </c>
      <c r="C89" s="55">
        <v>0.55085452205746999</v>
      </c>
      <c r="D89" s="56">
        <v>-0.24948906447393901</v>
      </c>
      <c r="E89" s="42">
        <f t="shared" si="39"/>
        <v>39.000000007300002</v>
      </c>
      <c r="F89" s="43">
        <f t="shared" si="40"/>
        <v>36.850120697992367</v>
      </c>
      <c r="G89" s="43">
        <f t="shared" si="41"/>
        <v>37.860926940852892</v>
      </c>
      <c r="H89" s="44">
        <f t="shared" si="42"/>
        <v>37.667067100037791</v>
      </c>
      <c r="J89" s="33">
        <f t="shared" si="26"/>
        <v>0.49999999269999762</v>
      </c>
      <c r="K89" s="34">
        <f t="shared" si="43"/>
        <v>2.6498793020076334</v>
      </c>
      <c r="L89" s="34">
        <f t="shared" si="44"/>
        <v>1.6390730591471083</v>
      </c>
      <c r="M89" s="35">
        <f t="shared" si="45"/>
        <v>1.8329328999622092</v>
      </c>
      <c r="N89" s="4"/>
      <c r="O89" s="63">
        <f t="shared" si="46"/>
        <v>0</v>
      </c>
      <c r="P89" s="64">
        <f t="shared" si="47"/>
        <v>1</v>
      </c>
      <c r="Q89" s="64">
        <f t="shared" si="48"/>
        <v>0</v>
      </c>
      <c r="R89" s="65">
        <f t="shared" si="49"/>
        <v>0</v>
      </c>
      <c r="S89" s="35">
        <f t="shared" si="50"/>
        <v>2.6498793020076334</v>
      </c>
      <c r="T89" s="84"/>
      <c r="U89" s="63">
        <f>'Zeitschritt T-3'!G79</f>
        <v>0</v>
      </c>
      <c r="V89" s="64">
        <f>'Zeitschritt T-3'!H79</f>
        <v>1</v>
      </c>
      <c r="W89" s="64">
        <f>'Zeitschritt T-3'!I79</f>
        <v>0</v>
      </c>
      <c r="X89" s="65">
        <f>'Zeitschritt T-3'!J79</f>
        <v>0</v>
      </c>
      <c r="Y89" s="43">
        <f t="shared" si="51"/>
        <v>0</v>
      </c>
      <c r="Z89" s="43">
        <f t="shared" si="52"/>
        <v>2.6498793020076334</v>
      </c>
      <c r="AA89" s="43">
        <f t="shared" si="53"/>
        <v>0</v>
      </c>
      <c r="AB89" s="44">
        <f t="shared" si="54"/>
        <v>0</v>
      </c>
      <c r="AC89" s="49">
        <f t="shared" si="55"/>
        <v>2.6498793020076334</v>
      </c>
    </row>
    <row r="90" spans="1:29" x14ac:dyDescent="0.25">
      <c r="A90">
        <v>74</v>
      </c>
      <c r="B90" s="54">
        <v>0.91048257964711199</v>
      </c>
      <c r="C90" s="55">
        <v>0.682964276111937</v>
      </c>
      <c r="D90" s="56">
        <v>0.50374405573732794</v>
      </c>
      <c r="E90" s="42">
        <f t="shared" si="39"/>
        <v>39.000000007399997</v>
      </c>
      <c r="F90" s="43">
        <f t="shared" si="40"/>
        <v>39.510482584087107</v>
      </c>
      <c r="G90" s="43">
        <f t="shared" si="41"/>
        <v>39.589253826564203</v>
      </c>
      <c r="H90" s="44">
        <f t="shared" si="42"/>
        <v>39.457296351675851</v>
      </c>
      <c r="J90" s="33">
        <f t="shared" si="26"/>
        <v>0.49999999260000294</v>
      </c>
      <c r="K90" s="34">
        <f t="shared" si="43"/>
        <v>0</v>
      </c>
      <c r="L90" s="34">
        <f t="shared" si="44"/>
        <v>0</v>
      </c>
      <c r="M90" s="35">
        <f t="shared" si="45"/>
        <v>4.2703648324149412E-2</v>
      </c>
      <c r="N90" s="4"/>
      <c r="O90" s="63">
        <f t="shared" si="46"/>
        <v>1</v>
      </c>
      <c r="P90" s="64">
        <f t="shared" si="47"/>
        <v>0</v>
      </c>
      <c r="Q90" s="64">
        <f t="shared" si="48"/>
        <v>0</v>
      </c>
      <c r="R90" s="65">
        <f t="shared" si="49"/>
        <v>0</v>
      </c>
      <c r="S90" s="35">
        <f t="shared" si="50"/>
        <v>0.49999999260000294</v>
      </c>
      <c r="T90" s="84"/>
      <c r="U90" s="63">
        <f>'Zeitschritt T-3'!G80</f>
        <v>0</v>
      </c>
      <c r="V90" s="64">
        <f>'Zeitschritt T-3'!H80</f>
        <v>0</v>
      </c>
      <c r="W90" s="64">
        <f>'Zeitschritt T-3'!I80</f>
        <v>0</v>
      </c>
      <c r="X90" s="65">
        <f>'Zeitschritt T-3'!J80</f>
        <v>1</v>
      </c>
      <c r="Y90" s="43">
        <f t="shared" si="51"/>
        <v>0</v>
      </c>
      <c r="Z90" s="43">
        <f t="shared" si="52"/>
        <v>0</v>
      </c>
      <c r="AA90" s="43">
        <f t="shared" si="53"/>
        <v>0</v>
      </c>
      <c r="AB90" s="44">
        <f t="shared" si="54"/>
        <v>4.2703648324149412E-2</v>
      </c>
      <c r="AC90" s="49">
        <f t="shared" si="55"/>
        <v>4.2703648324149412E-2</v>
      </c>
    </row>
    <row r="91" spans="1:29" x14ac:dyDescent="0.25">
      <c r="A91">
        <v>75</v>
      </c>
      <c r="B91" s="54">
        <v>0.86708255294732495</v>
      </c>
      <c r="C91" s="55">
        <v>1.1706086600356</v>
      </c>
      <c r="D91" s="56">
        <v>-0.89266140347703804</v>
      </c>
      <c r="E91" s="42">
        <f t="shared" si="39"/>
        <v>39.000000007499999</v>
      </c>
      <c r="F91" s="43">
        <f t="shared" si="40"/>
        <v>39.46708255744732</v>
      </c>
      <c r="G91" s="43">
        <f t="shared" si="41"/>
        <v>40.050858194503988</v>
      </c>
      <c r="H91" s="44">
        <f t="shared" si="42"/>
        <v>38.337853513225355</v>
      </c>
      <c r="J91" s="33">
        <f t="shared" si="26"/>
        <v>0.49999999250000116</v>
      </c>
      <c r="K91" s="34">
        <f t="shared" si="43"/>
        <v>3.2917442552680143E-2</v>
      </c>
      <c r="L91" s="34">
        <f t="shared" si="44"/>
        <v>0</v>
      </c>
      <c r="M91" s="35">
        <f t="shared" si="45"/>
        <v>1.1621464867746454</v>
      </c>
      <c r="N91" s="4"/>
      <c r="O91" s="63">
        <f t="shared" si="46"/>
        <v>0</v>
      </c>
      <c r="P91" s="64">
        <f t="shared" si="47"/>
        <v>0</v>
      </c>
      <c r="Q91" s="64">
        <f t="shared" si="48"/>
        <v>0</v>
      </c>
      <c r="R91" s="65">
        <f t="shared" si="49"/>
        <v>1</v>
      </c>
      <c r="S91" s="35">
        <f t="shared" si="50"/>
        <v>1.1621464867746454</v>
      </c>
      <c r="T91" s="84"/>
      <c r="U91" s="63">
        <f>'Zeitschritt T-3'!G81</f>
        <v>0</v>
      </c>
      <c r="V91" s="64">
        <f>'Zeitschritt T-3'!H81</f>
        <v>0</v>
      </c>
      <c r="W91" s="64">
        <f>'Zeitschritt T-3'!I81</f>
        <v>0</v>
      </c>
      <c r="X91" s="65">
        <f>'Zeitschritt T-3'!J81</f>
        <v>1</v>
      </c>
      <c r="Y91" s="43">
        <f t="shared" si="51"/>
        <v>0</v>
      </c>
      <c r="Z91" s="43">
        <f t="shared" si="52"/>
        <v>0</v>
      </c>
      <c r="AA91" s="43">
        <f t="shared" si="53"/>
        <v>0</v>
      </c>
      <c r="AB91" s="44">
        <f t="shared" si="54"/>
        <v>1.1621464867746454</v>
      </c>
      <c r="AC91" s="49">
        <f t="shared" si="55"/>
        <v>1.1621464867746454</v>
      </c>
    </row>
    <row r="92" spans="1:29" x14ac:dyDescent="0.25">
      <c r="A92">
        <v>76</v>
      </c>
      <c r="B92" s="54">
        <v>-7.9892839058037096E-2</v>
      </c>
      <c r="C92" s="55">
        <v>0.47586058727834302</v>
      </c>
      <c r="D92" s="56">
        <v>1.9085123303582201</v>
      </c>
      <c r="E92" s="42">
        <f t="shared" si="39"/>
        <v>39.000000007600001</v>
      </c>
      <c r="F92" s="43">
        <f t="shared" si="40"/>
        <v>38.520107165501962</v>
      </c>
      <c r="G92" s="43">
        <f t="shared" si="41"/>
        <v>38.787924886579518</v>
      </c>
      <c r="H92" s="44">
        <f t="shared" si="42"/>
        <v>40.381267262305933</v>
      </c>
      <c r="J92" s="33">
        <f t="shared" si="26"/>
        <v>0.49999999239999937</v>
      </c>
      <c r="K92" s="34">
        <f t="shared" si="43"/>
        <v>0.97989283449803821</v>
      </c>
      <c r="L92" s="34">
        <f t="shared" si="44"/>
        <v>0.71207511342048235</v>
      </c>
      <c r="M92" s="35">
        <f t="shared" si="45"/>
        <v>0</v>
      </c>
      <c r="N92" s="4"/>
      <c r="O92" s="63">
        <f t="shared" si="46"/>
        <v>0</v>
      </c>
      <c r="P92" s="64">
        <f t="shared" si="47"/>
        <v>1</v>
      </c>
      <c r="Q92" s="64">
        <f t="shared" si="48"/>
        <v>0</v>
      </c>
      <c r="R92" s="65">
        <f t="shared" si="49"/>
        <v>0</v>
      </c>
      <c r="S92" s="35">
        <f t="shared" si="50"/>
        <v>0.97989283449803821</v>
      </c>
      <c r="T92" s="84"/>
      <c r="U92" s="63">
        <f>'Zeitschritt T-3'!G82</f>
        <v>0</v>
      </c>
      <c r="V92" s="64">
        <f>'Zeitschritt T-3'!H82</f>
        <v>0</v>
      </c>
      <c r="W92" s="64">
        <f>'Zeitschritt T-3'!I82</f>
        <v>0</v>
      </c>
      <c r="X92" s="65">
        <f>'Zeitschritt T-3'!J82</f>
        <v>0</v>
      </c>
      <c r="Y92" s="43">
        <f t="shared" si="51"/>
        <v>0</v>
      </c>
      <c r="Z92" s="43">
        <f t="shared" si="52"/>
        <v>0</v>
      </c>
      <c r="AA92" s="43">
        <f t="shared" si="53"/>
        <v>0</v>
      </c>
      <c r="AB92" s="44">
        <f t="shared" si="54"/>
        <v>0</v>
      </c>
      <c r="AC92" s="49">
        <f t="shared" si="55"/>
        <v>0</v>
      </c>
    </row>
    <row r="93" spans="1:29" x14ac:dyDescent="0.25">
      <c r="A93">
        <v>77</v>
      </c>
      <c r="B93" s="54">
        <v>0.89847598937714201</v>
      </c>
      <c r="C93" s="55">
        <v>1.4122326864445001</v>
      </c>
      <c r="D93" s="56">
        <v>0.122230700504887</v>
      </c>
      <c r="E93" s="42">
        <f t="shared" si="39"/>
        <v>39.000000007700002</v>
      </c>
      <c r="F93" s="43">
        <f t="shared" si="40"/>
        <v>39.49847599399714</v>
      </c>
      <c r="G93" s="43">
        <f t="shared" si="41"/>
        <v>40.311318282842784</v>
      </c>
      <c r="H93" s="44">
        <f t="shared" si="42"/>
        <v>39.509021670210558</v>
      </c>
      <c r="J93" s="33">
        <f t="shared" si="26"/>
        <v>0.49999999229999759</v>
      </c>
      <c r="K93" s="34">
        <f t="shared" si="43"/>
        <v>1.5240060028602898E-3</v>
      </c>
      <c r="L93" s="34">
        <f t="shared" si="44"/>
        <v>0</v>
      </c>
      <c r="M93" s="35">
        <f t="shared" si="45"/>
        <v>0</v>
      </c>
      <c r="N93" s="4"/>
      <c r="O93" s="63">
        <f t="shared" si="46"/>
        <v>1</v>
      </c>
      <c r="P93" s="64">
        <f t="shared" si="47"/>
        <v>0</v>
      </c>
      <c r="Q93" s="64">
        <f t="shared" si="48"/>
        <v>0</v>
      </c>
      <c r="R93" s="65">
        <f t="shared" si="49"/>
        <v>0</v>
      </c>
      <c r="S93" s="35">
        <f t="shared" si="50"/>
        <v>0.49999999229999759</v>
      </c>
      <c r="T93" s="84"/>
      <c r="U93" s="63">
        <f>'Zeitschritt T-3'!G83</f>
        <v>0</v>
      </c>
      <c r="V93" s="64">
        <f>'Zeitschritt T-3'!H83</f>
        <v>0</v>
      </c>
      <c r="W93" s="64">
        <f>'Zeitschritt T-3'!I83</f>
        <v>0</v>
      </c>
      <c r="X93" s="65">
        <f>'Zeitschritt T-3'!J83</f>
        <v>0</v>
      </c>
      <c r="Y93" s="43">
        <f t="shared" si="51"/>
        <v>0</v>
      </c>
      <c r="Z93" s="43">
        <f t="shared" si="52"/>
        <v>0</v>
      </c>
      <c r="AA93" s="43">
        <f t="shared" si="53"/>
        <v>0</v>
      </c>
      <c r="AB93" s="44">
        <f t="shared" si="54"/>
        <v>0</v>
      </c>
      <c r="AC93" s="49">
        <f t="shared" si="55"/>
        <v>0</v>
      </c>
    </row>
    <row r="94" spans="1:29" x14ac:dyDescent="0.25">
      <c r="A94">
        <v>78</v>
      </c>
      <c r="B94" s="54">
        <v>0.18370342309124901</v>
      </c>
      <c r="C94" s="55">
        <v>2.2608484309598099E-2</v>
      </c>
      <c r="D94" s="56">
        <v>1.0470332668979301</v>
      </c>
      <c r="E94" s="42">
        <f t="shared" si="39"/>
        <v>39.000000007799997</v>
      </c>
      <c r="F94" s="43">
        <f t="shared" si="40"/>
        <v>38.78370342777125</v>
      </c>
      <c r="G94" s="43">
        <f t="shared" si="41"/>
        <v>38.492830540972349</v>
      </c>
      <c r="H94" s="44">
        <f t="shared" si="42"/>
        <v>39.342731591481339</v>
      </c>
      <c r="J94" s="33">
        <f t="shared" si="26"/>
        <v>0.49999999220000291</v>
      </c>
      <c r="K94" s="34">
        <f t="shared" si="43"/>
        <v>0.71629657222874954</v>
      </c>
      <c r="L94" s="34">
        <f t="shared" si="44"/>
        <v>1.0071694590276508</v>
      </c>
      <c r="M94" s="35">
        <f t="shared" si="45"/>
        <v>0.15726840851866086</v>
      </c>
      <c r="N94" s="4"/>
      <c r="O94" s="63">
        <f t="shared" si="46"/>
        <v>0</v>
      </c>
      <c r="P94" s="64">
        <f t="shared" si="47"/>
        <v>0</v>
      </c>
      <c r="Q94" s="64">
        <f t="shared" si="48"/>
        <v>1</v>
      </c>
      <c r="R94" s="65">
        <f t="shared" si="49"/>
        <v>0</v>
      </c>
      <c r="S94" s="35">
        <f t="shared" si="50"/>
        <v>1.0071694590276508</v>
      </c>
      <c r="T94" s="84"/>
      <c r="U94" s="63">
        <f>'Zeitschritt T-3'!G84</f>
        <v>0</v>
      </c>
      <c r="V94" s="64">
        <f>'Zeitschritt T-3'!H84</f>
        <v>0</v>
      </c>
      <c r="W94" s="64">
        <f>'Zeitschritt T-3'!I84</f>
        <v>0</v>
      </c>
      <c r="X94" s="65">
        <f>'Zeitschritt T-3'!J84</f>
        <v>1</v>
      </c>
      <c r="Y94" s="43">
        <f t="shared" si="51"/>
        <v>0</v>
      </c>
      <c r="Z94" s="43">
        <f t="shared" si="52"/>
        <v>0</v>
      </c>
      <c r="AA94" s="43">
        <f t="shared" si="53"/>
        <v>0</v>
      </c>
      <c r="AB94" s="44">
        <f t="shared" si="54"/>
        <v>0.15726840851866086</v>
      </c>
      <c r="AC94" s="49">
        <f t="shared" si="55"/>
        <v>0.15726840851866086</v>
      </c>
    </row>
    <row r="95" spans="1:29" x14ac:dyDescent="0.25">
      <c r="A95">
        <v>79</v>
      </c>
      <c r="B95" s="54">
        <v>0.29079013488445399</v>
      </c>
      <c r="C95" s="55">
        <v>-4.7869410220205903E-2</v>
      </c>
      <c r="D95" s="56">
        <v>-0.22692019932393701</v>
      </c>
      <c r="E95" s="42">
        <f t="shared" si="39"/>
        <v>39.000000007899999</v>
      </c>
      <c r="F95" s="43">
        <f t="shared" si="40"/>
        <v>38.89079013962445</v>
      </c>
      <c r="G95" s="43">
        <f t="shared" si="41"/>
        <v>38.48660467355446</v>
      </c>
      <c r="H95" s="44">
        <f t="shared" si="42"/>
        <v>38.065042604808738</v>
      </c>
      <c r="J95" s="33">
        <f t="shared" si="26"/>
        <v>0.49999999210000112</v>
      </c>
      <c r="K95" s="34">
        <f t="shared" si="43"/>
        <v>0.60920986037555025</v>
      </c>
      <c r="L95" s="34">
        <f t="shared" si="44"/>
        <v>1.01339532644554</v>
      </c>
      <c r="M95" s="35">
        <f t="shared" si="45"/>
        <v>1.4349573951912618</v>
      </c>
      <c r="N95" s="4"/>
      <c r="O95" s="63">
        <f t="shared" si="46"/>
        <v>0</v>
      </c>
      <c r="P95" s="64">
        <f t="shared" si="47"/>
        <v>0</v>
      </c>
      <c r="Q95" s="64">
        <f t="shared" si="48"/>
        <v>0</v>
      </c>
      <c r="R95" s="65">
        <f t="shared" si="49"/>
        <v>1</v>
      </c>
      <c r="S95" s="35">
        <f t="shared" si="50"/>
        <v>1.4349573951912618</v>
      </c>
      <c r="T95" s="84"/>
      <c r="U95" s="63">
        <f>'Zeitschritt T-3'!G85</f>
        <v>0</v>
      </c>
      <c r="V95" s="64">
        <f>'Zeitschritt T-3'!H85</f>
        <v>0</v>
      </c>
      <c r="W95" s="64">
        <f>'Zeitschritt T-3'!I85</f>
        <v>0</v>
      </c>
      <c r="X95" s="65">
        <f>'Zeitschritt T-3'!J85</f>
        <v>1</v>
      </c>
      <c r="Y95" s="43">
        <f t="shared" si="51"/>
        <v>0</v>
      </c>
      <c r="Z95" s="43">
        <f t="shared" si="52"/>
        <v>0</v>
      </c>
      <c r="AA95" s="43">
        <f t="shared" si="53"/>
        <v>0</v>
      </c>
      <c r="AB95" s="44">
        <f t="shared" si="54"/>
        <v>1.4349573951912618</v>
      </c>
      <c r="AC95" s="49">
        <f t="shared" si="55"/>
        <v>1.4349573951912618</v>
      </c>
    </row>
    <row r="96" spans="1:29" x14ac:dyDescent="0.25">
      <c r="A96">
        <v>80</v>
      </c>
      <c r="B96" s="54">
        <v>0.11294471702105099</v>
      </c>
      <c r="C96" s="55">
        <v>1.7013346542749599</v>
      </c>
      <c r="D96" s="56">
        <v>-0.16250194154849501</v>
      </c>
      <c r="E96" s="42">
        <f t="shared" si="39"/>
        <v>39.000000008000001</v>
      </c>
      <c r="F96" s="43">
        <f t="shared" si="40"/>
        <v>38.712944721821053</v>
      </c>
      <c r="G96" s="43">
        <f t="shared" si="41"/>
        <v>40.129101487367592</v>
      </c>
      <c r="H96" s="44">
        <f t="shared" si="42"/>
        <v>39.114958950872058</v>
      </c>
      <c r="J96" s="33">
        <f t="shared" si="26"/>
        <v>0.49999999199999934</v>
      </c>
      <c r="K96" s="34">
        <f t="shared" si="43"/>
        <v>0.78705527817894705</v>
      </c>
      <c r="L96" s="34">
        <f t="shared" si="44"/>
        <v>0</v>
      </c>
      <c r="M96" s="35">
        <f t="shared" si="45"/>
        <v>0.3850410491279419</v>
      </c>
      <c r="N96" s="4"/>
      <c r="O96" s="63">
        <f t="shared" si="46"/>
        <v>0</v>
      </c>
      <c r="P96" s="64">
        <f t="shared" si="47"/>
        <v>1</v>
      </c>
      <c r="Q96" s="64">
        <f t="shared" si="48"/>
        <v>0</v>
      </c>
      <c r="R96" s="65">
        <f t="shared" si="49"/>
        <v>0</v>
      </c>
      <c r="S96" s="35">
        <f t="shared" si="50"/>
        <v>0.78705527817894705</v>
      </c>
      <c r="T96" s="84"/>
      <c r="U96" s="63">
        <f>'Zeitschritt T-3'!G86</f>
        <v>0</v>
      </c>
      <c r="V96" s="64">
        <f>'Zeitschritt T-3'!H86</f>
        <v>0</v>
      </c>
      <c r="W96" s="64">
        <f>'Zeitschritt T-3'!I86</f>
        <v>0</v>
      </c>
      <c r="X96" s="65">
        <f>'Zeitschritt T-3'!J86</f>
        <v>1</v>
      </c>
      <c r="Y96" s="43">
        <f t="shared" si="51"/>
        <v>0</v>
      </c>
      <c r="Z96" s="43">
        <f t="shared" si="52"/>
        <v>0</v>
      </c>
      <c r="AA96" s="43">
        <f t="shared" si="53"/>
        <v>0</v>
      </c>
      <c r="AB96" s="44">
        <f t="shared" si="54"/>
        <v>0.3850410491279419</v>
      </c>
      <c r="AC96" s="49">
        <f t="shared" si="55"/>
        <v>0.3850410491279419</v>
      </c>
    </row>
    <row r="97" spans="1:29" x14ac:dyDescent="0.25">
      <c r="A97">
        <v>81</v>
      </c>
      <c r="B97" s="54">
        <v>0.43995218887243998</v>
      </c>
      <c r="C97" s="55">
        <v>-0.50971171276742699</v>
      </c>
      <c r="D97" s="56">
        <v>0.69005189785780596</v>
      </c>
      <c r="E97" s="42">
        <f t="shared" si="39"/>
        <v>39.000000008100002</v>
      </c>
      <c r="F97" s="43">
        <f t="shared" si="40"/>
        <v>39.039952193732439</v>
      </c>
      <c r="G97" s="43">
        <f t="shared" si="41"/>
        <v>38.114259603472036</v>
      </c>
      <c r="H97" s="44">
        <f t="shared" si="42"/>
        <v>38.758607659941028</v>
      </c>
      <c r="J97" s="33">
        <f t="shared" si="26"/>
        <v>0.49999999189999755</v>
      </c>
      <c r="K97" s="34">
        <f t="shared" si="43"/>
        <v>0.46004780626756059</v>
      </c>
      <c r="L97" s="34">
        <f t="shared" si="44"/>
        <v>1.3857403965279644</v>
      </c>
      <c r="M97" s="35">
        <f t="shared" si="45"/>
        <v>0.74139234005897237</v>
      </c>
      <c r="N97" s="4"/>
      <c r="O97" s="63">
        <f t="shared" si="46"/>
        <v>0</v>
      </c>
      <c r="P97" s="64">
        <f t="shared" si="47"/>
        <v>0</v>
      </c>
      <c r="Q97" s="64">
        <f t="shared" si="48"/>
        <v>1</v>
      </c>
      <c r="R97" s="65">
        <f t="shared" si="49"/>
        <v>0</v>
      </c>
      <c r="S97" s="35">
        <f t="shared" si="50"/>
        <v>1.3857403965279644</v>
      </c>
      <c r="T97" s="84"/>
      <c r="U97" s="63">
        <f>'Zeitschritt T-3'!G87</f>
        <v>0</v>
      </c>
      <c r="V97" s="64">
        <f>'Zeitschritt T-3'!H87</f>
        <v>0</v>
      </c>
      <c r="W97" s="64">
        <f>'Zeitschritt T-3'!I87</f>
        <v>0</v>
      </c>
      <c r="X97" s="65">
        <f>'Zeitschritt T-3'!J87</f>
        <v>1</v>
      </c>
      <c r="Y97" s="43">
        <f t="shared" si="51"/>
        <v>0</v>
      </c>
      <c r="Z97" s="43">
        <f t="shared" si="52"/>
        <v>0</v>
      </c>
      <c r="AA97" s="43">
        <f t="shared" si="53"/>
        <v>0</v>
      </c>
      <c r="AB97" s="44">
        <f t="shared" si="54"/>
        <v>0.74139234005897237</v>
      </c>
      <c r="AC97" s="49">
        <f t="shared" si="55"/>
        <v>0.74139234005897237</v>
      </c>
    </row>
    <row r="98" spans="1:29" x14ac:dyDescent="0.25">
      <c r="A98">
        <v>82</v>
      </c>
      <c r="B98" s="54">
        <v>0.101662443700341</v>
      </c>
      <c r="C98" s="55">
        <v>-2.8549601443212101E-3</v>
      </c>
      <c r="D98" s="56">
        <v>0.555756771412105</v>
      </c>
      <c r="E98" s="42">
        <f t="shared" si="39"/>
        <v>39.000000008199997</v>
      </c>
      <c r="F98" s="43">
        <f t="shared" si="40"/>
        <v>38.70166244862034</v>
      </c>
      <c r="G98" s="43">
        <f t="shared" si="41"/>
        <v>38.418142509027888</v>
      </c>
      <c r="H98" s="44">
        <f t="shared" si="42"/>
        <v>38.806642276828839</v>
      </c>
      <c r="J98" s="33">
        <f t="shared" si="26"/>
        <v>0.49999999180000287</v>
      </c>
      <c r="K98" s="34">
        <f t="shared" si="43"/>
        <v>0.79833755137966023</v>
      </c>
      <c r="L98" s="34">
        <f t="shared" si="44"/>
        <v>1.0818574909721121</v>
      </c>
      <c r="M98" s="35">
        <f t="shared" si="45"/>
        <v>0.69335772317116096</v>
      </c>
      <c r="N98" s="4"/>
      <c r="O98" s="63">
        <f t="shared" si="46"/>
        <v>0</v>
      </c>
      <c r="P98" s="64">
        <f t="shared" si="47"/>
        <v>0</v>
      </c>
      <c r="Q98" s="64">
        <f t="shared" si="48"/>
        <v>1</v>
      </c>
      <c r="R98" s="65">
        <f t="shared" si="49"/>
        <v>0</v>
      </c>
      <c r="S98" s="35">
        <f t="shared" si="50"/>
        <v>1.0818574909721121</v>
      </c>
      <c r="T98" s="84"/>
      <c r="U98" s="63">
        <f>'Zeitschritt T-3'!G88</f>
        <v>0</v>
      </c>
      <c r="V98" s="64">
        <f>'Zeitschritt T-3'!H88</f>
        <v>0</v>
      </c>
      <c r="W98" s="64">
        <f>'Zeitschritt T-3'!I88</f>
        <v>0</v>
      </c>
      <c r="X98" s="65">
        <f>'Zeitschritt T-3'!J88</f>
        <v>1</v>
      </c>
      <c r="Y98" s="43">
        <f t="shared" si="51"/>
        <v>0</v>
      </c>
      <c r="Z98" s="43">
        <f t="shared" si="52"/>
        <v>0</v>
      </c>
      <c r="AA98" s="43">
        <f t="shared" si="53"/>
        <v>0</v>
      </c>
      <c r="AB98" s="44">
        <f t="shared" si="54"/>
        <v>0.69335772317116096</v>
      </c>
      <c r="AC98" s="49">
        <f t="shared" si="55"/>
        <v>0.69335772317116096</v>
      </c>
    </row>
    <row r="99" spans="1:29" x14ac:dyDescent="0.25">
      <c r="A99">
        <v>83</v>
      </c>
      <c r="B99" s="54">
        <v>2.7873352278134398</v>
      </c>
      <c r="C99" s="55">
        <v>0.91986707980639604</v>
      </c>
      <c r="D99" s="56">
        <v>-1.1202550014884101</v>
      </c>
      <c r="E99" s="42">
        <f t="shared" si="39"/>
        <v>39.000000008299999</v>
      </c>
      <c r="F99" s="43">
        <f t="shared" si="40"/>
        <v>41.387335232793433</v>
      </c>
      <c r="G99" s="43">
        <f t="shared" si="41"/>
        <v>40.952268219482455</v>
      </c>
      <c r="H99" s="44">
        <f t="shared" si="42"/>
        <v>38.651105930201062</v>
      </c>
      <c r="J99" s="33">
        <f t="shared" si="26"/>
        <v>0.49999999170000109</v>
      </c>
      <c r="K99" s="34">
        <f t="shared" si="43"/>
        <v>0</v>
      </c>
      <c r="L99" s="34">
        <f t="shared" si="44"/>
        <v>0</v>
      </c>
      <c r="M99" s="35">
        <f t="shared" si="45"/>
        <v>0.84889406979893778</v>
      </c>
      <c r="N99" s="4"/>
      <c r="O99" s="63">
        <f t="shared" si="46"/>
        <v>0</v>
      </c>
      <c r="P99" s="64">
        <f t="shared" si="47"/>
        <v>0</v>
      </c>
      <c r="Q99" s="64">
        <f t="shared" si="48"/>
        <v>0</v>
      </c>
      <c r="R99" s="65">
        <f t="shared" si="49"/>
        <v>1</v>
      </c>
      <c r="S99" s="35">
        <f t="shared" si="50"/>
        <v>0.84889406979893778</v>
      </c>
      <c r="T99" s="84"/>
      <c r="U99" s="63">
        <f>'Zeitschritt T-3'!G89</f>
        <v>0</v>
      </c>
      <c r="V99" s="64">
        <f>'Zeitschritt T-3'!H89</f>
        <v>0</v>
      </c>
      <c r="W99" s="64">
        <f>'Zeitschritt T-3'!I89</f>
        <v>0</v>
      </c>
      <c r="X99" s="65">
        <f>'Zeitschritt T-3'!J89</f>
        <v>1</v>
      </c>
      <c r="Y99" s="43">
        <f t="shared" si="51"/>
        <v>0</v>
      </c>
      <c r="Z99" s="43">
        <f t="shared" si="52"/>
        <v>0</v>
      </c>
      <c r="AA99" s="43">
        <f t="shared" si="53"/>
        <v>0</v>
      </c>
      <c r="AB99" s="44">
        <f t="shared" si="54"/>
        <v>0.84889406979893778</v>
      </c>
      <c r="AC99" s="49">
        <f t="shared" si="55"/>
        <v>0.84889406979893778</v>
      </c>
    </row>
    <row r="100" spans="1:29" x14ac:dyDescent="0.25">
      <c r="A100">
        <v>84</v>
      </c>
      <c r="B100" s="54">
        <v>-1.16666503019464</v>
      </c>
      <c r="C100" s="55">
        <v>0.14980873263276101</v>
      </c>
      <c r="D100" s="56">
        <v>-1.5326930139295101</v>
      </c>
      <c r="E100" s="42">
        <f t="shared" si="39"/>
        <v>39.000000008400001</v>
      </c>
      <c r="F100" s="43">
        <f t="shared" si="40"/>
        <v>37.433334974845359</v>
      </c>
      <c r="G100" s="43">
        <f t="shared" si="41"/>
        <v>37.809809717539977</v>
      </c>
      <c r="H100" s="44">
        <f t="shared" si="42"/>
        <v>36.353192816594479</v>
      </c>
      <c r="J100" s="33">
        <f t="shared" si="26"/>
        <v>0.4999999915999993</v>
      </c>
      <c r="K100" s="34">
        <f t="shared" si="43"/>
        <v>2.0666650251546415</v>
      </c>
      <c r="L100" s="34">
        <f t="shared" si="44"/>
        <v>1.6901902824600228</v>
      </c>
      <c r="M100" s="35">
        <f t="shared" si="45"/>
        <v>3.1468071834055209</v>
      </c>
      <c r="N100" s="4"/>
      <c r="O100" s="63">
        <f t="shared" si="46"/>
        <v>0</v>
      </c>
      <c r="P100" s="64">
        <f t="shared" si="47"/>
        <v>0</v>
      </c>
      <c r="Q100" s="64">
        <f t="shared" si="48"/>
        <v>0</v>
      </c>
      <c r="R100" s="65">
        <f t="shared" si="49"/>
        <v>1</v>
      </c>
      <c r="S100" s="35">
        <f t="shared" si="50"/>
        <v>3.1468071834055209</v>
      </c>
      <c r="T100" s="84"/>
      <c r="U100" s="63">
        <f>'Zeitschritt T-3'!G90</f>
        <v>0</v>
      </c>
      <c r="V100" s="64">
        <f>'Zeitschritt T-3'!H90</f>
        <v>1</v>
      </c>
      <c r="W100" s="64">
        <f>'Zeitschritt T-3'!I90</f>
        <v>0</v>
      </c>
      <c r="X100" s="65">
        <f>'Zeitschritt T-3'!J90</f>
        <v>0</v>
      </c>
      <c r="Y100" s="43">
        <f t="shared" si="51"/>
        <v>0</v>
      </c>
      <c r="Z100" s="43">
        <f t="shared" si="52"/>
        <v>2.0666650251546415</v>
      </c>
      <c r="AA100" s="43">
        <f t="shared" si="53"/>
        <v>0</v>
      </c>
      <c r="AB100" s="44">
        <f t="shared" si="54"/>
        <v>0</v>
      </c>
      <c r="AC100" s="49">
        <f t="shared" si="55"/>
        <v>2.0666650251546415</v>
      </c>
    </row>
    <row r="101" spans="1:29" x14ac:dyDescent="0.25">
      <c r="A101">
        <v>85</v>
      </c>
      <c r="B101" s="54">
        <v>-1.8542990826896899</v>
      </c>
      <c r="C101" s="55">
        <v>1.40493344567698</v>
      </c>
      <c r="D101" s="56">
        <v>-1.09786776954067</v>
      </c>
      <c r="E101" s="42">
        <f t="shared" si="39"/>
        <v>39.000000008500002</v>
      </c>
      <c r="F101" s="43">
        <f t="shared" si="40"/>
        <v>36.745700922410307</v>
      </c>
      <c r="G101" s="43">
        <f t="shared" si="41"/>
        <v>38.652353999123164</v>
      </c>
      <c r="H101" s="44">
        <f t="shared" si="42"/>
        <v>37.29354462993323</v>
      </c>
      <c r="J101" s="33">
        <f t="shared" si="26"/>
        <v>0.49999999149999752</v>
      </c>
      <c r="K101" s="34">
        <f t="shared" si="43"/>
        <v>2.7542990775896925</v>
      </c>
      <c r="L101" s="34">
        <f t="shared" si="44"/>
        <v>0.84764600087683561</v>
      </c>
      <c r="M101" s="35">
        <f t="shared" si="45"/>
        <v>2.2064553700667702</v>
      </c>
      <c r="N101" s="4"/>
      <c r="O101" s="63">
        <f t="shared" si="46"/>
        <v>0</v>
      </c>
      <c r="P101" s="64">
        <f t="shared" si="47"/>
        <v>1</v>
      </c>
      <c r="Q101" s="64">
        <f t="shared" si="48"/>
        <v>0</v>
      </c>
      <c r="R101" s="65">
        <f t="shared" si="49"/>
        <v>0</v>
      </c>
      <c r="S101" s="35">
        <f t="shared" si="50"/>
        <v>2.7542990775896925</v>
      </c>
      <c r="T101" s="84"/>
      <c r="U101" s="63">
        <f>'Zeitschritt T-3'!G91</f>
        <v>0</v>
      </c>
      <c r="V101" s="64">
        <f>'Zeitschritt T-3'!H91</f>
        <v>1</v>
      </c>
      <c r="W101" s="64">
        <f>'Zeitschritt T-3'!I91</f>
        <v>0</v>
      </c>
      <c r="X101" s="65">
        <f>'Zeitschritt T-3'!J91</f>
        <v>0</v>
      </c>
      <c r="Y101" s="43">
        <f t="shared" si="51"/>
        <v>0</v>
      </c>
      <c r="Z101" s="43">
        <f t="shared" si="52"/>
        <v>2.7542990775896925</v>
      </c>
      <c r="AA101" s="43">
        <f t="shared" si="53"/>
        <v>0</v>
      </c>
      <c r="AB101" s="44">
        <f t="shared" si="54"/>
        <v>0</v>
      </c>
      <c r="AC101" s="49">
        <f t="shared" si="55"/>
        <v>2.7542990775896925</v>
      </c>
    </row>
    <row r="102" spans="1:29" x14ac:dyDescent="0.25">
      <c r="A102">
        <v>86</v>
      </c>
      <c r="B102" s="54">
        <v>-1.1406811446696301</v>
      </c>
      <c r="C102" s="55">
        <v>1.0341215395697101</v>
      </c>
      <c r="D102" s="56">
        <v>-1.41577332156794</v>
      </c>
      <c r="E102" s="42">
        <f t="shared" si="39"/>
        <v>39.000000008599997</v>
      </c>
      <c r="F102" s="43">
        <f t="shared" si="40"/>
        <v>37.45931886049037</v>
      </c>
      <c r="G102" s="43">
        <f t="shared" si="41"/>
        <v>38.709712855863934</v>
      </c>
      <c r="H102" s="44">
        <f t="shared" si="42"/>
        <v>37.010054391950419</v>
      </c>
      <c r="J102" s="33">
        <f t="shared" si="26"/>
        <v>0.49999999140000284</v>
      </c>
      <c r="K102" s="34">
        <f t="shared" si="43"/>
        <v>2.0406811395096298</v>
      </c>
      <c r="L102" s="34">
        <f t="shared" si="44"/>
        <v>0.79028714413606593</v>
      </c>
      <c r="M102" s="35">
        <f t="shared" si="45"/>
        <v>2.489945608049581</v>
      </c>
      <c r="N102" s="4"/>
      <c r="O102" s="63">
        <f t="shared" si="46"/>
        <v>0</v>
      </c>
      <c r="P102" s="64">
        <f t="shared" si="47"/>
        <v>0</v>
      </c>
      <c r="Q102" s="64">
        <f t="shared" si="48"/>
        <v>0</v>
      </c>
      <c r="R102" s="65">
        <f t="shared" si="49"/>
        <v>1</v>
      </c>
      <c r="S102" s="35">
        <f t="shared" si="50"/>
        <v>2.489945608049581</v>
      </c>
      <c r="T102" s="84"/>
      <c r="U102" s="63">
        <f>'Zeitschritt T-3'!G92</f>
        <v>0</v>
      </c>
      <c r="V102" s="64">
        <f>'Zeitschritt T-3'!H92</f>
        <v>1</v>
      </c>
      <c r="W102" s="64">
        <f>'Zeitschritt T-3'!I92</f>
        <v>0</v>
      </c>
      <c r="X102" s="65">
        <f>'Zeitschritt T-3'!J92</f>
        <v>0</v>
      </c>
      <c r="Y102" s="43">
        <f t="shared" si="51"/>
        <v>0</v>
      </c>
      <c r="Z102" s="43">
        <f t="shared" si="52"/>
        <v>2.0406811395096298</v>
      </c>
      <c r="AA102" s="43">
        <f t="shared" si="53"/>
        <v>0</v>
      </c>
      <c r="AB102" s="44">
        <f t="shared" si="54"/>
        <v>0</v>
      </c>
      <c r="AC102" s="49">
        <f t="shared" si="55"/>
        <v>2.0406811395096298</v>
      </c>
    </row>
    <row r="103" spans="1:29" x14ac:dyDescent="0.25">
      <c r="A103">
        <v>87</v>
      </c>
      <c r="B103" s="54">
        <v>-1.0933434562396001</v>
      </c>
      <c r="C103" s="55">
        <v>0.29157028877080599</v>
      </c>
      <c r="D103" s="56">
        <v>5.9570588566045801E-2</v>
      </c>
      <c r="E103" s="42">
        <f t="shared" si="39"/>
        <v>39.000000008699999</v>
      </c>
      <c r="F103" s="43">
        <f t="shared" si="40"/>
        <v>37.506656548980395</v>
      </c>
      <c r="G103" s="43">
        <f t="shared" si="41"/>
        <v>37.995564218159046</v>
      </c>
      <c r="H103" s="44">
        <f t="shared" si="42"/>
        <v>38.056909119461473</v>
      </c>
      <c r="J103" s="33">
        <f t="shared" si="26"/>
        <v>0.49999999130000106</v>
      </c>
      <c r="K103" s="34">
        <f t="shared" si="43"/>
        <v>1.9933434510196051</v>
      </c>
      <c r="L103" s="34">
        <f t="shared" si="44"/>
        <v>1.5044357818409537</v>
      </c>
      <c r="M103" s="35">
        <f t="shared" si="45"/>
        <v>1.4430908805385272</v>
      </c>
      <c r="N103" s="4"/>
      <c r="O103" s="63">
        <f t="shared" si="46"/>
        <v>0</v>
      </c>
      <c r="P103" s="64">
        <f t="shared" si="47"/>
        <v>1</v>
      </c>
      <c r="Q103" s="64">
        <f t="shared" si="48"/>
        <v>0</v>
      </c>
      <c r="R103" s="65">
        <f t="shared" si="49"/>
        <v>0</v>
      </c>
      <c r="S103" s="35">
        <f t="shared" si="50"/>
        <v>1.9933434510196051</v>
      </c>
      <c r="T103" s="84"/>
      <c r="U103" s="63">
        <f>'Zeitschritt T-3'!G93</f>
        <v>0</v>
      </c>
      <c r="V103" s="64">
        <f>'Zeitschritt T-3'!H93</f>
        <v>1</v>
      </c>
      <c r="W103" s="64">
        <f>'Zeitschritt T-3'!I93</f>
        <v>0</v>
      </c>
      <c r="X103" s="65">
        <f>'Zeitschritt T-3'!J93</f>
        <v>0</v>
      </c>
      <c r="Y103" s="43">
        <f t="shared" si="51"/>
        <v>0</v>
      </c>
      <c r="Z103" s="43">
        <f t="shared" si="52"/>
        <v>1.9933434510196051</v>
      </c>
      <c r="AA103" s="43">
        <f t="shared" si="53"/>
        <v>0</v>
      </c>
      <c r="AB103" s="44">
        <f t="shared" si="54"/>
        <v>0</v>
      </c>
      <c r="AC103" s="49">
        <f t="shared" si="55"/>
        <v>1.9933434510196051</v>
      </c>
    </row>
    <row r="104" spans="1:29" x14ac:dyDescent="0.25">
      <c r="A104">
        <v>88</v>
      </c>
      <c r="B104" s="54">
        <v>-0.43360929647482399</v>
      </c>
      <c r="C104" s="55">
        <v>-0.77769853831160296</v>
      </c>
      <c r="D104" s="56">
        <v>-0.41125092553221998</v>
      </c>
      <c r="E104" s="42">
        <f t="shared" si="39"/>
        <v>39.000000008800001</v>
      </c>
      <c r="F104" s="43">
        <f t="shared" si="40"/>
        <v>38.166390708805174</v>
      </c>
      <c r="G104" s="43">
        <f t="shared" si="41"/>
        <v>37.322135886971502</v>
      </c>
      <c r="H104" s="44">
        <f t="shared" si="42"/>
        <v>37.182030606650677</v>
      </c>
      <c r="J104" s="33">
        <f t="shared" si="26"/>
        <v>0.49999999119999927</v>
      </c>
      <c r="K104" s="34">
        <f t="shared" si="43"/>
        <v>1.3336092911948256</v>
      </c>
      <c r="L104" s="34">
        <f t="shared" si="44"/>
        <v>2.1778641130284981</v>
      </c>
      <c r="M104" s="35">
        <f t="shared" si="45"/>
        <v>2.3179693933493226</v>
      </c>
      <c r="N104" s="4"/>
      <c r="O104" s="63">
        <f t="shared" si="46"/>
        <v>0</v>
      </c>
      <c r="P104" s="64">
        <f t="shared" si="47"/>
        <v>0</v>
      </c>
      <c r="Q104" s="64">
        <f t="shared" si="48"/>
        <v>0</v>
      </c>
      <c r="R104" s="65">
        <f t="shared" si="49"/>
        <v>1</v>
      </c>
      <c r="S104" s="35">
        <f t="shared" si="50"/>
        <v>2.3179693933493226</v>
      </c>
      <c r="T104" s="84"/>
      <c r="U104" s="63">
        <f>'Zeitschritt T-3'!G94</f>
        <v>0</v>
      </c>
      <c r="V104" s="64">
        <f>'Zeitschritt T-3'!H94</f>
        <v>0</v>
      </c>
      <c r="W104" s="64">
        <f>'Zeitschritt T-3'!I94</f>
        <v>1</v>
      </c>
      <c r="X104" s="65">
        <f>'Zeitschritt T-3'!J94</f>
        <v>0</v>
      </c>
      <c r="Y104" s="43">
        <f t="shared" si="51"/>
        <v>0</v>
      </c>
      <c r="Z104" s="43">
        <f t="shared" si="52"/>
        <v>0</v>
      </c>
      <c r="AA104" s="43">
        <f t="shared" si="53"/>
        <v>2.1778641130284981</v>
      </c>
      <c r="AB104" s="44">
        <f t="shared" si="54"/>
        <v>0</v>
      </c>
      <c r="AC104" s="49">
        <f t="shared" si="55"/>
        <v>2.1778641130284981</v>
      </c>
    </row>
    <row r="105" spans="1:29" x14ac:dyDescent="0.25">
      <c r="A105">
        <v>89</v>
      </c>
      <c r="B105" s="54">
        <v>-0.16846987827544799</v>
      </c>
      <c r="C105" s="55">
        <v>0.56669609753930505</v>
      </c>
      <c r="D105" s="56">
        <v>-0.368010733040955</v>
      </c>
      <c r="E105" s="42">
        <f t="shared" si="39"/>
        <v>39.000000008900003</v>
      </c>
      <c r="F105" s="43">
        <f t="shared" si="40"/>
        <v>38.431530127064555</v>
      </c>
      <c r="G105" s="43">
        <f t="shared" si="41"/>
        <v>38.825614173778042</v>
      </c>
      <c r="H105" s="44">
        <f t="shared" si="42"/>
        <v>38.127357771225874</v>
      </c>
      <c r="J105" s="33">
        <f t="shared" si="26"/>
        <v>0.49999999109999749</v>
      </c>
      <c r="K105" s="34">
        <f t="shared" si="43"/>
        <v>1.0684698729354452</v>
      </c>
      <c r="L105" s="34">
        <f t="shared" si="44"/>
        <v>0.67438582622195753</v>
      </c>
      <c r="M105" s="35">
        <f t="shared" si="45"/>
        <v>1.3726422287741258</v>
      </c>
      <c r="N105" s="4"/>
      <c r="O105" s="63">
        <f t="shared" si="46"/>
        <v>0</v>
      </c>
      <c r="P105" s="64">
        <f t="shared" si="47"/>
        <v>0</v>
      </c>
      <c r="Q105" s="64">
        <f t="shared" si="48"/>
        <v>0</v>
      </c>
      <c r="R105" s="65">
        <f t="shared" si="49"/>
        <v>1</v>
      </c>
      <c r="S105" s="35">
        <f t="shared" si="50"/>
        <v>1.3726422287741258</v>
      </c>
      <c r="T105" s="84"/>
      <c r="U105" s="63">
        <f>'Zeitschritt T-3'!G95</f>
        <v>0</v>
      </c>
      <c r="V105" s="64">
        <f>'Zeitschritt T-3'!H95</f>
        <v>0</v>
      </c>
      <c r="W105" s="64">
        <f>'Zeitschritt T-3'!I95</f>
        <v>0</v>
      </c>
      <c r="X105" s="65">
        <f>'Zeitschritt T-3'!J95</f>
        <v>1</v>
      </c>
      <c r="Y105" s="43">
        <f t="shared" si="51"/>
        <v>0</v>
      </c>
      <c r="Z105" s="43">
        <f t="shared" si="52"/>
        <v>0</v>
      </c>
      <c r="AA105" s="43">
        <f t="shared" si="53"/>
        <v>0</v>
      </c>
      <c r="AB105" s="44">
        <f t="shared" si="54"/>
        <v>1.3726422287741258</v>
      </c>
      <c r="AC105" s="49">
        <f t="shared" si="55"/>
        <v>1.3726422287741258</v>
      </c>
    </row>
    <row r="106" spans="1:29" x14ac:dyDescent="0.25">
      <c r="A106">
        <v>90</v>
      </c>
      <c r="B106" s="54">
        <v>-0.218533560026581</v>
      </c>
      <c r="C106" s="55">
        <v>-1.3826211594803499</v>
      </c>
      <c r="D106" s="56">
        <v>-1.3609631293936899</v>
      </c>
      <c r="E106" s="42">
        <f t="shared" si="39"/>
        <v>39.000000008999997</v>
      </c>
      <c r="F106" s="43">
        <f t="shared" si="40"/>
        <v>38.38146644537342</v>
      </c>
      <c r="G106" s="43">
        <f t="shared" si="41"/>
        <v>36.846258707743701</v>
      </c>
      <c r="H106" s="44">
        <f t="shared" si="42"/>
        <v>35.946792095252533</v>
      </c>
      <c r="J106" s="33">
        <f t="shared" si="26"/>
        <v>0.49999999100000281</v>
      </c>
      <c r="K106" s="34">
        <f t="shared" si="43"/>
        <v>1.1185335546265804</v>
      </c>
      <c r="L106" s="34">
        <f t="shared" si="44"/>
        <v>2.6537412922562993</v>
      </c>
      <c r="M106" s="35">
        <f t="shared" si="45"/>
        <v>3.5532079047474667</v>
      </c>
      <c r="N106" s="4"/>
      <c r="O106" s="63">
        <f t="shared" si="46"/>
        <v>0</v>
      </c>
      <c r="P106" s="64">
        <f t="shared" si="47"/>
        <v>0</v>
      </c>
      <c r="Q106" s="64">
        <f t="shared" si="48"/>
        <v>0</v>
      </c>
      <c r="R106" s="65">
        <f t="shared" si="49"/>
        <v>1</v>
      </c>
      <c r="S106" s="35">
        <f t="shared" si="50"/>
        <v>3.5532079047474667</v>
      </c>
      <c r="T106" s="84"/>
      <c r="U106" s="63">
        <f>'Zeitschritt T-3'!G96</f>
        <v>0</v>
      </c>
      <c r="V106" s="64">
        <f>'Zeitschritt T-3'!H96</f>
        <v>0</v>
      </c>
      <c r="W106" s="64">
        <f>'Zeitschritt T-3'!I96</f>
        <v>1</v>
      </c>
      <c r="X106" s="65">
        <f>'Zeitschritt T-3'!J96</f>
        <v>0</v>
      </c>
      <c r="Y106" s="43">
        <f t="shared" si="51"/>
        <v>0</v>
      </c>
      <c r="Z106" s="43">
        <f t="shared" si="52"/>
        <v>0</v>
      </c>
      <c r="AA106" s="43">
        <f t="shared" si="53"/>
        <v>2.6537412922562993</v>
      </c>
      <c r="AB106" s="44">
        <f t="shared" si="54"/>
        <v>0</v>
      </c>
      <c r="AC106" s="49">
        <f t="shared" si="55"/>
        <v>2.6537412922562993</v>
      </c>
    </row>
    <row r="107" spans="1:29" x14ac:dyDescent="0.25">
      <c r="A107">
        <v>91</v>
      </c>
      <c r="B107" s="54">
        <v>0.54133443571937601</v>
      </c>
      <c r="C107" s="55">
        <v>0.244474675589888</v>
      </c>
      <c r="D107" s="56">
        <v>0.77956742873497198</v>
      </c>
      <c r="E107" s="42">
        <f t="shared" si="39"/>
        <v>39.000000009099999</v>
      </c>
      <c r="F107" s="43">
        <f t="shared" si="40"/>
        <v>39.141334441179374</v>
      </c>
      <c r="G107" s="43">
        <f t="shared" si="41"/>
        <v>38.929275340297508</v>
      </c>
      <c r="H107" s="44">
        <f t="shared" si="42"/>
        <v>39.337132632913473</v>
      </c>
      <c r="J107" s="33">
        <f t="shared" si="26"/>
        <v>0.49999999090000102</v>
      </c>
      <c r="K107" s="34">
        <f t="shared" si="43"/>
        <v>0.35866555882062556</v>
      </c>
      <c r="L107" s="34">
        <f t="shared" si="44"/>
        <v>0.57072465970249198</v>
      </c>
      <c r="M107" s="35">
        <f t="shared" si="45"/>
        <v>0.16286736708652683</v>
      </c>
      <c r="N107" s="4"/>
      <c r="O107" s="63">
        <f t="shared" si="46"/>
        <v>0</v>
      </c>
      <c r="P107" s="64">
        <f t="shared" si="47"/>
        <v>0</v>
      </c>
      <c r="Q107" s="64">
        <f t="shared" si="48"/>
        <v>1</v>
      </c>
      <c r="R107" s="65">
        <f t="shared" si="49"/>
        <v>0</v>
      </c>
      <c r="S107" s="35">
        <f t="shared" si="50"/>
        <v>0.57072465970249198</v>
      </c>
      <c r="T107" s="84"/>
      <c r="U107" s="63">
        <f>'Zeitschritt T-3'!G97</f>
        <v>0</v>
      </c>
      <c r="V107" s="64">
        <f>'Zeitschritt T-3'!H97</f>
        <v>0</v>
      </c>
      <c r="W107" s="64">
        <f>'Zeitschritt T-3'!I97</f>
        <v>0</v>
      </c>
      <c r="X107" s="65">
        <f>'Zeitschritt T-3'!J97</f>
        <v>1</v>
      </c>
      <c r="Y107" s="43">
        <f t="shared" si="51"/>
        <v>0</v>
      </c>
      <c r="Z107" s="43">
        <f t="shared" si="52"/>
        <v>0</v>
      </c>
      <c r="AA107" s="43">
        <f t="shared" si="53"/>
        <v>0</v>
      </c>
      <c r="AB107" s="44">
        <f t="shared" si="54"/>
        <v>0.16286736708652683</v>
      </c>
      <c r="AC107" s="49">
        <f t="shared" si="55"/>
        <v>0.16286736708652683</v>
      </c>
    </row>
    <row r="108" spans="1:29" x14ac:dyDescent="0.25">
      <c r="A108">
        <v>92</v>
      </c>
      <c r="B108" s="54">
        <v>0.38926620384326399</v>
      </c>
      <c r="C108" s="55">
        <v>0.80843880316769101</v>
      </c>
      <c r="D108" s="56">
        <v>0.43941111155371199</v>
      </c>
      <c r="E108" s="42">
        <f t="shared" si="39"/>
        <v>39.000000009200001</v>
      </c>
      <c r="F108" s="43">
        <f t="shared" si="40"/>
        <v>38.989266209363265</v>
      </c>
      <c r="G108" s="43">
        <f t="shared" si="41"/>
        <v>39.401998528785647</v>
      </c>
      <c r="H108" s="44">
        <f t="shared" si="42"/>
        <v>39.280610228825097</v>
      </c>
      <c r="J108" s="33">
        <f t="shared" si="26"/>
        <v>0.49999999079999924</v>
      </c>
      <c r="K108" s="34">
        <f t="shared" si="43"/>
        <v>0.51073379063673485</v>
      </c>
      <c r="L108" s="34">
        <f t="shared" si="44"/>
        <v>9.8001471214352875E-2</v>
      </c>
      <c r="M108" s="35">
        <f t="shared" si="45"/>
        <v>0.2193897711749031</v>
      </c>
      <c r="N108" s="4"/>
      <c r="O108" s="63">
        <f t="shared" si="46"/>
        <v>0</v>
      </c>
      <c r="P108" s="64">
        <f t="shared" si="47"/>
        <v>1</v>
      </c>
      <c r="Q108" s="64">
        <f t="shared" si="48"/>
        <v>0</v>
      </c>
      <c r="R108" s="65">
        <f t="shared" si="49"/>
        <v>0</v>
      </c>
      <c r="S108" s="35">
        <f t="shared" si="50"/>
        <v>0.51073379063673485</v>
      </c>
      <c r="T108" s="84"/>
      <c r="U108" s="63">
        <f>'Zeitschritt T-3'!G98</f>
        <v>0</v>
      </c>
      <c r="V108" s="64">
        <f>'Zeitschritt T-3'!H98</f>
        <v>0</v>
      </c>
      <c r="W108" s="64">
        <f>'Zeitschritt T-3'!I98</f>
        <v>0</v>
      </c>
      <c r="X108" s="65">
        <f>'Zeitschritt T-3'!J98</f>
        <v>1</v>
      </c>
      <c r="Y108" s="43">
        <f t="shared" si="51"/>
        <v>0</v>
      </c>
      <c r="Z108" s="43">
        <f t="shared" si="52"/>
        <v>0</v>
      </c>
      <c r="AA108" s="43">
        <f t="shared" si="53"/>
        <v>0</v>
      </c>
      <c r="AB108" s="44">
        <f t="shared" si="54"/>
        <v>0.2193897711749031</v>
      </c>
      <c r="AC108" s="49">
        <f t="shared" si="55"/>
        <v>0.2193897711749031</v>
      </c>
    </row>
    <row r="109" spans="1:29" x14ac:dyDescent="0.25">
      <c r="A109">
        <v>93</v>
      </c>
      <c r="B109" s="54">
        <v>0.75122898468833299</v>
      </c>
      <c r="C109" s="55">
        <v>0.21304169841699999</v>
      </c>
      <c r="D109" s="56">
        <v>-8.9622483741209694E-2</v>
      </c>
      <c r="E109" s="42">
        <f t="shared" si="39"/>
        <v>39.000000009300003</v>
      </c>
      <c r="F109" s="43">
        <f t="shared" si="40"/>
        <v>39.351228990268332</v>
      </c>
      <c r="G109" s="43">
        <f t="shared" si="41"/>
        <v>39.023779092578003</v>
      </c>
      <c r="H109" s="44">
        <f t="shared" si="42"/>
        <v>38.524644971805593</v>
      </c>
      <c r="J109" s="33">
        <f t="shared" si="26"/>
        <v>0.49999999069999745</v>
      </c>
      <c r="K109" s="34">
        <f t="shared" si="43"/>
        <v>0.1487710097316679</v>
      </c>
      <c r="L109" s="34">
        <f t="shared" si="44"/>
        <v>0.47622090742199674</v>
      </c>
      <c r="M109" s="35">
        <f t="shared" si="45"/>
        <v>0.97535502819440723</v>
      </c>
      <c r="N109" s="4"/>
      <c r="O109" s="63">
        <f t="shared" si="46"/>
        <v>0</v>
      </c>
      <c r="P109" s="64">
        <f t="shared" si="47"/>
        <v>0</v>
      </c>
      <c r="Q109" s="64">
        <f t="shared" si="48"/>
        <v>0</v>
      </c>
      <c r="R109" s="65">
        <f t="shared" si="49"/>
        <v>1</v>
      </c>
      <c r="S109" s="35">
        <f t="shared" si="50"/>
        <v>0.97535502819440723</v>
      </c>
      <c r="T109" s="84"/>
      <c r="U109" s="63">
        <f>'Zeitschritt T-3'!G99</f>
        <v>0</v>
      </c>
      <c r="V109" s="64">
        <f>'Zeitschritt T-3'!H99</f>
        <v>0</v>
      </c>
      <c r="W109" s="64">
        <f>'Zeitschritt T-3'!I99</f>
        <v>0</v>
      </c>
      <c r="X109" s="65">
        <f>'Zeitschritt T-3'!J99</f>
        <v>1</v>
      </c>
      <c r="Y109" s="43">
        <f t="shared" si="51"/>
        <v>0</v>
      </c>
      <c r="Z109" s="43">
        <f t="shared" si="52"/>
        <v>0</v>
      </c>
      <c r="AA109" s="43">
        <f t="shared" si="53"/>
        <v>0</v>
      </c>
      <c r="AB109" s="44">
        <f t="shared" si="54"/>
        <v>0.97535502819440723</v>
      </c>
      <c r="AC109" s="49">
        <f t="shared" si="55"/>
        <v>0.97535502819440723</v>
      </c>
    </row>
    <row r="110" spans="1:29" x14ac:dyDescent="0.25">
      <c r="A110">
        <v>94</v>
      </c>
      <c r="B110" s="54">
        <v>1.778255899291</v>
      </c>
      <c r="C110" s="55">
        <v>0.87967716423348896</v>
      </c>
      <c r="D110" s="56">
        <v>1.02118011801418</v>
      </c>
      <c r="E110" s="42">
        <f t="shared" si="39"/>
        <v>39.000000009399997</v>
      </c>
      <c r="F110" s="43">
        <f t="shared" si="40"/>
        <v>40.378255904930995</v>
      </c>
      <c r="G110" s="43">
        <f t="shared" si="41"/>
        <v>40.306630707192092</v>
      </c>
      <c r="H110" s="44">
        <f t="shared" si="42"/>
        <v>40.405158542329431</v>
      </c>
      <c r="J110" s="33">
        <f t="shared" si="26"/>
        <v>0.49999999060000277</v>
      </c>
      <c r="K110" s="34">
        <f t="shared" si="43"/>
        <v>0</v>
      </c>
      <c r="L110" s="34">
        <f t="shared" si="44"/>
        <v>0</v>
      </c>
      <c r="M110" s="35">
        <f t="shared" si="45"/>
        <v>0</v>
      </c>
      <c r="N110" s="4"/>
      <c r="O110" s="63">
        <f t="shared" si="46"/>
        <v>1</v>
      </c>
      <c r="P110" s="64">
        <f t="shared" si="47"/>
        <v>0</v>
      </c>
      <c r="Q110" s="64">
        <f t="shared" si="48"/>
        <v>0</v>
      </c>
      <c r="R110" s="65">
        <f t="shared" si="49"/>
        <v>0</v>
      </c>
      <c r="S110" s="35">
        <f t="shared" si="50"/>
        <v>0.49999999060000277</v>
      </c>
      <c r="T110" s="84"/>
      <c r="U110" s="63">
        <f>'Zeitschritt T-3'!G100</f>
        <v>0</v>
      </c>
      <c r="V110" s="64">
        <f>'Zeitschritt T-3'!H100</f>
        <v>0</v>
      </c>
      <c r="W110" s="64">
        <f>'Zeitschritt T-3'!I100</f>
        <v>0</v>
      </c>
      <c r="X110" s="65">
        <f>'Zeitschritt T-3'!J100</f>
        <v>0</v>
      </c>
      <c r="Y110" s="43">
        <f t="shared" si="51"/>
        <v>0</v>
      </c>
      <c r="Z110" s="43">
        <f t="shared" si="52"/>
        <v>0</v>
      </c>
      <c r="AA110" s="43">
        <f t="shared" si="53"/>
        <v>0</v>
      </c>
      <c r="AB110" s="44">
        <f t="shared" si="54"/>
        <v>0</v>
      </c>
      <c r="AC110" s="49">
        <f t="shared" si="55"/>
        <v>0</v>
      </c>
    </row>
    <row r="111" spans="1:29" x14ac:dyDescent="0.25">
      <c r="A111">
        <v>95</v>
      </c>
      <c r="B111" s="54">
        <v>1.2230625517338101</v>
      </c>
      <c r="C111" s="55">
        <v>2.0388762514140399</v>
      </c>
      <c r="D111" s="56">
        <v>-0.873979465028903</v>
      </c>
      <c r="E111" s="42">
        <f t="shared" si="39"/>
        <v>39.000000009499999</v>
      </c>
      <c r="F111" s="43">
        <f t="shared" si="40"/>
        <v>39.823062557433808</v>
      </c>
      <c r="G111" s="43">
        <f t="shared" si="41"/>
        <v>41.132713785874323</v>
      </c>
      <c r="H111" s="44">
        <f t="shared" si="42"/>
        <v>39.005648806495692</v>
      </c>
      <c r="J111" s="33">
        <f t="shared" si="26"/>
        <v>0.49999999050000099</v>
      </c>
      <c r="K111" s="34">
        <f t="shared" si="43"/>
        <v>0</v>
      </c>
      <c r="L111" s="34">
        <f t="shared" si="44"/>
        <v>0</v>
      </c>
      <c r="M111" s="35">
        <f t="shared" si="45"/>
        <v>0.49435119350430767</v>
      </c>
      <c r="N111" s="4"/>
      <c r="O111" s="63">
        <f t="shared" si="46"/>
        <v>1</v>
      </c>
      <c r="P111" s="64">
        <f t="shared" si="47"/>
        <v>0</v>
      </c>
      <c r="Q111" s="64">
        <f t="shared" si="48"/>
        <v>0</v>
      </c>
      <c r="R111" s="65">
        <f t="shared" si="49"/>
        <v>0</v>
      </c>
      <c r="S111" s="35">
        <f t="shared" si="50"/>
        <v>0.49999999050000099</v>
      </c>
      <c r="T111" s="84"/>
      <c r="U111" s="63">
        <f>'Zeitschritt T-3'!G101</f>
        <v>0</v>
      </c>
      <c r="V111" s="64">
        <f>'Zeitschritt T-3'!H101</f>
        <v>0</v>
      </c>
      <c r="W111" s="64">
        <f>'Zeitschritt T-3'!I101</f>
        <v>0</v>
      </c>
      <c r="X111" s="65">
        <f>'Zeitschritt T-3'!J101</f>
        <v>1</v>
      </c>
      <c r="Y111" s="43">
        <f t="shared" si="51"/>
        <v>0</v>
      </c>
      <c r="Z111" s="43">
        <f t="shared" si="52"/>
        <v>0</v>
      </c>
      <c r="AA111" s="43">
        <f t="shared" si="53"/>
        <v>0</v>
      </c>
      <c r="AB111" s="44">
        <f t="shared" si="54"/>
        <v>0.49435119350430767</v>
      </c>
      <c r="AC111" s="49">
        <f t="shared" si="55"/>
        <v>0.49435119350430767</v>
      </c>
    </row>
    <row r="112" spans="1:29" x14ac:dyDescent="0.25">
      <c r="A112">
        <v>96</v>
      </c>
      <c r="B112" s="54">
        <v>-1.2832561046047699</v>
      </c>
      <c r="C112" s="55">
        <v>0.92393244868893698</v>
      </c>
      <c r="D112" s="56">
        <v>0.41470029304762701</v>
      </c>
      <c r="E112" s="42">
        <f t="shared" si="39"/>
        <v>39.000000009600001</v>
      </c>
      <c r="F112" s="43">
        <f t="shared" si="40"/>
        <v>37.316743901155235</v>
      </c>
      <c r="G112" s="43">
        <f t="shared" si="41"/>
        <v>38.51397878938208</v>
      </c>
      <c r="H112" s="44">
        <f t="shared" si="42"/>
        <v>38.723087566676881</v>
      </c>
      <c r="J112" s="33">
        <f t="shared" si="26"/>
        <v>0.49999999039999921</v>
      </c>
      <c r="K112" s="34">
        <f t="shared" si="43"/>
        <v>2.1832560988447653</v>
      </c>
      <c r="L112" s="34">
        <f t="shared" si="44"/>
        <v>0.98602121061792047</v>
      </c>
      <c r="M112" s="35">
        <f t="shared" si="45"/>
        <v>0.77691243332311899</v>
      </c>
      <c r="N112" s="4"/>
      <c r="O112" s="63">
        <f t="shared" si="46"/>
        <v>0</v>
      </c>
      <c r="P112" s="64">
        <f t="shared" si="47"/>
        <v>1</v>
      </c>
      <c r="Q112" s="64">
        <f t="shared" si="48"/>
        <v>0</v>
      </c>
      <c r="R112" s="65">
        <f t="shared" si="49"/>
        <v>0</v>
      </c>
      <c r="S112" s="35">
        <f t="shared" si="50"/>
        <v>2.1832560988447653</v>
      </c>
      <c r="T112" s="84"/>
      <c r="U112" s="63">
        <f>'Zeitschritt T-3'!G102</f>
        <v>0</v>
      </c>
      <c r="V112" s="64">
        <f>'Zeitschritt T-3'!H102</f>
        <v>1</v>
      </c>
      <c r="W112" s="64">
        <f>'Zeitschritt T-3'!I102</f>
        <v>0</v>
      </c>
      <c r="X112" s="65">
        <f>'Zeitschritt T-3'!J102</f>
        <v>0</v>
      </c>
      <c r="Y112" s="43">
        <f t="shared" si="51"/>
        <v>0</v>
      </c>
      <c r="Z112" s="43">
        <f t="shared" si="52"/>
        <v>2.1832560988447653</v>
      </c>
      <c r="AA112" s="43">
        <f t="shared" si="53"/>
        <v>0</v>
      </c>
      <c r="AB112" s="44">
        <f t="shared" si="54"/>
        <v>0</v>
      </c>
      <c r="AC112" s="49">
        <f t="shared" si="55"/>
        <v>2.1832560988447653</v>
      </c>
    </row>
    <row r="113" spans="1:29" x14ac:dyDescent="0.25">
      <c r="A113">
        <v>97</v>
      </c>
      <c r="B113" s="54">
        <v>-2.32895451628334</v>
      </c>
      <c r="C113" s="55">
        <v>0.266917446595828</v>
      </c>
      <c r="D113" s="56">
        <v>0.34844119995228101</v>
      </c>
      <c r="E113" s="42">
        <f t="shared" si="39"/>
        <v>39.000000009700003</v>
      </c>
      <c r="F113" s="43">
        <f t="shared" ref="F113:F116" si="56">phi*(E113-niveau)+niveau+sigma*B113</f>
        <v>36.271045489536661</v>
      </c>
      <c r="G113" s="43">
        <f t="shared" ref="G113:G116" si="57">phi*(F113-niveau)+niveau+sigma*C113</f>
        <v>37.22954474031782</v>
      </c>
      <c r="H113" s="44">
        <f t="shared" ref="H113:H116" si="58">phi*(G113-niveau)+niveau+sigma*D113</f>
        <v>37.886168044142977</v>
      </c>
      <c r="J113" s="33">
        <f t="shared" ref="J113:J116" si="59">MAX(K-E113,0)</f>
        <v>0.49999999029999742</v>
      </c>
      <c r="K113" s="34">
        <f t="shared" si="43"/>
        <v>3.228954510463339</v>
      </c>
      <c r="L113" s="34">
        <f t="shared" si="44"/>
        <v>2.2704552596821799</v>
      </c>
      <c r="M113" s="35">
        <f t="shared" si="45"/>
        <v>1.6138319558570231</v>
      </c>
      <c r="N113" s="4"/>
      <c r="O113" s="63">
        <f t="shared" si="46"/>
        <v>0</v>
      </c>
      <c r="P113" s="64">
        <f t="shared" si="47"/>
        <v>1</v>
      </c>
      <c r="Q113" s="64">
        <f t="shared" si="48"/>
        <v>0</v>
      </c>
      <c r="R113" s="65">
        <f t="shared" si="49"/>
        <v>0</v>
      </c>
      <c r="S113" s="35">
        <f t="shared" si="50"/>
        <v>3.228954510463339</v>
      </c>
      <c r="T113" s="84"/>
      <c r="U113" s="63">
        <f>'Zeitschritt T-3'!G103</f>
        <v>0</v>
      </c>
      <c r="V113" s="64">
        <f>'Zeitschritt T-3'!H103</f>
        <v>1</v>
      </c>
      <c r="W113" s="64">
        <f>'Zeitschritt T-3'!I103</f>
        <v>0</v>
      </c>
      <c r="X113" s="65">
        <f>'Zeitschritt T-3'!J103</f>
        <v>0</v>
      </c>
      <c r="Y113" s="43">
        <f t="shared" si="51"/>
        <v>0</v>
      </c>
      <c r="Z113" s="43">
        <f t="shared" si="52"/>
        <v>3.228954510463339</v>
      </c>
      <c r="AA113" s="43">
        <f t="shared" si="53"/>
        <v>0</v>
      </c>
      <c r="AB113" s="44">
        <f t="shared" si="54"/>
        <v>0</v>
      </c>
      <c r="AC113" s="49">
        <f t="shared" si="55"/>
        <v>3.228954510463339</v>
      </c>
    </row>
    <row r="114" spans="1:29" x14ac:dyDescent="0.25">
      <c r="A114">
        <v>98</v>
      </c>
      <c r="B114" s="54">
        <v>0.901931466951714</v>
      </c>
      <c r="C114" s="55">
        <v>0.64166150642177899</v>
      </c>
      <c r="D114" s="56">
        <v>0.34925441666371398</v>
      </c>
      <c r="E114" s="42">
        <f t="shared" si="39"/>
        <v>39.000000009799997</v>
      </c>
      <c r="F114" s="43">
        <f t="shared" si="56"/>
        <v>39.501931472831714</v>
      </c>
      <c r="G114" s="43">
        <f t="shared" si="57"/>
        <v>39.542820390120802</v>
      </c>
      <c r="H114" s="44">
        <f t="shared" si="58"/>
        <v>39.27494665073619</v>
      </c>
      <c r="J114" s="33">
        <f t="shared" si="59"/>
        <v>0.49999999020000274</v>
      </c>
      <c r="K114" s="34">
        <f t="shared" si="43"/>
        <v>0</v>
      </c>
      <c r="L114" s="34">
        <f t="shared" si="44"/>
        <v>0</v>
      </c>
      <c r="M114" s="35">
        <f t="shared" si="45"/>
        <v>0.22505334926380982</v>
      </c>
      <c r="N114" s="4"/>
      <c r="O114" s="63">
        <f t="shared" si="46"/>
        <v>1</v>
      </c>
      <c r="P114" s="64">
        <f t="shared" si="47"/>
        <v>0</v>
      </c>
      <c r="Q114" s="64">
        <f t="shared" si="48"/>
        <v>0</v>
      </c>
      <c r="R114" s="65">
        <f t="shared" si="49"/>
        <v>0</v>
      </c>
      <c r="S114" s="35">
        <f t="shared" si="50"/>
        <v>0.49999999020000274</v>
      </c>
      <c r="T114" s="84"/>
      <c r="U114" s="63">
        <f>'Zeitschritt T-3'!G104</f>
        <v>0</v>
      </c>
      <c r="V114" s="64">
        <f>'Zeitschritt T-3'!H104</f>
        <v>0</v>
      </c>
      <c r="W114" s="64">
        <f>'Zeitschritt T-3'!I104</f>
        <v>0</v>
      </c>
      <c r="X114" s="65">
        <f>'Zeitschritt T-3'!J104</f>
        <v>1</v>
      </c>
      <c r="Y114" s="43">
        <f t="shared" si="51"/>
        <v>0</v>
      </c>
      <c r="Z114" s="43">
        <f t="shared" si="52"/>
        <v>0</v>
      </c>
      <c r="AA114" s="43">
        <f t="shared" si="53"/>
        <v>0</v>
      </c>
      <c r="AB114" s="44">
        <f t="shared" si="54"/>
        <v>0.22505334926380982</v>
      </c>
      <c r="AC114" s="49">
        <f t="shared" si="55"/>
        <v>0.22505334926380982</v>
      </c>
    </row>
    <row r="115" spans="1:29" x14ac:dyDescent="0.25">
      <c r="A115">
        <v>99</v>
      </c>
      <c r="B115" s="54">
        <v>-1.8356386837351899</v>
      </c>
      <c r="C115" s="55">
        <v>0.42548535562529599</v>
      </c>
      <c r="D115" s="56">
        <v>-0.72924726762950298</v>
      </c>
      <c r="E115" s="42">
        <f t="shared" si="39"/>
        <v>39.000000009899999</v>
      </c>
      <c r="F115" s="43">
        <f t="shared" si="56"/>
        <v>36.764361322204806</v>
      </c>
      <c r="G115" s="43">
        <f t="shared" si="57"/>
        <v>37.684102148948185</v>
      </c>
      <c r="H115" s="44">
        <f t="shared" si="58"/>
        <v>37.081214021739406</v>
      </c>
      <c r="J115" s="33">
        <f t="shared" si="59"/>
        <v>0.49999999010000096</v>
      </c>
      <c r="K115" s="34">
        <f t="shared" si="43"/>
        <v>2.735638677795194</v>
      </c>
      <c r="L115" s="34">
        <f t="shared" si="44"/>
        <v>1.8158978510518153</v>
      </c>
      <c r="M115" s="35">
        <f t="shared" si="45"/>
        <v>2.418785978260594</v>
      </c>
      <c r="N115" s="4"/>
      <c r="O115" s="63">
        <f t="shared" si="46"/>
        <v>0</v>
      </c>
      <c r="P115" s="64">
        <f t="shared" si="47"/>
        <v>1</v>
      </c>
      <c r="Q115" s="64">
        <f t="shared" si="48"/>
        <v>0</v>
      </c>
      <c r="R115" s="65">
        <f t="shared" si="49"/>
        <v>0</v>
      </c>
      <c r="S115" s="35">
        <f t="shared" si="50"/>
        <v>2.735638677795194</v>
      </c>
      <c r="T115" s="84"/>
      <c r="U115" s="63">
        <f>'Zeitschritt T-3'!G105</f>
        <v>0</v>
      </c>
      <c r="V115" s="64">
        <f>'Zeitschritt T-3'!H105</f>
        <v>1</v>
      </c>
      <c r="W115" s="64">
        <f>'Zeitschritt T-3'!I105</f>
        <v>0</v>
      </c>
      <c r="X115" s="65">
        <f>'Zeitschritt T-3'!J105</f>
        <v>0</v>
      </c>
      <c r="Y115" s="43">
        <f t="shared" si="51"/>
        <v>0</v>
      </c>
      <c r="Z115" s="43">
        <f t="shared" si="52"/>
        <v>2.735638677795194</v>
      </c>
      <c r="AA115" s="43">
        <f t="shared" si="53"/>
        <v>0</v>
      </c>
      <c r="AB115" s="44">
        <f t="shared" si="54"/>
        <v>0</v>
      </c>
      <c r="AC115" s="49">
        <f t="shared" si="55"/>
        <v>2.735638677795194</v>
      </c>
    </row>
    <row r="116" spans="1:29" ht="15.75" thickBot="1" x14ac:dyDescent="0.3">
      <c r="A116">
        <v>100</v>
      </c>
      <c r="B116" s="57">
        <v>6.6756911436865796E-2</v>
      </c>
      <c r="C116" s="58">
        <v>-1.3147235034868801</v>
      </c>
      <c r="D116" s="59">
        <v>0.326840248762991</v>
      </c>
      <c r="E116" s="45">
        <f t="shared" si="39"/>
        <v>39.000000010000001</v>
      </c>
      <c r="F116" s="46">
        <f t="shared" si="56"/>
        <v>38.666756917436871</v>
      </c>
      <c r="G116" s="46">
        <f t="shared" si="57"/>
        <v>37.085330646975244</v>
      </c>
      <c r="H116" s="47">
        <f t="shared" si="58"/>
        <v>37.778038636948139</v>
      </c>
      <c r="J116" s="36">
        <f t="shared" si="59"/>
        <v>0.49999998999999917</v>
      </c>
      <c r="K116" s="37">
        <f t="shared" si="43"/>
        <v>0.83324308256312918</v>
      </c>
      <c r="L116" s="37">
        <f t="shared" si="44"/>
        <v>2.414669353024756</v>
      </c>
      <c r="M116" s="38">
        <f t="shared" si="45"/>
        <v>1.7219613630518609</v>
      </c>
      <c r="N116" s="4"/>
      <c r="O116" s="66">
        <f t="shared" si="46"/>
        <v>0</v>
      </c>
      <c r="P116" s="67">
        <f t="shared" si="47"/>
        <v>0</v>
      </c>
      <c r="Q116" s="67">
        <f t="shared" si="48"/>
        <v>1</v>
      </c>
      <c r="R116" s="68">
        <f t="shared" si="49"/>
        <v>0</v>
      </c>
      <c r="S116" s="38">
        <f t="shared" si="50"/>
        <v>2.414669353024756</v>
      </c>
      <c r="T116" s="84"/>
      <c r="U116" s="66">
        <f>'Zeitschritt T-3'!G106</f>
        <v>0</v>
      </c>
      <c r="V116" s="67">
        <f>'Zeitschritt T-3'!H106</f>
        <v>0</v>
      </c>
      <c r="W116" s="67">
        <f>'Zeitschritt T-3'!I106</f>
        <v>1</v>
      </c>
      <c r="X116" s="68">
        <f>'Zeitschritt T-3'!J106</f>
        <v>0</v>
      </c>
      <c r="Y116" s="46">
        <f t="shared" si="51"/>
        <v>0</v>
      </c>
      <c r="Z116" s="46">
        <f t="shared" si="52"/>
        <v>0</v>
      </c>
      <c r="AA116" s="46">
        <f t="shared" si="53"/>
        <v>2.414669353024756</v>
      </c>
      <c r="AB116" s="47">
        <f t="shared" si="54"/>
        <v>0</v>
      </c>
      <c r="AC116" s="50">
        <f t="shared" si="55"/>
        <v>2.414669353024756</v>
      </c>
    </row>
  </sheetData>
  <mergeCells count="13">
    <mergeCell ref="B15:D15"/>
    <mergeCell ref="K15:M15"/>
    <mergeCell ref="U15:X15"/>
    <mergeCell ref="Y15:AB15"/>
    <mergeCell ref="O15:R15"/>
    <mergeCell ref="E15:H15"/>
    <mergeCell ref="O11:S11"/>
    <mergeCell ref="U11:AB11"/>
    <mergeCell ref="O13:S13"/>
    <mergeCell ref="E13:H13"/>
    <mergeCell ref="J13:M13"/>
    <mergeCell ref="U13:X13"/>
    <mergeCell ref="Y13:AB13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Zeitschritt T-3</vt:lpstr>
      <vt:lpstr>Zeitschritt T-2</vt:lpstr>
      <vt:lpstr>Zeitschritt T-1</vt:lpstr>
      <vt:lpstr>Ueberblick</vt:lpstr>
      <vt:lpstr>K</vt:lpstr>
      <vt:lpstr>niveau</vt:lpstr>
      <vt:lpstr>phi</vt:lpstr>
      <vt:lpstr>sigma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Paul Krüger</cp:lastModifiedBy>
  <dcterms:created xsi:type="dcterms:W3CDTF">2020-11-19T08:04:57Z</dcterms:created>
  <dcterms:modified xsi:type="dcterms:W3CDTF">2021-02-21T19:59:38Z</dcterms:modified>
</cp:coreProperties>
</file>