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mon\Downloads\FHNW\QSIT\fhnw-ise-qcrypt\kyber-benchmarks-STM32F4\results\"/>
    </mc:Choice>
  </mc:AlternateContent>
  <xr:revisionPtr revIDLastSave="0" documentId="13_ncr:1_{A6949403-92F7-48AC-AA53-2D91452BDAA5}" xr6:coauthVersionLast="47" xr6:coauthVersionMax="47" xr10:uidLastSave="{00000000-0000-0000-0000-000000000000}"/>
  <bookViews>
    <workbookView xWindow="-120" yWindow="-120" windowWidth="29040" windowHeight="16440" activeTab="1" xr2:uid="{0FA4A56B-E400-4D81-B285-E4F07F5EA511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37" i="2" l="1"/>
  <c r="C137" i="2"/>
  <c r="D137" i="2"/>
  <c r="B138" i="2"/>
  <c r="C138" i="2"/>
  <c r="D138" i="2"/>
  <c r="B139" i="2"/>
  <c r="C139" i="2"/>
  <c r="D139" i="2"/>
  <c r="B140" i="2"/>
  <c r="C140" i="2"/>
  <c r="D140" i="2"/>
  <c r="B141" i="2"/>
  <c r="C141" i="2"/>
  <c r="D141" i="2"/>
  <c r="B142" i="2"/>
  <c r="C142" i="2"/>
  <c r="D142" i="2"/>
  <c r="B143" i="2"/>
  <c r="C143" i="2"/>
  <c r="D143" i="2"/>
  <c r="B144" i="2"/>
  <c r="C144" i="2"/>
  <c r="D144" i="2"/>
  <c r="D136" i="2"/>
  <c r="C136" i="2"/>
  <c r="B136" i="2"/>
  <c r="B152" i="2"/>
  <c r="C152" i="2"/>
  <c r="D152" i="2"/>
  <c r="B153" i="2"/>
  <c r="C153" i="2"/>
  <c r="D153" i="2"/>
  <c r="B154" i="2"/>
  <c r="C154" i="2"/>
  <c r="D154" i="2"/>
  <c r="B155" i="2"/>
  <c r="C155" i="2"/>
  <c r="D155" i="2"/>
  <c r="B156" i="2"/>
  <c r="C156" i="2"/>
  <c r="D156" i="2"/>
  <c r="B157" i="2"/>
  <c r="C157" i="2"/>
  <c r="D157" i="2"/>
  <c r="B158" i="2"/>
  <c r="C158" i="2"/>
  <c r="D158" i="2"/>
  <c r="B159" i="2"/>
  <c r="C159" i="2"/>
  <c r="D159" i="2"/>
  <c r="D151" i="2"/>
  <c r="C151" i="2"/>
  <c r="B151" i="2"/>
  <c r="B112" i="2"/>
  <c r="C112" i="2"/>
  <c r="D112" i="2"/>
  <c r="B113" i="2"/>
  <c r="C113" i="2"/>
  <c r="D113" i="2"/>
  <c r="B114" i="2"/>
  <c r="C114" i="2"/>
  <c r="D114" i="2"/>
  <c r="B115" i="2"/>
  <c r="C115" i="2"/>
  <c r="D115" i="2"/>
  <c r="B116" i="2"/>
  <c r="C116" i="2"/>
  <c r="D116" i="2"/>
  <c r="B117" i="2"/>
  <c r="C117" i="2"/>
  <c r="D117" i="2"/>
  <c r="B118" i="2"/>
  <c r="C118" i="2"/>
  <c r="D118" i="2"/>
  <c r="B119" i="2"/>
  <c r="C119" i="2"/>
  <c r="D119" i="2"/>
  <c r="D111" i="2"/>
  <c r="C111" i="2"/>
  <c r="B111" i="2"/>
  <c r="AA40" i="2"/>
  <c r="AB40" i="2"/>
  <c r="AA41" i="2"/>
  <c r="AB41" i="2"/>
  <c r="AA42" i="2"/>
  <c r="AB42" i="2"/>
  <c r="AA43" i="2"/>
  <c r="AB43" i="2"/>
  <c r="AA44" i="2"/>
  <c r="AB44" i="2"/>
  <c r="AA45" i="2"/>
  <c r="AB45" i="2"/>
  <c r="AA46" i="2"/>
  <c r="AB46" i="2"/>
  <c r="AA47" i="2"/>
  <c r="AB47" i="2"/>
  <c r="AB39" i="2"/>
  <c r="AA39" i="2"/>
  <c r="P40" i="2"/>
  <c r="Q40" i="2"/>
  <c r="P41" i="2"/>
  <c r="Q41" i="2"/>
  <c r="P42" i="2"/>
  <c r="Q42" i="2"/>
  <c r="P43" i="2"/>
  <c r="Q43" i="2"/>
  <c r="P44" i="2"/>
  <c r="Q44" i="2"/>
  <c r="P45" i="2"/>
  <c r="Q45" i="2"/>
  <c r="P46" i="2"/>
  <c r="Q46" i="2"/>
  <c r="P47" i="2"/>
  <c r="Q47" i="2"/>
  <c r="Q39" i="2"/>
  <c r="P39" i="2"/>
  <c r="E40" i="2"/>
  <c r="F40" i="2"/>
  <c r="E41" i="2"/>
  <c r="F41" i="2"/>
  <c r="E42" i="2"/>
  <c r="F42" i="2"/>
  <c r="E43" i="2"/>
  <c r="F43" i="2"/>
  <c r="E44" i="2"/>
  <c r="F44" i="2"/>
  <c r="E45" i="2"/>
  <c r="F45" i="2"/>
  <c r="E46" i="2"/>
  <c r="F46" i="2"/>
  <c r="E47" i="2"/>
  <c r="F47" i="2"/>
  <c r="F39" i="2"/>
  <c r="E39" i="2"/>
  <c r="B99" i="2"/>
  <c r="C99" i="2"/>
  <c r="D99" i="2"/>
  <c r="B100" i="2"/>
  <c r="C100" i="2"/>
  <c r="B101" i="2"/>
  <c r="C101" i="2"/>
  <c r="B102" i="2"/>
  <c r="C102" i="2"/>
  <c r="B103" i="2"/>
  <c r="C103" i="2"/>
  <c r="B104" i="2"/>
  <c r="C104" i="2"/>
  <c r="B105" i="2"/>
  <c r="C105" i="2"/>
  <c r="B106" i="2"/>
  <c r="C106" i="2"/>
  <c r="D106" i="2"/>
  <c r="C98" i="2"/>
  <c r="B98" i="2"/>
  <c r="X40" i="2"/>
  <c r="Y40" i="2"/>
  <c r="X41" i="2"/>
  <c r="Y41" i="2"/>
  <c r="D100" i="2" s="1"/>
  <c r="X42" i="2"/>
  <c r="Y42" i="2"/>
  <c r="D101" i="2" s="1"/>
  <c r="X43" i="2"/>
  <c r="Y43" i="2"/>
  <c r="D102" i="2" s="1"/>
  <c r="X44" i="2"/>
  <c r="Y44" i="2"/>
  <c r="D103" i="2" s="1"/>
  <c r="X45" i="2"/>
  <c r="Y45" i="2"/>
  <c r="D104" i="2" s="1"/>
  <c r="X46" i="2"/>
  <c r="Y46" i="2"/>
  <c r="D105" i="2" s="1"/>
  <c r="X47" i="2"/>
  <c r="Y47" i="2"/>
  <c r="Y39" i="2"/>
  <c r="D98" i="2" s="1"/>
  <c r="X39" i="2"/>
  <c r="M47" i="2"/>
  <c r="N47" i="2"/>
  <c r="M40" i="2"/>
  <c r="N40" i="2"/>
  <c r="M41" i="2"/>
  <c r="N41" i="2"/>
  <c r="M42" i="2"/>
  <c r="N42" i="2"/>
  <c r="M43" i="2"/>
  <c r="N43" i="2"/>
  <c r="M44" i="2"/>
  <c r="N44" i="2"/>
  <c r="M45" i="2"/>
  <c r="N45" i="2"/>
  <c r="M46" i="2"/>
  <c r="N46" i="2"/>
  <c r="N39" i="2"/>
  <c r="M39" i="2"/>
  <c r="C40" i="2"/>
  <c r="C41" i="2"/>
  <c r="C42" i="2"/>
  <c r="C43" i="2"/>
  <c r="C44" i="2"/>
  <c r="C45" i="2"/>
  <c r="C46" i="2"/>
  <c r="C47" i="2"/>
  <c r="C39" i="2"/>
  <c r="B40" i="2"/>
  <c r="B41" i="2"/>
  <c r="B42" i="2"/>
  <c r="B43" i="2"/>
  <c r="B44" i="2"/>
  <c r="B45" i="2"/>
  <c r="B46" i="2"/>
  <c r="B47" i="2"/>
  <c r="B39" i="2"/>
  <c r="AF32" i="2"/>
  <c r="AE32" i="2"/>
  <c r="AD32" i="2"/>
  <c r="AC32" i="2"/>
  <c r="AF31" i="2"/>
  <c r="AE31" i="2"/>
  <c r="AD31" i="2"/>
  <c r="AC31" i="2"/>
  <c r="AF30" i="2"/>
  <c r="AE30" i="2"/>
  <c r="AD30" i="2"/>
  <c r="AC30" i="2"/>
  <c r="AF29" i="2"/>
  <c r="AE29" i="2"/>
  <c r="AD29" i="2"/>
  <c r="AC29" i="2"/>
  <c r="AF28" i="2"/>
  <c r="AE28" i="2"/>
  <c r="AD28" i="2"/>
  <c r="AC28" i="2"/>
  <c r="AF27" i="2"/>
  <c r="AE27" i="2"/>
  <c r="AD27" i="2"/>
  <c r="AC27" i="2"/>
  <c r="AF26" i="2"/>
  <c r="AE26" i="2"/>
  <c r="AD26" i="2"/>
  <c r="AC26" i="2"/>
  <c r="AF25" i="2"/>
  <c r="AE25" i="2"/>
  <c r="AD25" i="2"/>
  <c r="AC25" i="2"/>
  <c r="AF24" i="2"/>
  <c r="AE24" i="2"/>
  <c r="AD24" i="2"/>
  <c r="AC24" i="2"/>
  <c r="AF23" i="2"/>
  <c r="AE23" i="2"/>
  <c r="AD23" i="2"/>
  <c r="AC23" i="2"/>
  <c r="AF22" i="2"/>
  <c r="AE22" i="2"/>
  <c r="AD22" i="2"/>
  <c r="AC22" i="2"/>
  <c r="AF21" i="2"/>
  <c r="AE21" i="2"/>
  <c r="AD21" i="2"/>
  <c r="AC21" i="2"/>
  <c r="AF20" i="2"/>
  <c r="AE20" i="2"/>
  <c r="AD20" i="2"/>
  <c r="AC20" i="2"/>
  <c r="AF19" i="2"/>
  <c r="AE19" i="2"/>
  <c r="AD19" i="2"/>
  <c r="AC19" i="2"/>
  <c r="AF18" i="2"/>
  <c r="AE18" i="2"/>
  <c r="AD18" i="2"/>
  <c r="AC18" i="2"/>
  <c r="AF17" i="2"/>
  <c r="AE17" i="2"/>
  <c r="AD17" i="2"/>
  <c r="AC17" i="2"/>
  <c r="AF16" i="2"/>
  <c r="AE16" i="2"/>
  <c r="AD16" i="2"/>
  <c r="AC16" i="2"/>
  <c r="AF15" i="2"/>
  <c r="AE15" i="2"/>
  <c r="AD15" i="2"/>
  <c r="AC15" i="2"/>
  <c r="AF14" i="2"/>
  <c r="AE14" i="2"/>
  <c r="AD14" i="2"/>
  <c r="AC14" i="2"/>
  <c r="AF13" i="2"/>
  <c r="AE13" i="2"/>
  <c r="AD13" i="2"/>
  <c r="AC13" i="2"/>
  <c r="AF12" i="2"/>
  <c r="AE12" i="2"/>
  <c r="AD12" i="2"/>
  <c r="AC12" i="2"/>
  <c r="AF11" i="2"/>
  <c r="AE11" i="2"/>
  <c r="AD11" i="2"/>
  <c r="AC11" i="2"/>
  <c r="AF10" i="2"/>
  <c r="AE10" i="2"/>
  <c r="AD10" i="2"/>
  <c r="AC10" i="2"/>
  <c r="AF9" i="2"/>
  <c r="AE9" i="2"/>
  <c r="AD9" i="2"/>
  <c r="AC9" i="2"/>
  <c r="U32" i="2"/>
  <c r="T32" i="2"/>
  <c r="S32" i="2"/>
  <c r="R32" i="2"/>
  <c r="U31" i="2"/>
  <c r="T31" i="2"/>
  <c r="S31" i="2"/>
  <c r="R31" i="2"/>
  <c r="U30" i="2"/>
  <c r="T30" i="2"/>
  <c r="S30" i="2"/>
  <c r="R30" i="2"/>
  <c r="U29" i="2"/>
  <c r="T29" i="2"/>
  <c r="S29" i="2"/>
  <c r="R29" i="2"/>
  <c r="U28" i="2"/>
  <c r="T28" i="2"/>
  <c r="S28" i="2"/>
  <c r="R28" i="2"/>
  <c r="U27" i="2"/>
  <c r="T27" i="2"/>
  <c r="S27" i="2"/>
  <c r="R27" i="2"/>
  <c r="U26" i="2"/>
  <c r="T26" i="2"/>
  <c r="S26" i="2"/>
  <c r="R26" i="2"/>
  <c r="U25" i="2"/>
  <c r="T25" i="2"/>
  <c r="S25" i="2"/>
  <c r="R25" i="2"/>
  <c r="U24" i="2"/>
  <c r="T24" i="2"/>
  <c r="S24" i="2"/>
  <c r="R24" i="2"/>
  <c r="U23" i="2"/>
  <c r="T23" i="2"/>
  <c r="S23" i="2"/>
  <c r="R23" i="2"/>
  <c r="U22" i="2"/>
  <c r="T22" i="2"/>
  <c r="S22" i="2"/>
  <c r="R22" i="2"/>
  <c r="U21" i="2"/>
  <c r="T21" i="2"/>
  <c r="S21" i="2"/>
  <c r="R21" i="2"/>
  <c r="U20" i="2"/>
  <c r="T20" i="2"/>
  <c r="S20" i="2"/>
  <c r="R20" i="2"/>
  <c r="U19" i="2"/>
  <c r="T19" i="2"/>
  <c r="S19" i="2"/>
  <c r="R19" i="2"/>
  <c r="U18" i="2"/>
  <c r="T18" i="2"/>
  <c r="S18" i="2"/>
  <c r="R18" i="2"/>
  <c r="U17" i="2"/>
  <c r="T17" i="2"/>
  <c r="S17" i="2"/>
  <c r="R17" i="2"/>
  <c r="U16" i="2"/>
  <c r="T16" i="2"/>
  <c r="S16" i="2"/>
  <c r="R16" i="2"/>
  <c r="U15" i="2"/>
  <c r="T15" i="2"/>
  <c r="S15" i="2"/>
  <c r="R15" i="2"/>
  <c r="U14" i="2"/>
  <c r="T14" i="2"/>
  <c r="S14" i="2"/>
  <c r="R14" i="2"/>
  <c r="U13" i="2"/>
  <c r="T13" i="2"/>
  <c r="S13" i="2"/>
  <c r="R13" i="2"/>
  <c r="U12" i="2"/>
  <c r="T12" i="2"/>
  <c r="S12" i="2"/>
  <c r="R12" i="2"/>
  <c r="U11" i="2"/>
  <c r="T11" i="2"/>
  <c r="S11" i="2"/>
  <c r="R11" i="2"/>
  <c r="U10" i="2"/>
  <c r="T10" i="2"/>
  <c r="S10" i="2"/>
  <c r="R10" i="2"/>
  <c r="U9" i="2"/>
  <c r="T9" i="2"/>
  <c r="S9" i="2"/>
  <c r="R9" i="2"/>
  <c r="I10" i="2"/>
  <c r="J10" i="2"/>
  <c r="I11" i="2"/>
  <c r="J11" i="2"/>
  <c r="I12" i="2"/>
  <c r="J12" i="2"/>
  <c r="I13" i="2"/>
  <c r="J13" i="2"/>
  <c r="I14" i="2"/>
  <c r="J14" i="2"/>
  <c r="I15" i="2"/>
  <c r="J15" i="2"/>
  <c r="I16" i="2"/>
  <c r="J16" i="2"/>
  <c r="I17" i="2"/>
  <c r="J17" i="2"/>
  <c r="I18" i="2"/>
  <c r="J18" i="2"/>
  <c r="I19" i="2"/>
  <c r="J19" i="2"/>
  <c r="I20" i="2"/>
  <c r="J20" i="2"/>
  <c r="I21" i="2"/>
  <c r="J21" i="2"/>
  <c r="I22" i="2"/>
  <c r="J22" i="2"/>
  <c r="I23" i="2"/>
  <c r="J23" i="2"/>
  <c r="I24" i="2"/>
  <c r="J24" i="2"/>
  <c r="I25" i="2"/>
  <c r="J25" i="2"/>
  <c r="I26" i="2"/>
  <c r="J26" i="2"/>
  <c r="I27" i="2"/>
  <c r="J27" i="2"/>
  <c r="I28" i="2"/>
  <c r="J28" i="2"/>
  <c r="I29" i="2"/>
  <c r="J29" i="2"/>
  <c r="I30" i="2"/>
  <c r="J30" i="2"/>
  <c r="I31" i="2"/>
  <c r="J31" i="2"/>
  <c r="I32" i="2"/>
  <c r="J32" i="2"/>
  <c r="J9" i="2"/>
  <c r="I9" i="2"/>
  <c r="G6" i="2"/>
  <c r="G11" i="2" s="1"/>
  <c r="H29" i="2" l="1"/>
  <c r="G29" i="2"/>
  <c r="G24" i="2"/>
  <c r="G17" i="2"/>
  <c r="H13" i="2"/>
  <c r="G13" i="2"/>
  <c r="H25" i="2"/>
  <c r="G10" i="2"/>
  <c r="H21" i="2"/>
  <c r="G9" i="2"/>
  <c r="G21" i="2"/>
  <c r="G27" i="2"/>
  <c r="H32" i="2"/>
  <c r="H12" i="2"/>
  <c r="G32" i="2"/>
  <c r="G25" i="2"/>
  <c r="G19" i="2"/>
  <c r="G12" i="2"/>
  <c r="G23" i="2"/>
  <c r="H16" i="2"/>
  <c r="H28" i="2"/>
  <c r="G16" i="2"/>
  <c r="G28" i="2"/>
  <c r="H9" i="2"/>
  <c r="H20" i="2"/>
  <c r="G20" i="2"/>
  <c r="G31" i="2"/>
  <c r="H24" i="2"/>
  <c r="H17" i="2"/>
  <c r="H31" i="2"/>
  <c r="H27" i="2"/>
  <c r="H23" i="2"/>
  <c r="H19" i="2"/>
  <c r="H15" i="2"/>
  <c r="H11" i="2"/>
  <c r="G15" i="2"/>
  <c r="H30" i="2"/>
  <c r="H26" i="2"/>
  <c r="H22" i="2"/>
  <c r="H18" i="2"/>
  <c r="H14" i="2"/>
  <c r="H10" i="2"/>
  <c r="G30" i="2"/>
  <c r="G26" i="2"/>
  <c r="G22" i="2"/>
  <c r="G18" i="2"/>
  <c r="G14" i="2"/>
</calcChain>
</file>

<file path=xl/sharedStrings.xml><?xml version="1.0" encoding="utf-8"?>
<sst xmlns="http://schemas.openxmlformats.org/spreadsheetml/2006/main" count="219" uniqueCount="55">
  <si>
    <t>Haswell</t>
  </si>
  <si>
    <t>gen</t>
  </si>
  <si>
    <t>enc</t>
  </si>
  <si>
    <t>dec</t>
  </si>
  <si>
    <t>Cortex-M4</t>
  </si>
  <si>
    <t>sk</t>
  </si>
  <si>
    <t>pk</t>
  </si>
  <si>
    <t>ct</t>
  </si>
  <si>
    <t>Kyber 512</t>
  </si>
  <si>
    <t>Pentium</t>
  </si>
  <si>
    <t>gen_a:</t>
  </si>
  <si>
    <t>poly_getnoise_eta1:</t>
  </si>
  <si>
    <t>poly_getnoise_eta2:</t>
  </si>
  <si>
    <t>NTT:</t>
  </si>
  <si>
    <t>INVNTT:</t>
  </si>
  <si>
    <t>polyvec_basemul_acc_montgomery:</t>
  </si>
  <si>
    <t>poly_tomsg:</t>
  </si>
  <si>
    <t>poly_frommsg:</t>
  </si>
  <si>
    <t>poly_compress:</t>
  </si>
  <si>
    <t>poly_decompress:</t>
  </si>
  <si>
    <t>polyvec_compress:</t>
  </si>
  <si>
    <t>polyvec_decompress:</t>
  </si>
  <si>
    <t>indcpa_keypair:</t>
  </si>
  <si>
    <t>indcpa_enc:</t>
  </si>
  <si>
    <t>indcpa_dec:</t>
  </si>
  <si>
    <t>kyber_keypair:</t>
  </si>
  <si>
    <t>kyber_encaps:</t>
  </si>
  <si>
    <t>kyber_decaps:</t>
  </si>
  <si>
    <t>kex_uake_initA:</t>
  </si>
  <si>
    <t>kex_uake_sharedB:</t>
  </si>
  <si>
    <t>kex_uake_sharedA:</t>
  </si>
  <si>
    <t>kex_ake_initA:</t>
  </si>
  <si>
    <t>kex_ake_sharedB:</t>
  </si>
  <si>
    <t>kex_ake_sharedA:</t>
  </si>
  <si>
    <t>median</t>
  </si>
  <si>
    <t>average</t>
  </si>
  <si>
    <t>Cortex M4</t>
  </si>
  <si>
    <t>time [ms]</t>
  </si>
  <si>
    <t>Speed</t>
  </si>
  <si>
    <t>kyber_keypair</t>
  </si>
  <si>
    <t>kyber_encaps</t>
  </si>
  <si>
    <t>kyber_decaps</t>
  </si>
  <si>
    <t>kex_uake_initA</t>
  </si>
  <si>
    <t>kex_uake_sharedA</t>
  </si>
  <si>
    <t>kex_uake_sharedB</t>
  </si>
  <si>
    <t>kex_ake_initA</t>
  </si>
  <si>
    <t>kex_ake_sharedB</t>
  </si>
  <si>
    <t>kex_ake_sharedA</t>
  </si>
  <si>
    <t>Cortex-M4 (STM32F4)</t>
  </si>
  <si>
    <t>x86-64 (Intel Pentium)</t>
  </si>
  <si>
    <t>kyber-512</t>
  </si>
  <si>
    <t>kyber-768</t>
  </si>
  <si>
    <t>kyber-1024</t>
  </si>
  <si>
    <t>Cortex-M4 alone</t>
  </si>
  <si>
    <t>Pentium alone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</si>
</sst>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48" fontId="0" fillId="0" borderId="0" xfId="0" applyNumberFormat="1"/>
    <xf numFmtId="1" fontId="0" fillId="0" borderId="0" xfId="0" applyNumberFormat="1"/>
    <xf numFmtId="0" fontId="0" fillId="0" borderId="1" xfId="0" applyBorder="1"/>
    <xf numFmtId="0" fontId="0" fillId="0" borderId="2" xfId="0" applyBorder="1"/>
    <xf numFmtId="48" fontId="0" fillId="0" borderId="2" xfId="0" applyNumberFormat="1" applyBorder="1"/>
    <xf numFmtId="1" fontId="0" fillId="0" borderId="2" xfId="0" applyNumberFormat="1" applyBorder="1"/>
    <xf numFmtId="1" fontId="0" fillId="0" borderId="3" xfId="0" applyNumberFormat="1" applyBorder="1"/>
    <xf numFmtId="0" fontId="0" fillId="0" borderId="4" xfId="0" applyBorder="1"/>
    <xf numFmtId="0" fontId="0" fillId="0" borderId="0" xfId="0" applyBorder="1"/>
    <xf numFmtId="48" fontId="0" fillId="0" borderId="0" xfId="0" applyNumberFormat="1" applyBorder="1"/>
    <xf numFmtId="1" fontId="0" fillId="0" borderId="0" xfId="0" applyNumberFormat="1" applyBorder="1"/>
    <xf numFmtId="1" fontId="0" fillId="0" borderId="5" xfId="0" applyNumberFormat="1" applyBorder="1"/>
    <xf numFmtId="0" fontId="0" fillId="0" borderId="6" xfId="0" applyBorder="1"/>
    <xf numFmtId="0" fontId="0" fillId="0" borderId="7" xfId="0" applyBorder="1"/>
    <xf numFmtId="48" fontId="0" fillId="0" borderId="7" xfId="0" applyNumberFormat="1" applyBorder="1"/>
    <xf numFmtId="1" fontId="0" fillId="0" borderId="7" xfId="0" applyNumberFormat="1" applyBorder="1"/>
    <xf numFmtId="1" fontId="0" fillId="0" borderId="8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kyber-512 performance</a:t>
            </a:r>
            <a:br>
              <a:rPr lang="de-CH"/>
            </a:br>
            <a:r>
              <a:rPr lang="de-CH" sz="1050"/>
              <a:t>average with N=</a:t>
            </a:r>
            <a:r>
              <a:rPr lang="de-CH" sz="1050" baseline="0"/>
              <a:t>1'000</a:t>
            </a:r>
            <a:endParaRPr lang="de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Sheet2!$B$38</c:f>
              <c:strCache>
                <c:ptCount val="1"/>
                <c:pt idx="0">
                  <c:v>x86-64 (Intel Pentium)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Sheet2!$A$39:$A$47</c:f>
              <c:strCache>
                <c:ptCount val="9"/>
                <c:pt idx="0">
                  <c:v>kyber_keypair</c:v>
                </c:pt>
                <c:pt idx="1">
                  <c:v>kyber_encaps</c:v>
                </c:pt>
                <c:pt idx="2">
                  <c:v>kyber_decaps</c:v>
                </c:pt>
                <c:pt idx="3">
                  <c:v>kex_uake_initA</c:v>
                </c:pt>
                <c:pt idx="4">
                  <c:v>kex_uake_sharedB</c:v>
                </c:pt>
                <c:pt idx="5">
                  <c:v>kex_uake_sharedA</c:v>
                </c:pt>
                <c:pt idx="6">
                  <c:v>kex_ake_initA</c:v>
                </c:pt>
                <c:pt idx="7">
                  <c:v>kex_ake_sharedB</c:v>
                </c:pt>
                <c:pt idx="8">
                  <c:v>kex_ake_sharedA</c:v>
                </c:pt>
              </c:strCache>
            </c:strRef>
          </c:cat>
          <c:val>
            <c:numRef>
              <c:f>Sheet2!$B$39:$B$47</c:f>
              <c:numCache>
                <c:formatCode>General</c:formatCode>
                <c:ptCount val="9"/>
                <c:pt idx="0">
                  <c:v>138728</c:v>
                </c:pt>
                <c:pt idx="1">
                  <c:v>174630</c:v>
                </c:pt>
                <c:pt idx="2">
                  <c:v>204789</c:v>
                </c:pt>
                <c:pt idx="3">
                  <c:v>313699</c:v>
                </c:pt>
                <c:pt idx="4">
                  <c:v>381023</c:v>
                </c:pt>
                <c:pt idx="5">
                  <c:v>206536</c:v>
                </c:pt>
                <c:pt idx="6">
                  <c:v>313437</c:v>
                </c:pt>
                <c:pt idx="7">
                  <c:v>556098</c:v>
                </c:pt>
                <c:pt idx="8">
                  <c:v>411522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C9-42DC-84BD-98454EF80FB5}"/>
            </c:ext>
          </c:extLst>
        </c:ser>
        <c:ser>
          <c:idx val="1"/>
          <c:order val="1"/>
          <c:tx>
            <c:strRef>
              <c:f>Sheet2!$C$38</c:f>
              <c:strCache>
                <c:ptCount val="1"/>
                <c:pt idx="0">
                  <c:v>Cortex-M4 (STM32F4)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Sheet2!$A$39:$A$47</c:f>
              <c:strCache>
                <c:ptCount val="9"/>
                <c:pt idx="0">
                  <c:v>kyber_keypair</c:v>
                </c:pt>
                <c:pt idx="1">
                  <c:v>kyber_encaps</c:v>
                </c:pt>
                <c:pt idx="2">
                  <c:v>kyber_decaps</c:v>
                </c:pt>
                <c:pt idx="3">
                  <c:v>kex_uake_initA</c:v>
                </c:pt>
                <c:pt idx="4">
                  <c:v>kex_uake_sharedB</c:v>
                </c:pt>
                <c:pt idx="5">
                  <c:v>kex_uake_sharedA</c:v>
                </c:pt>
                <c:pt idx="6">
                  <c:v>kex_ake_initA</c:v>
                </c:pt>
                <c:pt idx="7">
                  <c:v>kex_ake_sharedB</c:v>
                </c:pt>
                <c:pt idx="8">
                  <c:v>kex_ake_sharedA</c:v>
                </c:pt>
              </c:strCache>
            </c:strRef>
          </c:cat>
          <c:val>
            <c:numRef>
              <c:f>Sheet2!$C$39:$C$47</c:f>
              <c:numCache>
                <c:formatCode>General</c:formatCode>
                <c:ptCount val="9"/>
                <c:pt idx="0">
                  <c:v>4013592</c:v>
                </c:pt>
                <c:pt idx="1">
                  <c:v>575006</c:v>
                </c:pt>
                <c:pt idx="2">
                  <c:v>905256</c:v>
                </c:pt>
                <c:pt idx="3">
                  <c:v>289139</c:v>
                </c:pt>
                <c:pt idx="4">
                  <c:v>1571707</c:v>
                </c:pt>
                <c:pt idx="5">
                  <c:v>996807</c:v>
                </c:pt>
                <c:pt idx="6">
                  <c:v>288038</c:v>
                </c:pt>
                <c:pt idx="7">
                  <c:v>2145910</c:v>
                </c:pt>
                <c:pt idx="8">
                  <c:v>1898326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C9-42DC-84BD-98454EF80F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27767503"/>
        <c:axId val="1127765839"/>
      </c:barChart>
      <c:catAx>
        <c:axId val="1127767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27765839"/>
        <c:crosses val="autoZero"/>
        <c:auto val="1"/>
        <c:lblAlgn val="ctr"/>
        <c:lblOffset val="100"/>
        <c:noMultiLvlLbl val="0"/>
      </c:catAx>
      <c:valAx>
        <c:axId val="1127765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CPU cycles</a:t>
                </a:r>
                <a:r>
                  <a:rPr lang="de-CH" baseline="0"/>
                  <a:t> / ticks</a:t>
                </a:r>
                <a:endParaRPr lang="de-C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27767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kyber performance on x86-64 </a:t>
            </a:r>
            <a:r>
              <a:rPr lang="de-CH" baseline="0"/>
              <a:t>(Intel Pentium)</a:t>
            </a:r>
            <a:br>
              <a:rPr lang="de-CH"/>
            </a:br>
            <a:r>
              <a:rPr lang="de-CH" sz="1050"/>
              <a:t>average with N=1'000</a:t>
            </a:r>
            <a:endParaRPr lang="de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Sheet2!$B$97</c:f>
              <c:strCache>
                <c:ptCount val="1"/>
                <c:pt idx="0">
                  <c:v>kyber-512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Sheet2!$A$136:$A$144</c:f>
              <c:strCache>
                <c:ptCount val="9"/>
                <c:pt idx="0">
                  <c:v>kyber_keypair</c:v>
                </c:pt>
                <c:pt idx="1">
                  <c:v>kyber_encaps</c:v>
                </c:pt>
                <c:pt idx="2">
                  <c:v>kyber_decaps</c:v>
                </c:pt>
                <c:pt idx="3">
                  <c:v>kex_uake_initA</c:v>
                </c:pt>
                <c:pt idx="4">
                  <c:v>kex_uake_sharedB</c:v>
                </c:pt>
                <c:pt idx="5">
                  <c:v>kex_uake_sharedA</c:v>
                </c:pt>
                <c:pt idx="6">
                  <c:v>kex_ake_initA</c:v>
                </c:pt>
                <c:pt idx="7">
                  <c:v>kex_ake_sharedB</c:v>
                </c:pt>
                <c:pt idx="8">
                  <c:v>kex_ake_sharedA</c:v>
                </c:pt>
              </c:strCache>
            </c:strRef>
          </c:cat>
          <c:val>
            <c:numRef>
              <c:f>Sheet2!$B$136:$B$144</c:f>
              <c:numCache>
                <c:formatCode>General</c:formatCode>
                <c:ptCount val="9"/>
                <c:pt idx="0">
                  <c:v>138728</c:v>
                </c:pt>
                <c:pt idx="1">
                  <c:v>174630</c:v>
                </c:pt>
                <c:pt idx="2">
                  <c:v>204789</c:v>
                </c:pt>
                <c:pt idx="3">
                  <c:v>313699</c:v>
                </c:pt>
                <c:pt idx="4">
                  <c:v>381023</c:v>
                </c:pt>
                <c:pt idx="5">
                  <c:v>206536</c:v>
                </c:pt>
                <c:pt idx="6">
                  <c:v>313437</c:v>
                </c:pt>
                <c:pt idx="7">
                  <c:v>556098</c:v>
                </c:pt>
                <c:pt idx="8">
                  <c:v>411522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86-46F1-ACCE-825F0E1F1B8C}"/>
            </c:ext>
          </c:extLst>
        </c:ser>
        <c:ser>
          <c:idx val="1"/>
          <c:order val="1"/>
          <c:tx>
            <c:strRef>
              <c:f>Sheet2!$C$97</c:f>
              <c:strCache>
                <c:ptCount val="1"/>
                <c:pt idx="0">
                  <c:v>kyber-768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Sheet2!$A$136:$A$144</c:f>
              <c:strCache>
                <c:ptCount val="9"/>
                <c:pt idx="0">
                  <c:v>kyber_keypair</c:v>
                </c:pt>
                <c:pt idx="1">
                  <c:v>kyber_encaps</c:v>
                </c:pt>
                <c:pt idx="2">
                  <c:v>kyber_decaps</c:v>
                </c:pt>
                <c:pt idx="3">
                  <c:v>kex_uake_initA</c:v>
                </c:pt>
                <c:pt idx="4">
                  <c:v>kex_uake_sharedB</c:v>
                </c:pt>
                <c:pt idx="5">
                  <c:v>kex_uake_sharedA</c:v>
                </c:pt>
                <c:pt idx="6">
                  <c:v>kex_ake_initA</c:v>
                </c:pt>
                <c:pt idx="7">
                  <c:v>kex_ake_sharedB</c:v>
                </c:pt>
                <c:pt idx="8">
                  <c:v>kex_ake_sharedA</c:v>
                </c:pt>
              </c:strCache>
            </c:strRef>
          </c:cat>
          <c:val>
            <c:numRef>
              <c:f>Sheet2!$C$136:$C$144</c:f>
              <c:numCache>
                <c:formatCode>General</c:formatCode>
                <c:ptCount val="9"/>
                <c:pt idx="0">
                  <c:v>224405</c:v>
                </c:pt>
                <c:pt idx="1">
                  <c:v>265644</c:v>
                </c:pt>
                <c:pt idx="2">
                  <c:v>302348</c:v>
                </c:pt>
                <c:pt idx="3">
                  <c:v>494697</c:v>
                </c:pt>
                <c:pt idx="4">
                  <c:v>571673</c:v>
                </c:pt>
                <c:pt idx="5">
                  <c:v>304275</c:v>
                </c:pt>
                <c:pt idx="6">
                  <c:v>494491</c:v>
                </c:pt>
                <c:pt idx="7">
                  <c:v>835669</c:v>
                </c:pt>
                <c:pt idx="8">
                  <c:v>605871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86-46F1-ACCE-825F0E1F1B8C}"/>
            </c:ext>
          </c:extLst>
        </c:ser>
        <c:ser>
          <c:idx val="2"/>
          <c:order val="2"/>
          <c:tx>
            <c:strRef>
              <c:f>Sheet2!$D$97</c:f>
              <c:strCache>
                <c:ptCount val="1"/>
                <c:pt idx="0">
                  <c:v>kyber-1024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Sheet2!$A$136:$A$144</c:f>
              <c:strCache>
                <c:ptCount val="9"/>
                <c:pt idx="0">
                  <c:v>kyber_keypair</c:v>
                </c:pt>
                <c:pt idx="1">
                  <c:v>kyber_encaps</c:v>
                </c:pt>
                <c:pt idx="2">
                  <c:v>kyber_decaps</c:v>
                </c:pt>
                <c:pt idx="3">
                  <c:v>kex_uake_initA</c:v>
                </c:pt>
                <c:pt idx="4">
                  <c:v>kex_uake_sharedB</c:v>
                </c:pt>
                <c:pt idx="5">
                  <c:v>kex_uake_sharedA</c:v>
                </c:pt>
                <c:pt idx="6">
                  <c:v>kex_ake_initA</c:v>
                </c:pt>
                <c:pt idx="7">
                  <c:v>kex_ake_sharedB</c:v>
                </c:pt>
                <c:pt idx="8">
                  <c:v>kex_ake_sharedA</c:v>
                </c:pt>
              </c:strCache>
            </c:strRef>
          </c:cat>
          <c:val>
            <c:numRef>
              <c:f>Sheet2!$D$136:$D$144</c:f>
              <c:numCache>
                <c:formatCode>General</c:formatCode>
                <c:ptCount val="9"/>
                <c:pt idx="0">
                  <c:v>347150</c:v>
                </c:pt>
                <c:pt idx="1">
                  <c:v>393909</c:v>
                </c:pt>
                <c:pt idx="2">
                  <c:v>440794</c:v>
                </c:pt>
                <c:pt idx="3">
                  <c:v>742969</c:v>
                </c:pt>
                <c:pt idx="4">
                  <c:v>832945</c:v>
                </c:pt>
                <c:pt idx="5">
                  <c:v>441103</c:v>
                </c:pt>
                <c:pt idx="6">
                  <c:v>742886</c:v>
                </c:pt>
                <c:pt idx="7">
                  <c:v>1260367</c:v>
                </c:pt>
                <c:pt idx="8">
                  <c:v>881236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86-46F1-ACCE-825F0E1F1B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29032735"/>
        <c:axId val="1129032319"/>
      </c:barChart>
      <c:catAx>
        <c:axId val="1129032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29032319"/>
        <c:crosses val="autoZero"/>
        <c:auto val="1"/>
        <c:lblAlgn val="ctr"/>
        <c:lblOffset val="100"/>
        <c:noMultiLvlLbl val="0"/>
      </c:catAx>
      <c:valAx>
        <c:axId val="1129032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29032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kyber-768 performance</a:t>
            </a:r>
            <a:br>
              <a:rPr lang="de-CH"/>
            </a:br>
            <a:r>
              <a:rPr lang="de-CH" sz="1050"/>
              <a:t>average with N=</a:t>
            </a:r>
            <a:r>
              <a:rPr lang="de-CH" sz="1050" baseline="0"/>
              <a:t>1'000</a:t>
            </a:r>
            <a:endParaRPr lang="de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Sheet2!$M$38</c:f>
              <c:strCache>
                <c:ptCount val="1"/>
                <c:pt idx="0">
                  <c:v>x86-64 (Intel Pentium)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Sheet2!$A$39:$A$47</c:f>
              <c:strCache>
                <c:ptCount val="9"/>
                <c:pt idx="0">
                  <c:v>kyber_keypair</c:v>
                </c:pt>
                <c:pt idx="1">
                  <c:v>kyber_encaps</c:v>
                </c:pt>
                <c:pt idx="2">
                  <c:v>kyber_decaps</c:v>
                </c:pt>
                <c:pt idx="3">
                  <c:v>kex_uake_initA</c:v>
                </c:pt>
                <c:pt idx="4">
                  <c:v>kex_uake_sharedB</c:v>
                </c:pt>
                <c:pt idx="5">
                  <c:v>kex_uake_sharedA</c:v>
                </c:pt>
                <c:pt idx="6">
                  <c:v>kex_ake_initA</c:v>
                </c:pt>
                <c:pt idx="7">
                  <c:v>kex_ake_sharedB</c:v>
                </c:pt>
                <c:pt idx="8">
                  <c:v>kex_ake_sharedA</c:v>
                </c:pt>
              </c:strCache>
            </c:strRef>
          </c:cat>
          <c:val>
            <c:numRef>
              <c:f>Sheet2!$M$39:$M$47</c:f>
              <c:numCache>
                <c:formatCode>General</c:formatCode>
                <c:ptCount val="9"/>
                <c:pt idx="0">
                  <c:v>224405</c:v>
                </c:pt>
                <c:pt idx="1">
                  <c:v>265644</c:v>
                </c:pt>
                <c:pt idx="2">
                  <c:v>302348</c:v>
                </c:pt>
                <c:pt idx="3">
                  <c:v>494697</c:v>
                </c:pt>
                <c:pt idx="4">
                  <c:v>571673</c:v>
                </c:pt>
                <c:pt idx="5">
                  <c:v>304275</c:v>
                </c:pt>
                <c:pt idx="6">
                  <c:v>494491</c:v>
                </c:pt>
                <c:pt idx="7">
                  <c:v>835669</c:v>
                </c:pt>
                <c:pt idx="8">
                  <c:v>605871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C9-42DC-84BD-98454EF80FB5}"/>
            </c:ext>
          </c:extLst>
        </c:ser>
        <c:ser>
          <c:idx val="1"/>
          <c:order val="1"/>
          <c:tx>
            <c:strRef>
              <c:f>Sheet2!$N$38</c:f>
              <c:strCache>
                <c:ptCount val="1"/>
                <c:pt idx="0">
                  <c:v>Cortex-M4 (STM32F4)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Sheet2!$A$39:$A$47</c:f>
              <c:strCache>
                <c:ptCount val="9"/>
                <c:pt idx="0">
                  <c:v>kyber_keypair</c:v>
                </c:pt>
                <c:pt idx="1">
                  <c:v>kyber_encaps</c:v>
                </c:pt>
                <c:pt idx="2">
                  <c:v>kyber_decaps</c:v>
                </c:pt>
                <c:pt idx="3">
                  <c:v>kex_uake_initA</c:v>
                </c:pt>
                <c:pt idx="4">
                  <c:v>kex_uake_sharedB</c:v>
                </c:pt>
                <c:pt idx="5">
                  <c:v>kex_uake_sharedA</c:v>
                </c:pt>
                <c:pt idx="6">
                  <c:v>kex_ake_initA</c:v>
                </c:pt>
                <c:pt idx="7">
                  <c:v>kex_ake_sharedB</c:v>
                </c:pt>
                <c:pt idx="8">
                  <c:v>kex_ake_sharedA</c:v>
                </c:pt>
              </c:strCache>
            </c:strRef>
          </c:cat>
          <c:val>
            <c:numRef>
              <c:f>Sheet2!$N$39:$N$47</c:f>
              <c:numCache>
                <c:formatCode>General</c:formatCode>
                <c:ptCount val="9"/>
                <c:pt idx="0">
                  <c:v>1476327</c:v>
                </c:pt>
                <c:pt idx="1">
                  <c:v>3331994</c:v>
                </c:pt>
                <c:pt idx="2">
                  <c:v>3524569</c:v>
                </c:pt>
                <c:pt idx="3">
                  <c:v>509012</c:v>
                </c:pt>
                <c:pt idx="4">
                  <c:v>2633480</c:v>
                </c:pt>
                <c:pt idx="5">
                  <c:v>3602926</c:v>
                </c:pt>
                <c:pt idx="6">
                  <c:v>508262</c:v>
                </c:pt>
                <c:pt idx="7">
                  <c:v>1808350</c:v>
                </c:pt>
                <c:pt idx="8">
                  <c:v>2957516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C9-42DC-84BD-98454EF80F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27767503"/>
        <c:axId val="1127765839"/>
      </c:barChart>
      <c:catAx>
        <c:axId val="1127767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27765839"/>
        <c:crosses val="autoZero"/>
        <c:auto val="1"/>
        <c:lblAlgn val="ctr"/>
        <c:lblOffset val="100"/>
        <c:noMultiLvlLbl val="0"/>
      </c:catAx>
      <c:valAx>
        <c:axId val="1127765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CPU cycles</a:t>
                </a:r>
                <a:r>
                  <a:rPr lang="de-CH" baseline="0"/>
                  <a:t> / ticks</a:t>
                </a:r>
                <a:endParaRPr lang="de-C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27767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kyber-1024 performance</a:t>
            </a:r>
            <a:br>
              <a:rPr lang="de-CH"/>
            </a:br>
            <a:r>
              <a:rPr lang="de-CH" sz="1050"/>
              <a:t>average with N=</a:t>
            </a:r>
            <a:r>
              <a:rPr lang="de-CH" sz="1050" baseline="0"/>
              <a:t>1'000</a:t>
            </a:r>
            <a:endParaRPr lang="de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Sheet2!$X$38</c:f>
              <c:strCache>
                <c:ptCount val="1"/>
                <c:pt idx="0">
                  <c:v>x86-64 (Intel Pentium)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Sheet2!$A$39:$A$47</c:f>
              <c:strCache>
                <c:ptCount val="9"/>
                <c:pt idx="0">
                  <c:v>kyber_keypair</c:v>
                </c:pt>
                <c:pt idx="1">
                  <c:v>kyber_encaps</c:v>
                </c:pt>
                <c:pt idx="2">
                  <c:v>kyber_decaps</c:v>
                </c:pt>
                <c:pt idx="3">
                  <c:v>kex_uake_initA</c:v>
                </c:pt>
                <c:pt idx="4">
                  <c:v>kex_uake_sharedB</c:v>
                </c:pt>
                <c:pt idx="5">
                  <c:v>kex_uake_sharedA</c:v>
                </c:pt>
                <c:pt idx="6">
                  <c:v>kex_ake_initA</c:v>
                </c:pt>
                <c:pt idx="7">
                  <c:v>kex_ake_sharedB</c:v>
                </c:pt>
                <c:pt idx="8">
                  <c:v>kex_ake_sharedA</c:v>
                </c:pt>
              </c:strCache>
            </c:strRef>
          </c:cat>
          <c:val>
            <c:numRef>
              <c:f>Sheet2!$X$39:$X$47</c:f>
              <c:numCache>
                <c:formatCode>General</c:formatCode>
                <c:ptCount val="9"/>
                <c:pt idx="0">
                  <c:v>347150</c:v>
                </c:pt>
                <c:pt idx="1">
                  <c:v>393909</c:v>
                </c:pt>
                <c:pt idx="2">
                  <c:v>440794</c:v>
                </c:pt>
                <c:pt idx="3">
                  <c:v>742969</c:v>
                </c:pt>
                <c:pt idx="4">
                  <c:v>832945</c:v>
                </c:pt>
                <c:pt idx="5">
                  <c:v>441103</c:v>
                </c:pt>
                <c:pt idx="6">
                  <c:v>742886</c:v>
                </c:pt>
                <c:pt idx="7">
                  <c:v>1260367</c:v>
                </c:pt>
                <c:pt idx="8">
                  <c:v>881236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F3-43A9-92E1-DC0F47C2DB4C}"/>
            </c:ext>
          </c:extLst>
        </c:ser>
        <c:ser>
          <c:idx val="1"/>
          <c:order val="1"/>
          <c:tx>
            <c:strRef>
              <c:f>Sheet2!$Y$38</c:f>
              <c:strCache>
                <c:ptCount val="1"/>
                <c:pt idx="0">
                  <c:v>Cortex-M4 (STM32F4)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Sheet2!$A$39:$A$47</c:f>
              <c:strCache>
                <c:ptCount val="9"/>
                <c:pt idx="0">
                  <c:v>kyber_keypair</c:v>
                </c:pt>
                <c:pt idx="1">
                  <c:v>kyber_encaps</c:v>
                </c:pt>
                <c:pt idx="2">
                  <c:v>kyber_decaps</c:v>
                </c:pt>
                <c:pt idx="3">
                  <c:v>kex_uake_initA</c:v>
                </c:pt>
                <c:pt idx="4">
                  <c:v>kex_uake_sharedB</c:v>
                </c:pt>
                <c:pt idx="5">
                  <c:v>kex_uake_sharedA</c:v>
                </c:pt>
                <c:pt idx="6">
                  <c:v>kex_ake_initA</c:v>
                </c:pt>
                <c:pt idx="7">
                  <c:v>kex_ake_sharedB</c:v>
                </c:pt>
                <c:pt idx="8">
                  <c:v>kex_ake_sharedA</c:v>
                </c:pt>
              </c:strCache>
            </c:strRef>
          </c:cat>
          <c:val>
            <c:numRef>
              <c:f>Sheet2!$Y$39:$Y$47</c:f>
              <c:numCache>
                <c:formatCode>General</c:formatCode>
                <c:ptCount val="9"/>
                <c:pt idx="0">
                  <c:v>212259</c:v>
                </c:pt>
                <c:pt idx="1">
                  <c:v>2250365</c:v>
                </c:pt>
                <c:pt idx="2">
                  <c:v>2675360</c:v>
                </c:pt>
                <c:pt idx="3">
                  <c:v>2462962</c:v>
                </c:pt>
                <c:pt idx="4">
                  <c:v>709290</c:v>
                </c:pt>
                <c:pt idx="5">
                  <c:v>2756685</c:v>
                </c:pt>
                <c:pt idx="6">
                  <c:v>2463179</c:v>
                </c:pt>
                <c:pt idx="7">
                  <c:v>3116057</c:v>
                </c:pt>
                <c:pt idx="8">
                  <c:v>1291641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F3-43A9-92E1-DC0F47C2DB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27767503"/>
        <c:axId val="1127765839"/>
      </c:barChart>
      <c:catAx>
        <c:axId val="1127767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27765839"/>
        <c:crosses val="autoZero"/>
        <c:auto val="1"/>
        <c:lblAlgn val="ctr"/>
        <c:lblOffset val="100"/>
        <c:noMultiLvlLbl val="0"/>
      </c:catAx>
      <c:valAx>
        <c:axId val="1127765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CPU cycles</a:t>
                </a:r>
                <a:r>
                  <a:rPr lang="de-CH" baseline="0"/>
                  <a:t> / ticks</a:t>
                </a:r>
                <a:endParaRPr lang="de-C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27767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kyber performance on ARM Cortex-M4</a:t>
            </a:r>
            <a:r>
              <a:rPr lang="de-CH" baseline="0"/>
              <a:t> (STM32F4)</a:t>
            </a:r>
            <a:br>
              <a:rPr lang="de-CH"/>
            </a:br>
            <a:r>
              <a:rPr lang="de-CH" sz="1050"/>
              <a:t>average with N=1'000</a:t>
            </a:r>
            <a:endParaRPr lang="de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Sheet2!$B$97</c:f>
              <c:strCache>
                <c:ptCount val="1"/>
                <c:pt idx="0">
                  <c:v>kyber-512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Sheet2!$A$98:$A$106</c:f>
              <c:strCache>
                <c:ptCount val="9"/>
                <c:pt idx="0">
                  <c:v>kyber_keypair</c:v>
                </c:pt>
                <c:pt idx="1">
                  <c:v>kyber_encaps</c:v>
                </c:pt>
                <c:pt idx="2">
                  <c:v>kyber_decaps</c:v>
                </c:pt>
                <c:pt idx="3">
                  <c:v>kex_uake_initA</c:v>
                </c:pt>
                <c:pt idx="4">
                  <c:v>kex_uake_sharedB</c:v>
                </c:pt>
                <c:pt idx="5">
                  <c:v>kex_uake_sharedA</c:v>
                </c:pt>
                <c:pt idx="6">
                  <c:v>kex_ake_initA</c:v>
                </c:pt>
                <c:pt idx="7">
                  <c:v>kex_ake_sharedB</c:v>
                </c:pt>
                <c:pt idx="8">
                  <c:v>kex_ake_sharedA</c:v>
                </c:pt>
              </c:strCache>
            </c:strRef>
          </c:cat>
          <c:val>
            <c:numRef>
              <c:f>Sheet2!$B$98:$B$106</c:f>
              <c:numCache>
                <c:formatCode>General</c:formatCode>
                <c:ptCount val="9"/>
                <c:pt idx="0">
                  <c:v>4013592</c:v>
                </c:pt>
                <c:pt idx="1">
                  <c:v>575006</c:v>
                </c:pt>
                <c:pt idx="2">
                  <c:v>905256</c:v>
                </c:pt>
                <c:pt idx="3">
                  <c:v>289139</c:v>
                </c:pt>
                <c:pt idx="4">
                  <c:v>1571707</c:v>
                </c:pt>
                <c:pt idx="5">
                  <c:v>996807</c:v>
                </c:pt>
                <c:pt idx="6">
                  <c:v>288038</c:v>
                </c:pt>
                <c:pt idx="7">
                  <c:v>2145910</c:v>
                </c:pt>
                <c:pt idx="8">
                  <c:v>1898326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86-46F1-ACCE-825F0E1F1B8C}"/>
            </c:ext>
          </c:extLst>
        </c:ser>
        <c:ser>
          <c:idx val="1"/>
          <c:order val="1"/>
          <c:tx>
            <c:strRef>
              <c:f>Sheet2!$C$97</c:f>
              <c:strCache>
                <c:ptCount val="1"/>
                <c:pt idx="0">
                  <c:v>kyber-768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Sheet2!$A$98:$A$106</c:f>
              <c:strCache>
                <c:ptCount val="9"/>
                <c:pt idx="0">
                  <c:v>kyber_keypair</c:v>
                </c:pt>
                <c:pt idx="1">
                  <c:v>kyber_encaps</c:v>
                </c:pt>
                <c:pt idx="2">
                  <c:v>kyber_decaps</c:v>
                </c:pt>
                <c:pt idx="3">
                  <c:v>kex_uake_initA</c:v>
                </c:pt>
                <c:pt idx="4">
                  <c:v>kex_uake_sharedB</c:v>
                </c:pt>
                <c:pt idx="5">
                  <c:v>kex_uake_sharedA</c:v>
                </c:pt>
                <c:pt idx="6">
                  <c:v>kex_ake_initA</c:v>
                </c:pt>
                <c:pt idx="7">
                  <c:v>kex_ake_sharedB</c:v>
                </c:pt>
                <c:pt idx="8">
                  <c:v>kex_ake_sharedA</c:v>
                </c:pt>
              </c:strCache>
            </c:strRef>
          </c:cat>
          <c:val>
            <c:numRef>
              <c:f>Sheet2!$C$98:$C$106</c:f>
              <c:numCache>
                <c:formatCode>General</c:formatCode>
                <c:ptCount val="9"/>
                <c:pt idx="0">
                  <c:v>1476327</c:v>
                </c:pt>
                <c:pt idx="1">
                  <c:v>3331994</c:v>
                </c:pt>
                <c:pt idx="2">
                  <c:v>3524569</c:v>
                </c:pt>
                <c:pt idx="3">
                  <c:v>509012</c:v>
                </c:pt>
                <c:pt idx="4">
                  <c:v>2633480</c:v>
                </c:pt>
                <c:pt idx="5">
                  <c:v>3602926</c:v>
                </c:pt>
                <c:pt idx="6">
                  <c:v>508262</c:v>
                </c:pt>
                <c:pt idx="7">
                  <c:v>1808350</c:v>
                </c:pt>
                <c:pt idx="8">
                  <c:v>2957516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86-46F1-ACCE-825F0E1F1B8C}"/>
            </c:ext>
          </c:extLst>
        </c:ser>
        <c:ser>
          <c:idx val="2"/>
          <c:order val="2"/>
          <c:tx>
            <c:strRef>
              <c:f>Sheet2!$D$97</c:f>
              <c:strCache>
                <c:ptCount val="1"/>
                <c:pt idx="0">
                  <c:v>kyber-1024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Sheet2!$A$98:$A$106</c:f>
              <c:strCache>
                <c:ptCount val="9"/>
                <c:pt idx="0">
                  <c:v>kyber_keypair</c:v>
                </c:pt>
                <c:pt idx="1">
                  <c:v>kyber_encaps</c:v>
                </c:pt>
                <c:pt idx="2">
                  <c:v>kyber_decaps</c:v>
                </c:pt>
                <c:pt idx="3">
                  <c:v>kex_uake_initA</c:v>
                </c:pt>
                <c:pt idx="4">
                  <c:v>kex_uake_sharedB</c:v>
                </c:pt>
                <c:pt idx="5">
                  <c:v>kex_uake_sharedA</c:v>
                </c:pt>
                <c:pt idx="6">
                  <c:v>kex_ake_initA</c:v>
                </c:pt>
                <c:pt idx="7">
                  <c:v>kex_ake_sharedB</c:v>
                </c:pt>
                <c:pt idx="8">
                  <c:v>kex_ake_sharedA</c:v>
                </c:pt>
              </c:strCache>
            </c:strRef>
          </c:cat>
          <c:val>
            <c:numRef>
              <c:f>Sheet2!$D$98:$D$106</c:f>
              <c:numCache>
                <c:formatCode>General</c:formatCode>
                <c:ptCount val="9"/>
                <c:pt idx="0">
                  <c:v>212259</c:v>
                </c:pt>
                <c:pt idx="1">
                  <c:v>2250365</c:v>
                </c:pt>
                <c:pt idx="2">
                  <c:v>2675360</c:v>
                </c:pt>
                <c:pt idx="3">
                  <c:v>2462962</c:v>
                </c:pt>
                <c:pt idx="4">
                  <c:v>709290</c:v>
                </c:pt>
                <c:pt idx="5">
                  <c:v>2756685</c:v>
                </c:pt>
                <c:pt idx="6">
                  <c:v>2463179</c:v>
                </c:pt>
                <c:pt idx="7">
                  <c:v>3116057</c:v>
                </c:pt>
                <c:pt idx="8">
                  <c:v>1291641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86-46F1-ACCE-825F0E1F1B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29032735"/>
        <c:axId val="1129032319"/>
      </c:barChart>
      <c:catAx>
        <c:axId val="1129032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29032319"/>
        <c:crosses val="autoZero"/>
        <c:auto val="1"/>
        <c:lblAlgn val="ctr"/>
        <c:lblOffset val="100"/>
        <c:noMultiLvlLbl val="0"/>
      </c:catAx>
      <c:valAx>
        <c:axId val="1129032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29032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kyber performance on ARM Cortex-M4</a:t>
            </a:r>
            <a:r>
              <a:rPr lang="de-CH" baseline="0"/>
              <a:t> (STM32F4)</a:t>
            </a:r>
            <a:br>
              <a:rPr lang="de-CH"/>
            </a:br>
            <a:r>
              <a:rPr lang="de-CH" sz="1050"/>
              <a:t>median with N=1'000</a:t>
            </a:r>
            <a:endParaRPr lang="de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Sheet2!$B$97</c:f>
              <c:strCache>
                <c:ptCount val="1"/>
                <c:pt idx="0">
                  <c:v>kyber-512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Sheet2!$A$111:$A$119</c:f>
              <c:strCache>
                <c:ptCount val="9"/>
                <c:pt idx="0">
                  <c:v>kyber_keypair</c:v>
                </c:pt>
                <c:pt idx="1">
                  <c:v>kyber_encaps</c:v>
                </c:pt>
                <c:pt idx="2">
                  <c:v>kyber_decaps</c:v>
                </c:pt>
                <c:pt idx="3">
                  <c:v>kex_uake_initA</c:v>
                </c:pt>
                <c:pt idx="4">
                  <c:v>kex_uake_sharedB</c:v>
                </c:pt>
                <c:pt idx="5">
                  <c:v>kex_uake_sharedA</c:v>
                </c:pt>
                <c:pt idx="6">
                  <c:v>kex_ake_initA</c:v>
                </c:pt>
                <c:pt idx="7">
                  <c:v>kex_ake_sharedB</c:v>
                </c:pt>
                <c:pt idx="8">
                  <c:v>kex_ake_sharedA</c:v>
                </c:pt>
              </c:strCache>
            </c:strRef>
          </c:cat>
          <c:val>
            <c:numRef>
              <c:f>Sheet2!$B$111:$B$119</c:f>
              <c:numCache>
                <c:formatCode>General</c:formatCode>
                <c:ptCount val="9"/>
                <c:pt idx="0">
                  <c:v>4011162</c:v>
                </c:pt>
                <c:pt idx="1">
                  <c:v>4874271</c:v>
                </c:pt>
                <c:pt idx="2">
                  <c:v>5204524</c:v>
                </c:pt>
                <c:pt idx="3">
                  <c:v>8884219</c:v>
                </c:pt>
                <c:pt idx="4">
                  <c:v>10170245</c:v>
                </c:pt>
                <c:pt idx="5">
                  <c:v>5296074</c:v>
                </c:pt>
                <c:pt idx="6">
                  <c:v>8884195</c:v>
                </c:pt>
                <c:pt idx="7">
                  <c:v>15043713</c:v>
                </c:pt>
                <c:pt idx="8">
                  <c:v>10496859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86-46F1-ACCE-825F0E1F1B8C}"/>
            </c:ext>
          </c:extLst>
        </c:ser>
        <c:ser>
          <c:idx val="1"/>
          <c:order val="1"/>
          <c:tx>
            <c:strRef>
              <c:f>Sheet2!$C$97</c:f>
              <c:strCache>
                <c:ptCount val="1"/>
                <c:pt idx="0">
                  <c:v>kyber-768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Sheet2!$A$111:$A$119</c:f>
              <c:strCache>
                <c:ptCount val="9"/>
                <c:pt idx="0">
                  <c:v>kyber_keypair</c:v>
                </c:pt>
                <c:pt idx="1">
                  <c:v>kyber_encaps</c:v>
                </c:pt>
                <c:pt idx="2">
                  <c:v>kyber_decaps</c:v>
                </c:pt>
                <c:pt idx="3">
                  <c:v>kex_uake_initA</c:v>
                </c:pt>
                <c:pt idx="4">
                  <c:v>kex_uake_sharedB</c:v>
                </c:pt>
                <c:pt idx="5">
                  <c:v>kex_uake_sharedA</c:v>
                </c:pt>
                <c:pt idx="6">
                  <c:v>kex_ake_initA</c:v>
                </c:pt>
                <c:pt idx="7">
                  <c:v>kex_ake_sharedB</c:v>
                </c:pt>
                <c:pt idx="8">
                  <c:v>kex_ake_sharedA</c:v>
                </c:pt>
              </c:strCache>
            </c:strRef>
          </c:cat>
          <c:val>
            <c:numRef>
              <c:f>Sheet2!$C$111:$C$119</c:f>
              <c:numCache>
                <c:formatCode>General</c:formatCode>
                <c:ptCount val="9"/>
                <c:pt idx="0">
                  <c:v>5770662</c:v>
                </c:pt>
                <c:pt idx="1">
                  <c:v>7631256</c:v>
                </c:pt>
                <c:pt idx="2">
                  <c:v>7823831</c:v>
                </c:pt>
                <c:pt idx="3">
                  <c:v>13400542</c:v>
                </c:pt>
                <c:pt idx="4">
                  <c:v>15531274</c:v>
                </c:pt>
                <c:pt idx="5">
                  <c:v>7902191</c:v>
                </c:pt>
                <c:pt idx="6">
                  <c:v>13400481</c:v>
                </c:pt>
                <c:pt idx="7">
                  <c:v>23304696</c:v>
                </c:pt>
                <c:pt idx="8">
                  <c:v>15855324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86-46F1-ACCE-825F0E1F1B8C}"/>
            </c:ext>
          </c:extLst>
        </c:ser>
        <c:ser>
          <c:idx val="2"/>
          <c:order val="2"/>
          <c:tx>
            <c:strRef>
              <c:f>Sheet2!$D$97</c:f>
              <c:strCache>
                <c:ptCount val="1"/>
                <c:pt idx="0">
                  <c:v>kyber-1024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Sheet2!$A$111:$A$119</c:f>
              <c:strCache>
                <c:ptCount val="9"/>
                <c:pt idx="0">
                  <c:v>kyber_keypair</c:v>
                </c:pt>
                <c:pt idx="1">
                  <c:v>kyber_encaps</c:v>
                </c:pt>
                <c:pt idx="2">
                  <c:v>kyber_decaps</c:v>
                </c:pt>
                <c:pt idx="3">
                  <c:v>kex_uake_initA</c:v>
                </c:pt>
                <c:pt idx="4">
                  <c:v>kex_uake_sharedB</c:v>
                </c:pt>
                <c:pt idx="5">
                  <c:v>kex_uake_sharedA</c:v>
                </c:pt>
                <c:pt idx="6">
                  <c:v>kex_ake_initA</c:v>
                </c:pt>
                <c:pt idx="7">
                  <c:v>kex_ake_sharedB</c:v>
                </c:pt>
                <c:pt idx="8">
                  <c:v>kex_ake_sharedA</c:v>
                </c:pt>
              </c:strCache>
            </c:strRef>
          </c:cat>
          <c:val>
            <c:numRef>
              <c:f>Sheet2!$D$111:$D$119</c:f>
              <c:numCache>
                <c:formatCode>General</c:formatCode>
                <c:ptCount val="9"/>
                <c:pt idx="0">
                  <c:v>8801144</c:v>
                </c:pt>
                <c:pt idx="1">
                  <c:v>10848911</c:v>
                </c:pt>
                <c:pt idx="2">
                  <c:v>11273893</c:v>
                </c:pt>
                <c:pt idx="3">
                  <c:v>19650115</c:v>
                </c:pt>
                <c:pt idx="4">
                  <c:v>22205635</c:v>
                </c:pt>
                <c:pt idx="5">
                  <c:v>11355220</c:v>
                </c:pt>
                <c:pt idx="6">
                  <c:v>19650139</c:v>
                </c:pt>
                <c:pt idx="7">
                  <c:v>33210908</c:v>
                </c:pt>
                <c:pt idx="8">
                  <c:v>22787977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86-46F1-ACCE-825F0E1F1B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29032735"/>
        <c:axId val="1129032319"/>
      </c:barChart>
      <c:catAx>
        <c:axId val="1129032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29032319"/>
        <c:crosses val="autoZero"/>
        <c:auto val="1"/>
        <c:lblAlgn val="ctr"/>
        <c:lblOffset val="100"/>
        <c:noMultiLvlLbl val="0"/>
      </c:catAx>
      <c:valAx>
        <c:axId val="1129032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29032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kyber-512 performance</a:t>
            </a:r>
            <a:br>
              <a:rPr lang="de-CH"/>
            </a:br>
            <a:r>
              <a:rPr lang="de-CH" sz="1050"/>
              <a:t>median with N=</a:t>
            </a:r>
            <a:r>
              <a:rPr lang="de-CH" sz="1050" baseline="0"/>
              <a:t>1'000</a:t>
            </a:r>
            <a:endParaRPr lang="de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Sheet2!$E$38</c:f>
              <c:strCache>
                <c:ptCount val="1"/>
                <c:pt idx="0">
                  <c:v>x86-64 (Intel Pentium)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Sheet2!$A$39:$A$47</c:f>
              <c:strCache>
                <c:ptCount val="9"/>
                <c:pt idx="0">
                  <c:v>kyber_keypair</c:v>
                </c:pt>
                <c:pt idx="1">
                  <c:v>kyber_encaps</c:v>
                </c:pt>
                <c:pt idx="2">
                  <c:v>kyber_decaps</c:v>
                </c:pt>
                <c:pt idx="3">
                  <c:v>kex_uake_initA</c:v>
                </c:pt>
                <c:pt idx="4">
                  <c:v>kex_uake_sharedB</c:v>
                </c:pt>
                <c:pt idx="5">
                  <c:v>kex_uake_sharedA</c:v>
                </c:pt>
                <c:pt idx="6">
                  <c:v>kex_ake_initA</c:v>
                </c:pt>
                <c:pt idx="7">
                  <c:v>kex_ake_sharedB</c:v>
                </c:pt>
                <c:pt idx="8">
                  <c:v>kex_ake_sharedA</c:v>
                </c:pt>
              </c:strCache>
            </c:strRef>
          </c:cat>
          <c:val>
            <c:numRef>
              <c:f>Sheet2!$E$39:$E$47</c:f>
              <c:numCache>
                <c:formatCode>General</c:formatCode>
                <c:ptCount val="9"/>
                <c:pt idx="0">
                  <c:v>138472</c:v>
                </c:pt>
                <c:pt idx="1">
                  <c:v>174292</c:v>
                </c:pt>
                <c:pt idx="2">
                  <c:v>204456</c:v>
                </c:pt>
                <c:pt idx="3">
                  <c:v>313052</c:v>
                </c:pt>
                <c:pt idx="4">
                  <c:v>380652</c:v>
                </c:pt>
                <c:pt idx="5">
                  <c:v>206384</c:v>
                </c:pt>
                <c:pt idx="6">
                  <c:v>313024</c:v>
                </c:pt>
                <c:pt idx="7">
                  <c:v>555648</c:v>
                </c:pt>
                <c:pt idx="8">
                  <c:v>411220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C9-42DC-84BD-98454EF80FB5}"/>
            </c:ext>
          </c:extLst>
        </c:ser>
        <c:ser>
          <c:idx val="1"/>
          <c:order val="1"/>
          <c:tx>
            <c:strRef>
              <c:f>Sheet2!$F$38</c:f>
              <c:strCache>
                <c:ptCount val="1"/>
                <c:pt idx="0">
                  <c:v>Cortex-M4 (STM32F4)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Sheet2!$A$39:$A$47</c:f>
              <c:strCache>
                <c:ptCount val="9"/>
                <c:pt idx="0">
                  <c:v>kyber_keypair</c:v>
                </c:pt>
                <c:pt idx="1">
                  <c:v>kyber_encaps</c:v>
                </c:pt>
                <c:pt idx="2">
                  <c:v>kyber_decaps</c:v>
                </c:pt>
                <c:pt idx="3">
                  <c:v>kex_uake_initA</c:v>
                </c:pt>
                <c:pt idx="4">
                  <c:v>kex_uake_sharedB</c:v>
                </c:pt>
                <c:pt idx="5">
                  <c:v>kex_uake_sharedA</c:v>
                </c:pt>
                <c:pt idx="6">
                  <c:v>kex_ake_initA</c:v>
                </c:pt>
                <c:pt idx="7">
                  <c:v>kex_ake_sharedB</c:v>
                </c:pt>
                <c:pt idx="8">
                  <c:v>kex_ake_sharedA</c:v>
                </c:pt>
              </c:strCache>
            </c:strRef>
          </c:cat>
          <c:val>
            <c:numRef>
              <c:f>Sheet2!$F$39:$F$47</c:f>
              <c:numCache>
                <c:formatCode>General</c:formatCode>
                <c:ptCount val="9"/>
                <c:pt idx="0">
                  <c:v>4011162</c:v>
                </c:pt>
                <c:pt idx="1">
                  <c:v>4874271</c:v>
                </c:pt>
                <c:pt idx="2">
                  <c:v>5204524</c:v>
                </c:pt>
                <c:pt idx="3">
                  <c:v>8884219</c:v>
                </c:pt>
                <c:pt idx="4">
                  <c:v>10170245</c:v>
                </c:pt>
                <c:pt idx="5">
                  <c:v>5296074</c:v>
                </c:pt>
                <c:pt idx="6">
                  <c:v>8884195</c:v>
                </c:pt>
                <c:pt idx="7">
                  <c:v>15043713</c:v>
                </c:pt>
                <c:pt idx="8">
                  <c:v>10496859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C9-42DC-84BD-98454EF80F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27767503"/>
        <c:axId val="1127765839"/>
      </c:barChart>
      <c:catAx>
        <c:axId val="1127767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27765839"/>
        <c:crosses val="autoZero"/>
        <c:auto val="1"/>
        <c:lblAlgn val="ctr"/>
        <c:lblOffset val="100"/>
        <c:noMultiLvlLbl val="0"/>
      </c:catAx>
      <c:valAx>
        <c:axId val="1127765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CPU cycles</a:t>
                </a:r>
                <a:r>
                  <a:rPr lang="de-CH" baseline="0"/>
                  <a:t> / ticks</a:t>
                </a:r>
                <a:endParaRPr lang="de-C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27767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kyber-768 performance</a:t>
            </a:r>
            <a:br>
              <a:rPr lang="de-CH"/>
            </a:br>
            <a:r>
              <a:rPr lang="de-CH" sz="1050"/>
              <a:t>median with N=</a:t>
            </a:r>
            <a:r>
              <a:rPr lang="de-CH" sz="1050" baseline="0"/>
              <a:t>1'000</a:t>
            </a:r>
            <a:endParaRPr lang="de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Sheet2!$P$38</c:f>
              <c:strCache>
                <c:ptCount val="1"/>
                <c:pt idx="0">
                  <c:v>x86-64 (Intel Pentium)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Sheet2!$A$39:$A$47</c:f>
              <c:strCache>
                <c:ptCount val="9"/>
                <c:pt idx="0">
                  <c:v>kyber_keypair</c:v>
                </c:pt>
                <c:pt idx="1">
                  <c:v>kyber_encaps</c:v>
                </c:pt>
                <c:pt idx="2">
                  <c:v>kyber_decaps</c:v>
                </c:pt>
                <c:pt idx="3">
                  <c:v>kex_uake_initA</c:v>
                </c:pt>
                <c:pt idx="4">
                  <c:v>kex_uake_sharedB</c:v>
                </c:pt>
                <c:pt idx="5">
                  <c:v>kex_uake_sharedA</c:v>
                </c:pt>
                <c:pt idx="6">
                  <c:v>kex_ake_initA</c:v>
                </c:pt>
                <c:pt idx="7">
                  <c:v>kex_ake_sharedB</c:v>
                </c:pt>
                <c:pt idx="8">
                  <c:v>kex_ake_sharedA</c:v>
                </c:pt>
              </c:strCache>
            </c:strRef>
          </c:cat>
          <c:val>
            <c:numRef>
              <c:f>Sheet2!$P$39:$P$47</c:f>
              <c:numCache>
                <c:formatCode>General</c:formatCode>
                <c:ptCount val="9"/>
                <c:pt idx="0">
                  <c:v>223820</c:v>
                </c:pt>
                <c:pt idx="1">
                  <c:v>265204</c:v>
                </c:pt>
                <c:pt idx="2">
                  <c:v>301928</c:v>
                </c:pt>
                <c:pt idx="3">
                  <c:v>491640</c:v>
                </c:pt>
                <c:pt idx="4">
                  <c:v>568804</c:v>
                </c:pt>
                <c:pt idx="5">
                  <c:v>303864</c:v>
                </c:pt>
                <c:pt idx="6">
                  <c:v>492412</c:v>
                </c:pt>
                <c:pt idx="7">
                  <c:v>834952</c:v>
                </c:pt>
                <c:pt idx="8">
                  <c:v>605476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C9-42DC-84BD-98454EF80FB5}"/>
            </c:ext>
          </c:extLst>
        </c:ser>
        <c:ser>
          <c:idx val="1"/>
          <c:order val="1"/>
          <c:tx>
            <c:strRef>
              <c:f>Sheet2!$Q$38</c:f>
              <c:strCache>
                <c:ptCount val="1"/>
                <c:pt idx="0">
                  <c:v>Cortex-M4 (STM32F4)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Sheet2!$A$39:$A$47</c:f>
              <c:strCache>
                <c:ptCount val="9"/>
                <c:pt idx="0">
                  <c:v>kyber_keypair</c:v>
                </c:pt>
                <c:pt idx="1">
                  <c:v>kyber_encaps</c:v>
                </c:pt>
                <c:pt idx="2">
                  <c:v>kyber_decaps</c:v>
                </c:pt>
                <c:pt idx="3">
                  <c:v>kex_uake_initA</c:v>
                </c:pt>
                <c:pt idx="4">
                  <c:v>kex_uake_sharedB</c:v>
                </c:pt>
                <c:pt idx="5">
                  <c:v>kex_uake_sharedA</c:v>
                </c:pt>
                <c:pt idx="6">
                  <c:v>kex_ake_initA</c:v>
                </c:pt>
                <c:pt idx="7">
                  <c:v>kex_ake_sharedB</c:v>
                </c:pt>
                <c:pt idx="8">
                  <c:v>kex_ake_sharedA</c:v>
                </c:pt>
              </c:strCache>
            </c:strRef>
          </c:cat>
          <c:val>
            <c:numRef>
              <c:f>Sheet2!$Q$39:$Q$47</c:f>
              <c:numCache>
                <c:formatCode>General</c:formatCode>
                <c:ptCount val="9"/>
                <c:pt idx="0">
                  <c:v>5770662</c:v>
                </c:pt>
                <c:pt idx="1">
                  <c:v>7631256</c:v>
                </c:pt>
                <c:pt idx="2">
                  <c:v>7823831</c:v>
                </c:pt>
                <c:pt idx="3">
                  <c:v>13400542</c:v>
                </c:pt>
                <c:pt idx="4">
                  <c:v>15531274</c:v>
                </c:pt>
                <c:pt idx="5">
                  <c:v>7902191</c:v>
                </c:pt>
                <c:pt idx="6">
                  <c:v>13400481</c:v>
                </c:pt>
                <c:pt idx="7">
                  <c:v>23304696</c:v>
                </c:pt>
                <c:pt idx="8">
                  <c:v>15855324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C9-42DC-84BD-98454EF80F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27767503"/>
        <c:axId val="1127765839"/>
      </c:barChart>
      <c:catAx>
        <c:axId val="1127767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27765839"/>
        <c:crosses val="autoZero"/>
        <c:auto val="1"/>
        <c:lblAlgn val="ctr"/>
        <c:lblOffset val="100"/>
        <c:noMultiLvlLbl val="0"/>
      </c:catAx>
      <c:valAx>
        <c:axId val="1127765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CPU cycles</a:t>
                </a:r>
                <a:r>
                  <a:rPr lang="de-CH" baseline="0"/>
                  <a:t> / ticks</a:t>
                </a:r>
                <a:endParaRPr lang="de-C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27767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kyber-1024 performance</a:t>
            </a:r>
            <a:br>
              <a:rPr lang="de-CH"/>
            </a:br>
            <a:r>
              <a:rPr lang="de-CH" sz="1050"/>
              <a:t>median with N=</a:t>
            </a:r>
            <a:r>
              <a:rPr lang="de-CH" sz="1050" baseline="0"/>
              <a:t>1'000</a:t>
            </a:r>
            <a:endParaRPr lang="de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Sheet2!$AA$38</c:f>
              <c:strCache>
                <c:ptCount val="1"/>
                <c:pt idx="0">
                  <c:v>x86-64 (Intel Pentium)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Sheet2!$A$39:$A$47</c:f>
              <c:strCache>
                <c:ptCount val="9"/>
                <c:pt idx="0">
                  <c:v>kyber_keypair</c:v>
                </c:pt>
                <c:pt idx="1">
                  <c:v>kyber_encaps</c:v>
                </c:pt>
                <c:pt idx="2">
                  <c:v>kyber_decaps</c:v>
                </c:pt>
                <c:pt idx="3">
                  <c:v>kex_uake_initA</c:v>
                </c:pt>
                <c:pt idx="4">
                  <c:v>kex_uake_sharedB</c:v>
                </c:pt>
                <c:pt idx="5">
                  <c:v>kex_uake_sharedA</c:v>
                </c:pt>
                <c:pt idx="6">
                  <c:v>kex_ake_initA</c:v>
                </c:pt>
                <c:pt idx="7">
                  <c:v>kex_ake_sharedB</c:v>
                </c:pt>
                <c:pt idx="8">
                  <c:v>kex_ake_sharedA</c:v>
                </c:pt>
              </c:strCache>
            </c:strRef>
          </c:cat>
          <c:val>
            <c:numRef>
              <c:f>Sheet2!$AA$39:$AA$47</c:f>
              <c:numCache>
                <c:formatCode>General</c:formatCode>
                <c:ptCount val="9"/>
                <c:pt idx="0">
                  <c:v>345100</c:v>
                </c:pt>
                <c:pt idx="1">
                  <c:v>393232</c:v>
                </c:pt>
                <c:pt idx="2">
                  <c:v>440344</c:v>
                </c:pt>
                <c:pt idx="3">
                  <c:v>740328</c:v>
                </c:pt>
                <c:pt idx="4">
                  <c:v>831368</c:v>
                </c:pt>
                <c:pt idx="5">
                  <c:v>440800</c:v>
                </c:pt>
                <c:pt idx="6">
                  <c:v>740580</c:v>
                </c:pt>
                <c:pt idx="7">
                  <c:v>1259236</c:v>
                </c:pt>
                <c:pt idx="8">
                  <c:v>880396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C9-42DC-84BD-98454EF80FB5}"/>
            </c:ext>
          </c:extLst>
        </c:ser>
        <c:ser>
          <c:idx val="1"/>
          <c:order val="1"/>
          <c:tx>
            <c:strRef>
              <c:f>Sheet2!$AB$38</c:f>
              <c:strCache>
                <c:ptCount val="1"/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Sheet2!$A$39:$A$47</c:f>
              <c:strCache>
                <c:ptCount val="9"/>
                <c:pt idx="0">
                  <c:v>kyber_keypair</c:v>
                </c:pt>
                <c:pt idx="1">
                  <c:v>kyber_encaps</c:v>
                </c:pt>
                <c:pt idx="2">
                  <c:v>kyber_decaps</c:v>
                </c:pt>
                <c:pt idx="3">
                  <c:v>kex_uake_initA</c:v>
                </c:pt>
                <c:pt idx="4">
                  <c:v>kex_uake_sharedB</c:v>
                </c:pt>
                <c:pt idx="5">
                  <c:v>kex_uake_sharedA</c:v>
                </c:pt>
                <c:pt idx="6">
                  <c:v>kex_ake_initA</c:v>
                </c:pt>
                <c:pt idx="7">
                  <c:v>kex_ake_sharedB</c:v>
                </c:pt>
                <c:pt idx="8">
                  <c:v>kex_ake_sharedA</c:v>
                </c:pt>
              </c:strCache>
            </c:strRef>
          </c:cat>
          <c:val>
            <c:numRef>
              <c:f>Sheet2!$AB$39:$AB$47</c:f>
              <c:numCache>
                <c:formatCode>General</c:formatCode>
                <c:ptCount val="9"/>
                <c:pt idx="0">
                  <c:v>8801144</c:v>
                </c:pt>
                <c:pt idx="1">
                  <c:v>10848911</c:v>
                </c:pt>
                <c:pt idx="2">
                  <c:v>11273893</c:v>
                </c:pt>
                <c:pt idx="3">
                  <c:v>19650115</c:v>
                </c:pt>
                <c:pt idx="4">
                  <c:v>22205635</c:v>
                </c:pt>
                <c:pt idx="5">
                  <c:v>11355220</c:v>
                </c:pt>
                <c:pt idx="6">
                  <c:v>19650139</c:v>
                </c:pt>
                <c:pt idx="7">
                  <c:v>33210908</c:v>
                </c:pt>
                <c:pt idx="8">
                  <c:v>22787977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C9-42DC-84BD-98454EF80F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27767503"/>
        <c:axId val="1127765839"/>
      </c:barChart>
      <c:catAx>
        <c:axId val="1127767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27765839"/>
        <c:crosses val="autoZero"/>
        <c:auto val="1"/>
        <c:lblAlgn val="ctr"/>
        <c:lblOffset val="100"/>
        <c:noMultiLvlLbl val="0"/>
      </c:catAx>
      <c:valAx>
        <c:axId val="1127765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CPU cycles</a:t>
                </a:r>
                <a:r>
                  <a:rPr lang="de-CH" baseline="0"/>
                  <a:t> / ticks</a:t>
                </a:r>
                <a:endParaRPr lang="de-C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27767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kyber performance on x86-64 </a:t>
            </a:r>
            <a:r>
              <a:rPr lang="de-CH" baseline="0"/>
              <a:t>(Intel Pentium)</a:t>
            </a:r>
            <a:br>
              <a:rPr lang="de-CH"/>
            </a:br>
            <a:r>
              <a:rPr lang="de-CH" sz="1050"/>
              <a:t>median with N=1'000</a:t>
            </a:r>
            <a:endParaRPr lang="de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Sheet2!$B$97</c:f>
              <c:strCache>
                <c:ptCount val="1"/>
                <c:pt idx="0">
                  <c:v>kyber-512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Sheet2!$A$151:$A$159</c:f>
              <c:strCache>
                <c:ptCount val="9"/>
                <c:pt idx="0">
                  <c:v>kyber_keypair</c:v>
                </c:pt>
                <c:pt idx="1">
                  <c:v>kyber_encaps</c:v>
                </c:pt>
                <c:pt idx="2">
                  <c:v>kyber_decaps</c:v>
                </c:pt>
                <c:pt idx="3">
                  <c:v>kex_uake_initA</c:v>
                </c:pt>
                <c:pt idx="4">
                  <c:v>kex_uake_sharedB</c:v>
                </c:pt>
                <c:pt idx="5">
                  <c:v>kex_uake_sharedA</c:v>
                </c:pt>
                <c:pt idx="6">
                  <c:v>kex_ake_initA</c:v>
                </c:pt>
                <c:pt idx="7">
                  <c:v>kex_ake_sharedB</c:v>
                </c:pt>
                <c:pt idx="8">
                  <c:v>kex_ake_sharedA</c:v>
                </c:pt>
              </c:strCache>
            </c:strRef>
          </c:cat>
          <c:val>
            <c:numRef>
              <c:f>Sheet2!$B$151:$B$159</c:f>
              <c:numCache>
                <c:formatCode>General</c:formatCode>
                <c:ptCount val="9"/>
                <c:pt idx="0">
                  <c:v>138472</c:v>
                </c:pt>
                <c:pt idx="1">
                  <c:v>174292</c:v>
                </c:pt>
                <c:pt idx="2">
                  <c:v>204456</c:v>
                </c:pt>
                <c:pt idx="3">
                  <c:v>313052</c:v>
                </c:pt>
                <c:pt idx="4">
                  <c:v>380652</c:v>
                </c:pt>
                <c:pt idx="5">
                  <c:v>206384</c:v>
                </c:pt>
                <c:pt idx="6">
                  <c:v>313024</c:v>
                </c:pt>
                <c:pt idx="7">
                  <c:v>555648</c:v>
                </c:pt>
                <c:pt idx="8">
                  <c:v>411220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86-46F1-ACCE-825F0E1F1B8C}"/>
            </c:ext>
          </c:extLst>
        </c:ser>
        <c:ser>
          <c:idx val="1"/>
          <c:order val="1"/>
          <c:tx>
            <c:strRef>
              <c:f>Sheet2!$C$97</c:f>
              <c:strCache>
                <c:ptCount val="1"/>
                <c:pt idx="0">
                  <c:v>kyber-768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Sheet2!$A$151:$A$159</c:f>
              <c:strCache>
                <c:ptCount val="9"/>
                <c:pt idx="0">
                  <c:v>kyber_keypair</c:v>
                </c:pt>
                <c:pt idx="1">
                  <c:v>kyber_encaps</c:v>
                </c:pt>
                <c:pt idx="2">
                  <c:v>kyber_decaps</c:v>
                </c:pt>
                <c:pt idx="3">
                  <c:v>kex_uake_initA</c:v>
                </c:pt>
                <c:pt idx="4">
                  <c:v>kex_uake_sharedB</c:v>
                </c:pt>
                <c:pt idx="5">
                  <c:v>kex_uake_sharedA</c:v>
                </c:pt>
                <c:pt idx="6">
                  <c:v>kex_ake_initA</c:v>
                </c:pt>
                <c:pt idx="7">
                  <c:v>kex_ake_sharedB</c:v>
                </c:pt>
                <c:pt idx="8">
                  <c:v>kex_ake_sharedA</c:v>
                </c:pt>
              </c:strCache>
            </c:strRef>
          </c:cat>
          <c:val>
            <c:numRef>
              <c:f>Sheet2!$C$151:$C$159</c:f>
              <c:numCache>
                <c:formatCode>General</c:formatCode>
                <c:ptCount val="9"/>
                <c:pt idx="0">
                  <c:v>223820</c:v>
                </c:pt>
                <c:pt idx="1">
                  <c:v>265204</c:v>
                </c:pt>
                <c:pt idx="2">
                  <c:v>301928</c:v>
                </c:pt>
                <c:pt idx="3">
                  <c:v>491640</c:v>
                </c:pt>
                <c:pt idx="4">
                  <c:v>568804</c:v>
                </c:pt>
                <c:pt idx="5">
                  <c:v>303864</c:v>
                </c:pt>
                <c:pt idx="6">
                  <c:v>492412</c:v>
                </c:pt>
                <c:pt idx="7">
                  <c:v>834952</c:v>
                </c:pt>
                <c:pt idx="8">
                  <c:v>605476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86-46F1-ACCE-825F0E1F1B8C}"/>
            </c:ext>
          </c:extLst>
        </c:ser>
        <c:ser>
          <c:idx val="2"/>
          <c:order val="2"/>
          <c:tx>
            <c:strRef>
              <c:f>Sheet2!$D$97</c:f>
              <c:strCache>
                <c:ptCount val="1"/>
                <c:pt idx="0">
                  <c:v>kyber-1024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Sheet2!$A$151:$A$159</c:f>
              <c:strCache>
                <c:ptCount val="9"/>
                <c:pt idx="0">
                  <c:v>kyber_keypair</c:v>
                </c:pt>
                <c:pt idx="1">
                  <c:v>kyber_encaps</c:v>
                </c:pt>
                <c:pt idx="2">
                  <c:v>kyber_decaps</c:v>
                </c:pt>
                <c:pt idx="3">
                  <c:v>kex_uake_initA</c:v>
                </c:pt>
                <c:pt idx="4">
                  <c:v>kex_uake_sharedB</c:v>
                </c:pt>
                <c:pt idx="5">
                  <c:v>kex_uake_sharedA</c:v>
                </c:pt>
                <c:pt idx="6">
                  <c:v>kex_ake_initA</c:v>
                </c:pt>
                <c:pt idx="7">
                  <c:v>kex_ake_sharedB</c:v>
                </c:pt>
                <c:pt idx="8">
                  <c:v>kex_ake_sharedA</c:v>
                </c:pt>
              </c:strCache>
            </c:strRef>
          </c:cat>
          <c:val>
            <c:numRef>
              <c:f>Sheet2!$D$151:$D$159</c:f>
              <c:numCache>
                <c:formatCode>General</c:formatCode>
                <c:ptCount val="9"/>
                <c:pt idx="0">
                  <c:v>345100</c:v>
                </c:pt>
                <c:pt idx="1">
                  <c:v>393232</c:v>
                </c:pt>
                <c:pt idx="2">
                  <c:v>440344</c:v>
                </c:pt>
                <c:pt idx="3">
                  <c:v>740328</c:v>
                </c:pt>
                <c:pt idx="4">
                  <c:v>831368</c:v>
                </c:pt>
                <c:pt idx="5">
                  <c:v>440800</c:v>
                </c:pt>
                <c:pt idx="6">
                  <c:v>740580</c:v>
                </c:pt>
                <c:pt idx="7">
                  <c:v>1259236</c:v>
                </c:pt>
                <c:pt idx="8">
                  <c:v>880396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86-46F1-ACCE-825F0E1F1B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29032735"/>
        <c:axId val="1129032319"/>
      </c:barChart>
      <c:catAx>
        <c:axId val="1129032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29032319"/>
        <c:crosses val="autoZero"/>
        <c:auto val="1"/>
        <c:lblAlgn val="ctr"/>
        <c:lblOffset val="100"/>
        <c:noMultiLvlLbl val="0"/>
      </c:catAx>
      <c:valAx>
        <c:axId val="1129032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29032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47624</xdr:colOff>
      <xdr:row>47</xdr:row>
      <xdr:rowOff>57149</xdr:rowOff>
    </xdr:from>
    <xdr:to>
      <xdr:col>8</xdr:col>
      <xdr:colOff>85724</xdr:colOff>
      <xdr:row>68</xdr:row>
      <xdr:rowOff>28574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B2180A-C9DB-4BC3-9111-5F6A92E4A6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114299</xdr:colOff>
      <xdr:row>47</xdr:row>
      <xdr:rowOff>57149</xdr:rowOff>
    </xdr:from>
    <xdr:to>
      <xdr:col>19</xdr:col>
      <xdr:colOff>257174</xdr:colOff>
      <xdr:row>68</xdr:row>
      <xdr:rowOff>28574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E6DA9D2-2702-417A-AE7B-54EC3201AD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295275</xdr:colOff>
      <xdr:row>47</xdr:row>
      <xdr:rowOff>38100</xdr:rowOff>
    </xdr:from>
    <xdr:to>
      <xdr:col>30</xdr:col>
      <xdr:colOff>438150</xdr:colOff>
      <xdr:row>68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EFEE5E4-754B-412B-A11F-FDDAFF63D0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142874</xdr:colOff>
      <xdr:row>90</xdr:row>
      <xdr:rowOff>76199</xdr:rowOff>
    </xdr:from>
    <xdr:to>
      <xdr:col>16</xdr:col>
      <xdr:colOff>133349</xdr:colOff>
      <xdr:row>107</xdr:row>
      <xdr:rowOff>123824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EF196C5-CFCA-4C98-8C9D-1C8132E0DD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142874</xdr:colOff>
      <xdr:row>108</xdr:row>
      <xdr:rowOff>57149</xdr:rowOff>
    </xdr:from>
    <xdr:to>
      <xdr:col>16</xdr:col>
      <xdr:colOff>133349</xdr:colOff>
      <xdr:row>125</xdr:row>
      <xdr:rowOff>104774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1B4A87F-9835-4263-B241-AAE224C21E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47624</xdr:colOff>
      <xdr:row>68</xdr:row>
      <xdr:rowOff>66674</xdr:rowOff>
    </xdr:from>
    <xdr:to>
      <xdr:col>8</xdr:col>
      <xdr:colOff>85724</xdr:colOff>
      <xdr:row>89</xdr:row>
      <xdr:rowOff>38099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57EEEA6-24F0-472F-B4CC-922CD65F19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133349</xdr:colOff>
      <xdr:row>68</xdr:row>
      <xdr:rowOff>57149</xdr:rowOff>
    </xdr:from>
    <xdr:to>
      <xdr:col>19</xdr:col>
      <xdr:colOff>276224</xdr:colOff>
      <xdr:row>89</xdr:row>
      <xdr:rowOff>28574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C4FD51-0F33-4A04-AA4D-C235EB2C42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323849</xdr:colOff>
      <xdr:row>68</xdr:row>
      <xdr:rowOff>85724</xdr:rowOff>
    </xdr:from>
    <xdr:to>
      <xdr:col>30</xdr:col>
      <xdr:colOff>466724</xdr:colOff>
      <xdr:row>89</xdr:row>
      <xdr:rowOff>57149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497F866-4896-4456-B9FF-71D7A812E3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47624</xdr:colOff>
      <xdr:row>148</xdr:row>
      <xdr:rowOff>133349</xdr:rowOff>
    </xdr:from>
    <xdr:to>
      <xdr:col>16</xdr:col>
      <xdr:colOff>38099</xdr:colOff>
      <xdr:row>165</xdr:row>
      <xdr:rowOff>180974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3E447C0-546B-46BD-A5AE-04E4ACC9CB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95249</xdr:colOff>
      <xdr:row>129</xdr:row>
      <xdr:rowOff>76199</xdr:rowOff>
    </xdr:from>
    <xdr:to>
      <xdr:col>16</xdr:col>
      <xdr:colOff>85724</xdr:colOff>
      <xdr:row>146</xdr:row>
      <xdr:rowOff>123824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83696D6-50EA-42B7-BA63-2983C77CF7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2DA85-07BF-417A-B30C-D65107557DEA}">
  <dimension ref="A5:K58"/>
  <sheetViews>
    <sheetView workbookViewId="0">
      <selection activeCell="L22" sqref="L22"/>
    </sheetView>
  </sheetViews>
  <sheetFormatPr defaultRowHeight="15" x14ac:dyDescent="0.25"/>
  <cols>
    <col min="1" max="1" width="35.7109375" customWidth="1"/>
  </cols>
  <sheetData>
    <row r="5" spans="1:11" x14ac:dyDescent="0.25">
      <c r="A5" t="s">
        <v>8</v>
      </c>
      <c r="E5" t="s">
        <v>0</v>
      </c>
      <c r="H5" t="s">
        <v>4</v>
      </c>
      <c r="K5" t="s">
        <v>9</v>
      </c>
    </row>
    <row r="6" spans="1:11" x14ac:dyDescent="0.25">
      <c r="A6" t="s">
        <v>5</v>
      </c>
      <c r="D6" t="s">
        <v>1</v>
      </c>
      <c r="E6">
        <v>122684</v>
      </c>
    </row>
    <row r="7" spans="1:11" x14ac:dyDescent="0.25">
      <c r="A7" t="s">
        <v>6</v>
      </c>
      <c r="D7" t="s">
        <v>2</v>
      </c>
      <c r="E7">
        <v>154524</v>
      </c>
      <c r="H7">
        <v>3472288</v>
      </c>
    </row>
    <row r="8" spans="1:11" x14ac:dyDescent="0.25">
      <c r="A8" t="s">
        <v>7</v>
      </c>
      <c r="D8" t="s">
        <v>3</v>
      </c>
      <c r="E8">
        <v>187960</v>
      </c>
      <c r="H8">
        <v>5204405</v>
      </c>
    </row>
    <row r="11" spans="1:11" x14ac:dyDescent="0.25">
      <c r="A11" t="s">
        <v>10</v>
      </c>
      <c r="B11" t="s">
        <v>34</v>
      </c>
      <c r="K11">
        <v>26956</v>
      </c>
    </row>
    <row r="12" spans="1:11" x14ac:dyDescent="0.25">
      <c r="B12" t="s">
        <v>35</v>
      </c>
      <c r="K12">
        <v>45179</v>
      </c>
    </row>
    <row r="13" spans="1:11" x14ac:dyDescent="0.25">
      <c r="A13" t="s">
        <v>11</v>
      </c>
      <c r="B13" t="s">
        <v>34</v>
      </c>
      <c r="K13">
        <v>4728</v>
      </c>
    </row>
    <row r="14" spans="1:11" x14ac:dyDescent="0.25">
      <c r="B14" t="s">
        <v>35</v>
      </c>
      <c r="K14">
        <v>4756</v>
      </c>
    </row>
    <row r="15" spans="1:11" x14ac:dyDescent="0.25">
      <c r="A15" t="s">
        <v>12</v>
      </c>
      <c r="B15" t="s">
        <v>34</v>
      </c>
      <c r="K15">
        <v>2948</v>
      </c>
    </row>
    <row r="16" spans="1:11" x14ac:dyDescent="0.25">
      <c r="B16" t="s">
        <v>35</v>
      </c>
      <c r="K16">
        <v>2960</v>
      </c>
    </row>
    <row r="17" spans="1:11" x14ac:dyDescent="0.25">
      <c r="A17" t="s">
        <v>13</v>
      </c>
      <c r="B17" t="s">
        <v>34</v>
      </c>
      <c r="K17">
        <v>8904</v>
      </c>
    </row>
    <row r="18" spans="1:11" x14ac:dyDescent="0.25">
      <c r="B18" t="s">
        <v>35</v>
      </c>
      <c r="K18">
        <v>8927</v>
      </c>
    </row>
    <row r="19" spans="1:11" x14ac:dyDescent="0.25">
      <c r="A19" t="s">
        <v>14</v>
      </c>
      <c r="B19" t="s">
        <v>34</v>
      </c>
      <c r="K19">
        <v>12700</v>
      </c>
    </row>
    <row r="20" spans="1:11" x14ac:dyDescent="0.25">
      <c r="B20" t="s">
        <v>35</v>
      </c>
      <c r="K20">
        <v>12704</v>
      </c>
    </row>
    <row r="21" spans="1:11" x14ac:dyDescent="0.25">
      <c r="A21" t="s">
        <v>15</v>
      </c>
      <c r="B21" t="s">
        <v>34</v>
      </c>
      <c r="K21">
        <v>9608</v>
      </c>
    </row>
    <row r="22" spans="1:11" x14ac:dyDescent="0.25">
      <c r="B22" t="s">
        <v>35</v>
      </c>
      <c r="K22">
        <v>9617</v>
      </c>
    </row>
    <row r="23" spans="1:11" x14ac:dyDescent="0.25">
      <c r="A23" t="s">
        <v>16</v>
      </c>
      <c r="B23" t="s">
        <v>34</v>
      </c>
      <c r="K23">
        <v>1236</v>
      </c>
    </row>
    <row r="24" spans="1:11" x14ac:dyDescent="0.25">
      <c r="B24" t="s">
        <v>35</v>
      </c>
      <c r="K24">
        <v>1240</v>
      </c>
    </row>
    <row r="25" spans="1:11" x14ac:dyDescent="0.25">
      <c r="A25" t="s">
        <v>17</v>
      </c>
      <c r="B25" t="s">
        <v>34</v>
      </c>
      <c r="K25">
        <v>156</v>
      </c>
    </row>
    <row r="26" spans="1:11" x14ac:dyDescent="0.25">
      <c r="B26" t="s">
        <v>35</v>
      </c>
      <c r="K26">
        <v>157</v>
      </c>
    </row>
    <row r="27" spans="1:11" x14ac:dyDescent="0.25">
      <c r="A27" t="s">
        <v>18</v>
      </c>
      <c r="B27" t="s">
        <v>34</v>
      </c>
      <c r="K27">
        <v>944</v>
      </c>
    </row>
    <row r="28" spans="1:11" x14ac:dyDescent="0.25">
      <c r="B28" t="s">
        <v>35</v>
      </c>
      <c r="K28">
        <v>946</v>
      </c>
    </row>
    <row r="29" spans="1:11" x14ac:dyDescent="0.25">
      <c r="A29" t="s">
        <v>19</v>
      </c>
      <c r="B29" t="s">
        <v>34</v>
      </c>
      <c r="K29">
        <v>84</v>
      </c>
    </row>
    <row r="30" spans="1:11" x14ac:dyDescent="0.25">
      <c r="B30" t="s">
        <v>35</v>
      </c>
      <c r="K30">
        <v>83</v>
      </c>
    </row>
    <row r="31" spans="1:11" x14ac:dyDescent="0.25">
      <c r="A31" t="s">
        <v>20</v>
      </c>
      <c r="B31" t="s">
        <v>34</v>
      </c>
      <c r="K31">
        <v>3144</v>
      </c>
    </row>
    <row r="32" spans="1:11" x14ac:dyDescent="0.25">
      <c r="B32" t="s">
        <v>35</v>
      </c>
      <c r="K32">
        <v>3144</v>
      </c>
    </row>
    <row r="33" spans="1:11" x14ac:dyDescent="0.25">
      <c r="A33" t="s">
        <v>21</v>
      </c>
      <c r="B33" t="s">
        <v>34</v>
      </c>
      <c r="K33">
        <v>1512</v>
      </c>
    </row>
    <row r="34" spans="1:11" x14ac:dyDescent="0.25">
      <c r="B34" t="s">
        <v>35</v>
      </c>
      <c r="K34">
        <v>1511</v>
      </c>
    </row>
    <row r="35" spans="1:11" x14ac:dyDescent="0.25">
      <c r="A35" t="s">
        <v>22</v>
      </c>
      <c r="B35" t="s">
        <v>34</v>
      </c>
      <c r="K35">
        <v>123168</v>
      </c>
    </row>
    <row r="36" spans="1:11" x14ac:dyDescent="0.25">
      <c r="B36" t="s">
        <v>35</v>
      </c>
      <c r="K36">
        <v>123458</v>
      </c>
    </row>
    <row r="37" spans="1:11" x14ac:dyDescent="0.25">
      <c r="A37" t="s">
        <v>23</v>
      </c>
      <c r="B37" t="s">
        <v>34</v>
      </c>
      <c r="K37">
        <v>141856</v>
      </c>
    </row>
    <row r="38" spans="1:11" x14ac:dyDescent="0.25">
      <c r="B38" t="s">
        <v>35</v>
      </c>
      <c r="K38">
        <v>142092</v>
      </c>
    </row>
    <row r="39" spans="1:11" x14ac:dyDescent="0.25">
      <c r="A39" t="s">
        <v>24</v>
      </c>
      <c r="B39" t="s">
        <v>34</v>
      </c>
      <c r="K39">
        <v>46024</v>
      </c>
    </row>
    <row r="40" spans="1:11" x14ac:dyDescent="0.25">
      <c r="B40" t="s">
        <v>35</v>
      </c>
      <c r="K40">
        <v>46048</v>
      </c>
    </row>
    <row r="41" spans="1:11" x14ac:dyDescent="0.25">
      <c r="A41" t="s">
        <v>25</v>
      </c>
      <c r="B41" t="s">
        <v>34</v>
      </c>
      <c r="K41">
        <v>138472</v>
      </c>
    </row>
    <row r="42" spans="1:11" x14ac:dyDescent="0.25">
      <c r="B42" t="s">
        <v>35</v>
      </c>
      <c r="K42">
        <v>138728</v>
      </c>
    </row>
    <row r="43" spans="1:11" x14ac:dyDescent="0.25">
      <c r="A43" t="s">
        <v>26</v>
      </c>
      <c r="B43" t="s">
        <v>34</v>
      </c>
      <c r="K43">
        <v>174292</v>
      </c>
    </row>
    <row r="44" spans="1:11" x14ac:dyDescent="0.25">
      <c r="B44" t="s">
        <v>35</v>
      </c>
      <c r="K44">
        <v>174630</v>
      </c>
    </row>
    <row r="45" spans="1:11" x14ac:dyDescent="0.25">
      <c r="A45" t="s">
        <v>27</v>
      </c>
      <c r="B45" t="s">
        <v>34</v>
      </c>
      <c r="K45">
        <v>204456</v>
      </c>
    </row>
    <row r="46" spans="1:11" x14ac:dyDescent="0.25">
      <c r="B46" t="s">
        <v>35</v>
      </c>
      <c r="K46">
        <v>204789</v>
      </c>
    </row>
    <row r="47" spans="1:11" x14ac:dyDescent="0.25">
      <c r="A47" t="s">
        <v>28</v>
      </c>
      <c r="B47" t="s">
        <v>34</v>
      </c>
      <c r="K47">
        <v>313052</v>
      </c>
    </row>
    <row r="48" spans="1:11" x14ac:dyDescent="0.25">
      <c r="B48" t="s">
        <v>35</v>
      </c>
      <c r="K48">
        <v>313699</v>
      </c>
    </row>
    <row r="49" spans="1:11" x14ac:dyDescent="0.25">
      <c r="A49" t="s">
        <v>29</v>
      </c>
      <c r="B49" t="s">
        <v>34</v>
      </c>
      <c r="K49">
        <v>380652</v>
      </c>
    </row>
    <row r="50" spans="1:11" x14ac:dyDescent="0.25">
      <c r="B50" t="s">
        <v>35</v>
      </c>
      <c r="K50">
        <v>381023</v>
      </c>
    </row>
    <row r="51" spans="1:11" x14ac:dyDescent="0.25">
      <c r="A51" t="s">
        <v>30</v>
      </c>
      <c r="B51" t="s">
        <v>34</v>
      </c>
      <c r="K51">
        <v>206384</v>
      </c>
    </row>
    <row r="52" spans="1:11" x14ac:dyDescent="0.25">
      <c r="B52" t="s">
        <v>35</v>
      </c>
      <c r="K52">
        <v>206536</v>
      </c>
    </row>
    <row r="53" spans="1:11" x14ac:dyDescent="0.25">
      <c r="A53" t="s">
        <v>31</v>
      </c>
      <c r="B53" t="s">
        <v>34</v>
      </c>
      <c r="K53">
        <v>313024</v>
      </c>
    </row>
    <row r="54" spans="1:11" x14ac:dyDescent="0.25">
      <c r="B54" t="s">
        <v>35</v>
      </c>
      <c r="K54">
        <v>313437</v>
      </c>
    </row>
    <row r="55" spans="1:11" x14ac:dyDescent="0.25">
      <c r="A55" t="s">
        <v>32</v>
      </c>
      <c r="B55" t="s">
        <v>34</v>
      </c>
      <c r="K55">
        <v>555648</v>
      </c>
    </row>
    <row r="56" spans="1:11" x14ac:dyDescent="0.25">
      <c r="B56" t="s">
        <v>35</v>
      </c>
      <c r="K56">
        <v>556098</v>
      </c>
    </row>
    <row r="57" spans="1:11" x14ac:dyDescent="0.25">
      <c r="A57" t="s">
        <v>33</v>
      </c>
      <c r="B57" t="s">
        <v>34</v>
      </c>
      <c r="K57">
        <v>411220</v>
      </c>
    </row>
    <row r="58" spans="1:11" x14ac:dyDescent="0.25">
      <c r="B58" t="s">
        <v>35</v>
      </c>
      <c r="K58">
        <v>411522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4E7BF-33F8-48FD-AC4F-26F197E7DDD2}">
  <dimension ref="A4:AF159"/>
  <sheetViews>
    <sheetView tabSelected="1" topLeftCell="A88" workbookViewId="0">
      <selection activeCell="W94" sqref="W94"/>
    </sheetView>
  </sheetViews>
  <sheetFormatPr defaultRowHeight="15" x14ac:dyDescent="0.25"/>
  <cols>
    <col min="1" max="1" width="38.140625" customWidth="1"/>
  </cols>
  <sheetData>
    <row r="4" spans="1:32" x14ac:dyDescent="0.25">
      <c r="B4" t="s">
        <v>50</v>
      </c>
      <c r="M4" t="s">
        <v>51</v>
      </c>
      <c r="X4" t="s">
        <v>52</v>
      </c>
    </row>
    <row r="5" spans="1:32" x14ac:dyDescent="0.25">
      <c r="G5" s="1">
        <v>168000000</v>
      </c>
    </row>
    <row r="6" spans="1:32" x14ac:dyDescent="0.25">
      <c r="G6" s="1">
        <f>1/G5*1000</f>
        <v>5.9523809523809525E-6</v>
      </c>
    </row>
    <row r="7" spans="1:32" x14ac:dyDescent="0.25">
      <c r="B7" t="s">
        <v>9</v>
      </c>
      <c r="E7" t="s">
        <v>36</v>
      </c>
      <c r="G7" t="s">
        <v>37</v>
      </c>
      <c r="I7" t="s">
        <v>38</v>
      </c>
      <c r="M7" t="s">
        <v>9</v>
      </c>
      <c r="P7" t="s">
        <v>36</v>
      </c>
      <c r="R7" t="s">
        <v>37</v>
      </c>
      <c r="T7" t="s">
        <v>38</v>
      </c>
      <c r="X7" t="s">
        <v>9</v>
      </c>
      <c r="AA7" t="s">
        <v>36</v>
      </c>
      <c r="AC7" t="s">
        <v>37</v>
      </c>
      <c r="AE7" t="s">
        <v>38</v>
      </c>
    </row>
    <row r="8" spans="1:32" x14ac:dyDescent="0.25">
      <c r="B8" t="s">
        <v>35</v>
      </c>
      <c r="C8" t="s">
        <v>34</v>
      </c>
      <c r="E8" t="s">
        <v>35</v>
      </c>
      <c r="F8" t="s">
        <v>34</v>
      </c>
      <c r="G8" t="s">
        <v>35</v>
      </c>
      <c r="H8" t="s">
        <v>34</v>
      </c>
      <c r="M8" t="s">
        <v>35</v>
      </c>
      <c r="N8" t="s">
        <v>34</v>
      </c>
      <c r="P8" t="s">
        <v>35</v>
      </c>
      <c r="Q8" t="s">
        <v>34</v>
      </c>
      <c r="R8" t="s">
        <v>35</v>
      </c>
      <c r="S8" t="s">
        <v>34</v>
      </c>
      <c r="X8" t="s">
        <v>35</v>
      </c>
      <c r="Y8" t="s">
        <v>34</v>
      </c>
      <c r="AA8" t="s">
        <v>35</v>
      </c>
      <c r="AB8" t="s">
        <v>34</v>
      </c>
      <c r="AC8" t="s">
        <v>35</v>
      </c>
      <c r="AD8" t="s">
        <v>34</v>
      </c>
    </row>
    <row r="9" spans="1:32" x14ac:dyDescent="0.25">
      <c r="A9" t="s">
        <v>10</v>
      </c>
      <c r="B9">
        <v>45179</v>
      </c>
      <c r="C9">
        <v>26956</v>
      </c>
      <c r="E9">
        <v>1211530</v>
      </c>
      <c r="F9">
        <v>1211522</v>
      </c>
      <c r="G9" s="1">
        <f>E9*$G$6</f>
        <v>7.2114880952380958</v>
      </c>
      <c r="H9" s="1">
        <f>F9*$G$6</f>
        <v>7.211440476190476</v>
      </c>
      <c r="I9" s="2">
        <f>E9/B9</f>
        <v>26.816219925186481</v>
      </c>
      <c r="J9" s="2">
        <f>F9/C9</f>
        <v>44.944427956670133</v>
      </c>
      <c r="M9">
        <v>81692</v>
      </c>
      <c r="N9">
        <v>60092</v>
      </c>
      <c r="P9">
        <v>2686763</v>
      </c>
      <c r="Q9">
        <v>2686764</v>
      </c>
      <c r="R9" s="1">
        <f>P9*$G$6</f>
        <v>15.992636904761905</v>
      </c>
      <c r="S9" s="1">
        <f>Q9*$G$6</f>
        <v>15.992642857142858</v>
      </c>
      <c r="T9" s="2">
        <f>P9/M9</f>
        <v>32.888936493169467</v>
      </c>
      <c r="U9" s="2">
        <f>Q9/N9</f>
        <v>44.710843373493979</v>
      </c>
      <c r="X9">
        <v>130471</v>
      </c>
      <c r="Y9">
        <v>106672</v>
      </c>
      <c r="AA9">
        <v>4076046</v>
      </c>
      <c r="AB9">
        <v>4076038</v>
      </c>
      <c r="AC9" s="1">
        <f>AA9*$G$6</f>
        <v>24.262178571428571</v>
      </c>
      <c r="AD9" s="1">
        <f>AB9*$G$6</f>
        <v>24.262130952380954</v>
      </c>
      <c r="AE9" s="2">
        <f>AA9/X9</f>
        <v>31.241011412497798</v>
      </c>
      <c r="AF9" s="2">
        <f>AB9/Y9</f>
        <v>38.210945702714866</v>
      </c>
    </row>
    <row r="10" spans="1:32" x14ac:dyDescent="0.25">
      <c r="A10" t="s">
        <v>11</v>
      </c>
      <c r="B10">
        <v>4756</v>
      </c>
      <c r="C10">
        <v>4728</v>
      </c>
      <c r="E10">
        <v>208476</v>
      </c>
      <c r="F10">
        <v>208460</v>
      </c>
      <c r="G10" s="1">
        <f t="shared" ref="G10:G32" si="0">E10*$G$6</f>
        <v>1.2409285714285714</v>
      </c>
      <c r="H10" s="1">
        <f t="shared" ref="H10:H32" si="1">F10*$G$6</f>
        <v>1.2408333333333335</v>
      </c>
      <c r="I10" s="2">
        <f t="shared" ref="I10:I32" si="2">E10/B10</f>
        <v>43.834314550042052</v>
      </c>
      <c r="J10" s="2">
        <f t="shared" ref="J10:J32" si="3">F10/C10</f>
        <v>44.090524534686971</v>
      </c>
      <c r="M10">
        <v>2934</v>
      </c>
      <c r="N10">
        <v>2932</v>
      </c>
      <c r="P10">
        <v>114134</v>
      </c>
      <c r="Q10">
        <v>114156</v>
      </c>
      <c r="R10" s="1">
        <f t="shared" ref="R10:R32" si="4">P10*$G$6</f>
        <v>0.67936904761904759</v>
      </c>
      <c r="S10" s="1">
        <f t="shared" ref="S10:S32" si="5">Q10*$G$6</f>
        <v>0.67949999999999999</v>
      </c>
      <c r="T10" s="2">
        <f t="shared" ref="T10:T32" si="6">P10/M10</f>
        <v>38.900477164280844</v>
      </c>
      <c r="U10" s="2">
        <f t="shared" ref="U10:U32" si="7">Q10/N10</f>
        <v>38.934515688949524</v>
      </c>
      <c r="X10">
        <v>2973</v>
      </c>
      <c r="Y10">
        <v>2964</v>
      </c>
      <c r="AA10">
        <v>96462</v>
      </c>
      <c r="AB10">
        <v>96489</v>
      </c>
      <c r="AC10" s="1">
        <f t="shared" ref="AC10:AC32" si="8">AA10*$G$6</f>
        <v>0.57417857142857143</v>
      </c>
      <c r="AD10" s="1">
        <f t="shared" ref="AD10:AD32" si="9">AB10*$G$6</f>
        <v>0.57433928571428572</v>
      </c>
      <c r="AE10" s="2">
        <f t="shared" ref="AE10:AE32" si="10">AA10/X10</f>
        <v>32.446014127144302</v>
      </c>
      <c r="AF10" s="2">
        <f t="shared" ref="AF10:AF32" si="11">AB10/Y10</f>
        <v>32.553643724696357</v>
      </c>
    </row>
    <row r="11" spans="1:32" x14ac:dyDescent="0.25">
      <c r="A11" t="s">
        <v>12</v>
      </c>
      <c r="B11">
        <v>2960</v>
      </c>
      <c r="C11">
        <v>2948</v>
      </c>
      <c r="E11">
        <v>114946</v>
      </c>
      <c r="F11">
        <v>114969</v>
      </c>
      <c r="G11" s="1">
        <f t="shared" si="0"/>
        <v>0.68420238095238095</v>
      </c>
      <c r="H11" s="1">
        <f t="shared" si="1"/>
        <v>0.68433928571428571</v>
      </c>
      <c r="I11" s="2">
        <f t="shared" si="2"/>
        <v>38.833108108108107</v>
      </c>
      <c r="J11" s="2">
        <f t="shared" si="3"/>
        <v>38.99898236092266</v>
      </c>
      <c r="M11">
        <v>2989</v>
      </c>
      <c r="N11">
        <v>2964</v>
      </c>
      <c r="P11">
        <v>114143</v>
      </c>
      <c r="Q11">
        <v>114165</v>
      </c>
      <c r="R11" s="1">
        <f t="shared" si="4"/>
        <v>0.67942261904761903</v>
      </c>
      <c r="S11" s="1">
        <f t="shared" si="5"/>
        <v>0.67955357142857142</v>
      </c>
      <c r="T11" s="2">
        <f t="shared" si="6"/>
        <v>38.187688190030109</v>
      </c>
      <c r="U11" s="2">
        <f t="shared" si="7"/>
        <v>38.517206477732792</v>
      </c>
      <c r="X11">
        <v>2959</v>
      </c>
      <c r="Y11">
        <v>2976</v>
      </c>
      <c r="AA11">
        <v>96477</v>
      </c>
      <c r="AB11">
        <v>96504</v>
      </c>
      <c r="AC11" s="1">
        <f t="shared" si="8"/>
        <v>0.57426785714285711</v>
      </c>
      <c r="AD11" s="1">
        <f t="shared" si="9"/>
        <v>0.5744285714285714</v>
      </c>
      <c r="AE11" s="2">
        <f t="shared" si="10"/>
        <v>32.604596147347074</v>
      </c>
      <c r="AF11" s="2">
        <f t="shared" si="11"/>
        <v>32.427419354838712</v>
      </c>
    </row>
    <row r="12" spans="1:32" x14ac:dyDescent="0.25">
      <c r="A12" t="s">
        <v>13</v>
      </c>
      <c r="B12">
        <v>8927</v>
      </c>
      <c r="C12">
        <v>8904</v>
      </c>
      <c r="E12">
        <v>189072</v>
      </c>
      <c r="F12">
        <v>189064</v>
      </c>
      <c r="G12" s="1">
        <f t="shared" si="0"/>
        <v>1.1254285714285714</v>
      </c>
      <c r="H12" s="1">
        <f t="shared" si="1"/>
        <v>1.1253809523809524</v>
      </c>
      <c r="I12" s="2">
        <f t="shared" si="2"/>
        <v>21.179791643329224</v>
      </c>
      <c r="J12" s="2">
        <f t="shared" si="3"/>
        <v>21.233602875112307</v>
      </c>
      <c r="M12">
        <v>8635</v>
      </c>
      <c r="N12">
        <v>8620</v>
      </c>
      <c r="P12">
        <v>189077</v>
      </c>
      <c r="Q12">
        <v>189069</v>
      </c>
      <c r="R12" s="1">
        <f t="shared" si="4"/>
        <v>1.1254583333333334</v>
      </c>
      <c r="S12" s="1">
        <f t="shared" si="5"/>
        <v>1.1254107142857144</v>
      </c>
      <c r="T12" s="2">
        <f t="shared" si="6"/>
        <v>21.896583671105965</v>
      </c>
      <c r="U12" s="2">
        <f t="shared" si="7"/>
        <v>21.933758700696057</v>
      </c>
      <c r="X12">
        <v>8690</v>
      </c>
      <c r="Y12">
        <v>8668</v>
      </c>
      <c r="AA12">
        <v>163684</v>
      </c>
      <c r="AB12">
        <v>163686</v>
      </c>
      <c r="AC12" s="1">
        <f t="shared" si="8"/>
        <v>0.97430952380952385</v>
      </c>
      <c r="AD12" s="1">
        <f t="shared" si="9"/>
        <v>0.97432142857142856</v>
      </c>
      <c r="AE12" s="2">
        <f t="shared" si="10"/>
        <v>18.83590333716916</v>
      </c>
      <c r="AF12" s="2">
        <f t="shared" si="11"/>
        <v>18.883940932164283</v>
      </c>
    </row>
    <row r="13" spans="1:32" x14ac:dyDescent="0.25">
      <c r="A13" t="s">
        <v>14</v>
      </c>
      <c r="B13">
        <v>12704</v>
      </c>
      <c r="C13">
        <v>12700</v>
      </c>
      <c r="E13">
        <v>268311</v>
      </c>
      <c r="F13">
        <v>268333</v>
      </c>
      <c r="G13" s="1">
        <f t="shared" si="0"/>
        <v>1.5970892857142858</v>
      </c>
      <c r="H13" s="1">
        <f t="shared" si="1"/>
        <v>1.5972202380952381</v>
      </c>
      <c r="I13" s="2">
        <f t="shared" si="2"/>
        <v>21.120198362720402</v>
      </c>
      <c r="J13" s="2">
        <f t="shared" si="3"/>
        <v>21.128582677165355</v>
      </c>
      <c r="M13">
        <v>12301</v>
      </c>
      <c r="N13">
        <v>12284</v>
      </c>
      <c r="P13">
        <v>268318</v>
      </c>
      <c r="Q13">
        <v>268338</v>
      </c>
      <c r="R13" s="1">
        <f t="shared" si="4"/>
        <v>1.5971309523809525</v>
      </c>
      <c r="S13" s="1">
        <f t="shared" si="5"/>
        <v>1.5972500000000001</v>
      </c>
      <c r="T13" s="2">
        <f t="shared" si="6"/>
        <v>21.812698154621575</v>
      </c>
      <c r="U13" s="2">
        <f t="shared" si="7"/>
        <v>21.844513187886683</v>
      </c>
      <c r="X13">
        <v>12767</v>
      </c>
      <c r="Y13">
        <v>12764</v>
      </c>
      <c r="AA13">
        <v>235114</v>
      </c>
      <c r="AB13">
        <v>235093</v>
      </c>
      <c r="AC13" s="1">
        <f t="shared" si="8"/>
        <v>1.3994880952380953</v>
      </c>
      <c r="AD13" s="1">
        <f t="shared" si="9"/>
        <v>1.3993630952380953</v>
      </c>
      <c r="AE13" s="2">
        <f t="shared" si="10"/>
        <v>18.415759379650662</v>
      </c>
      <c r="AF13" s="2">
        <f t="shared" si="11"/>
        <v>18.418442494515826</v>
      </c>
    </row>
    <row r="14" spans="1:32" x14ac:dyDescent="0.25">
      <c r="A14" t="s">
        <v>15</v>
      </c>
      <c r="B14">
        <v>9617</v>
      </c>
      <c r="C14">
        <v>9608</v>
      </c>
      <c r="E14">
        <v>188780</v>
      </c>
      <c r="F14">
        <v>188775</v>
      </c>
      <c r="G14" s="1">
        <f t="shared" si="0"/>
        <v>1.1236904761904762</v>
      </c>
      <c r="H14" s="1">
        <f t="shared" si="1"/>
        <v>1.1236607142857142</v>
      </c>
      <c r="I14" s="2">
        <f t="shared" si="2"/>
        <v>19.629822189872101</v>
      </c>
      <c r="J14" s="2">
        <f t="shared" si="3"/>
        <v>19.647689425478767</v>
      </c>
      <c r="M14">
        <v>13040</v>
      </c>
      <c r="N14">
        <v>13000</v>
      </c>
      <c r="P14">
        <v>278135</v>
      </c>
      <c r="Q14">
        <v>278152</v>
      </c>
      <c r="R14" s="1">
        <f t="shared" si="4"/>
        <v>1.6555654761904763</v>
      </c>
      <c r="S14" s="1">
        <f t="shared" si="5"/>
        <v>1.6556666666666666</v>
      </c>
      <c r="T14" s="2">
        <f t="shared" si="6"/>
        <v>21.329371165644172</v>
      </c>
      <c r="U14" s="2">
        <f t="shared" si="7"/>
        <v>21.396307692307694</v>
      </c>
      <c r="X14">
        <v>17546</v>
      </c>
      <c r="Y14">
        <v>17552</v>
      </c>
      <c r="AA14">
        <v>325621</v>
      </c>
      <c r="AB14">
        <v>325626</v>
      </c>
      <c r="AC14" s="1">
        <f t="shared" si="8"/>
        <v>1.9382202380952382</v>
      </c>
      <c r="AD14" s="1">
        <f t="shared" si="9"/>
        <v>1.93825</v>
      </c>
      <c r="AE14" s="2">
        <f t="shared" si="10"/>
        <v>18.55813290778525</v>
      </c>
      <c r="AF14" s="2">
        <f t="shared" si="11"/>
        <v>18.55207383773929</v>
      </c>
    </row>
    <row r="15" spans="1:32" x14ac:dyDescent="0.25">
      <c r="A15" t="s">
        <v>16</v>
      </c>
      <c r="B15">
        <v>1240</v>
      </c>
      <c r="C15">
        <v>1236</v>
      </c>
      <c r="E15">
        <v>22219</v>
      </c>
      <c r="F15">
        <v>22212</v>
      </c>
      <c r="G15" s="1">
        <f t="shared" si="0"/>
        <v>0.13225595238095239</v>
      </c>
      <c r="H15" s="1">
        <f t="shared" si="1"/>
        <v>0.13221428571428573</v>
      </c>
      <c r="I15" s="2">
        <f t="shared" si="2"/>
        <v>17.918548387096774</v>
      </c>
      <c r="J15" s="2">
        <f t="shared" si="3"/>
        <v>17.970873786407768</v>
      </c>
      <c r="M15">
        <v>1248</v>
      </c>
      <c r="N15">
        <v>1232</v>
      </c>
      <c r="P15">
        <v>22219</v>
      </c>
      <c r="Q15">
        <v>22212</v>
      </c>
      <c r="R15" s="1">
        <f t="shared" si="4"/>
        <v>0.13225595238095239</v>
      </c>
      <c r="S15" s="1">
        <f t="shared" si="5"/>
        <v>0.13221428571428573</v>
      </c>
      <c r="T15" s="2">
        <f t="shared" si="6"/>
        <v>17.803685897435898</v>
      </c>
      <c r="U15" s="2">
        <f t="shared" si="7"/>
        <v>18.029220779220779</v>
      </c>
      <c r="X15">
        <v>1236</v>
      </c>
      <c r="Y15">
        <v>1236</v>
      </c>
      <c r="AA15">
        <v>19784</v>
      </c>
      <c r="AB15">
        <v>19778</v>
      </c>
      <c r="AC15" s="1">
        <f t="shared" si="8"/>
        <v>0.11776190476190476</v>
      </c>
      <c r="AD15" s="1">
        <f t="shared" si="9"/>
        <v>0.11772619047619048</v>
      </c>
      <c r="AE15" s="2">
        <f t="shared" si="10"/>
        <v>16.006472491909385</v>
      </c>
      <c r="AF15" s="2">
        <f t="shared" si="11"/>
        <v>16.001618122977348</v>
      </c>
    </row>
    <row r="16" spans="1:32" x14ac:dyDescent="0.25">
      <c r="A16" t="s">
        <v>17</v>
      </c>
      <c r="B16">
        <v>157</v>
      </c>
      <c r="C16">
        <v>156</v>
      </c>
      <c r="E16">
        <v>14312</v>
      </c>
      <c r="F16">
        <v>14308</v>
      </c>
      <c r="G16" s="1">
        <f t="shared" si="0"/>
        <v>8.5190476190476191E-2</v>
      </c>
      <c r="H16" s="1">
        <f t="shared" si="1"/>
        <v>8.5166666666666668E-2</v>
      </c>
      <c r="I16" s="2">
        <f t="shared" si="2"/>
        <v>91.159235668789805</v>
      </c>
      <c r="J16" s="2">
        <f t="shared" si="3"/>
        <v>91.717948717948715</v>
      </c>
      <c r="M16">
        <v>166</v>
      </c>
      <c r="N16">
        <v>156</v>
      </c>
      <c r="P16">
        <v>14313</v>
      </c>
      <c r="Q16">
        <v>14308</v>
      </c>
      <c r="R16" s="1">
        <f t="shared" si="4"/>
        <v>8.5196428571428576E-2</v>
      </c>
      <c r="S16" s="1">
        <f t="shared" si="5"/>
        <v>8.5166666666666668E-2</v>
      </c>
      <c r="T16" s="2">
        <f t="shared" si="6"/>
        <v>86.222891566265062</v>
      </c>
      <c r="U16" s="2">
        <f t="shared" si="7"/>
        <v>91.717948717948715</v>
      </c>
      <c r="X16">
        <v>157</v>
      </c>
      <c r="Y16">
        <v>156</v>
      </c>
      <c r="AA16">
        <v>12421</v>
      </c>
      <c r="AB16">
        <v>12418</v>
      </c>
      <c r="AC16" s="1">
        <f t="shared" si="8"/>
        <v>7.3934523809523811E-2</v>
      </c>
      <c r="AD16" s="1">
        <f t="shared" si="9"/>
        <v>7.3916666666666672E-2</v>
      </c>
      <c r="AE16" s="2">
        <f t="shared" si="10"/>
        <v>79.114649681528661</v>
      </c>
      <c r="AF16" s="2">
        <f t="shared" si="11"/>
        <v>79.602564102564102</v>
      </c>
    </row>
    <row r="17" spans="1:32" x14ac:dyDescent="0.25">
      <c r="A17" t="s">
        <v>18</v>
      </c>
      <c r="B17">
        <v>946</v>
      </c>
      <c r="C17">
        <v>944</v>
      </c>
      <c r="E17">
        <v>19850</v>
      </c>
      <c r="F17">
        <v>19844</v>
      </c>
      <c r="G17" s="1">
        <f t="shared" si="0"/>
        <v>0.1181547619047619</v>
      </c>
      <c r="H17" s="1">
        <f t="shared" si="1"/>
        <v>0.11811904761904762</v>
      </c>
      <c r="I17" s="2">
        <f t="shared" si="2"/>
        <v>20.983086680761101</v>
      </c>
      <c r="J17" s="2">
        <f t="shared" si="3"/>
        <v>21.021186440677965</v>
      </c>
      <c r="M17">
        <v>963</v>
      </c>
      <c r="N17">
        <v>948</v>
      </c>
      <c r="P17">
        <v>19850</v>
      </c>
      <c r="Q17">
        <v>19844</v>
      </c>
      <c r="R17" s="1">
        <f t="shared" si="4"/>
        <v>0.1181547619047619</v>
      </c>
      <c r="S17" s="1">
        <f t="shared" si="5"/>
        <v>0.11811904761904762</v>
      </c>
      <c r="T17" s="2">
        <f t="shared" si="6"/>
        <v>20.612668743509865</v>
      </c>
      <c r="U17" s="2">
        <f t="shared" si="7"/>
        <v>20.932489451476794</v>
      </c>
      <c r="X17">
        <v>1310</v>
      </c>
      <c r="Y17">
        <v>1308</v>
      </c>
      <c r="AA17">
        <v>18311</v>
      </c>
      <c r="AB17">
        <v>18306</v>
      </c>
      <c r="AC17" s="1">
        <f t="shared" si="8"/>
        <v>0.10899404761904762</v>
      </c>
      <c r="AD17" s="1">
        <f t="shared" si="9"/>
        <v>0.10896428571428572</v>
      </c>
      <c r="AE17" s="2">
        <f t="shared" si="10"/>
        <v>13.977862595419847</v>
      </c>
      <c r="AF17" s="2">
        <f t="shared" si="11"/>
        <v>13.995412844036696</v>
      </c>
    </row>
    <row r="18" spans="1:32" x14ac:dyDescent="0.25">
      <c r="A18" t="s">
        <v>19</v>
      </c>
      <c r="B18">
        <v>83</v>
      </c>
      <c r="C18">
        <v>84</v>
      </c>
      <c r="E18">
        <v>8134</v>
      </c>
      <c r="F18">
        <v>8132</v>
      </c>
      <c r="G18" s="1">
        <f t="shared" si="0"/>
        <v>4.841666666666667E-2</v>
      </c>
      <c r="H18" s="1">
        <f t="shared" si="1"/>
        <v>4.8404761904761909E-2</v>
      </c>
      <c r="I18" s="2">
        <f t="shared" si="2"/>
        <v>98</v>
      </c>
      <c r="J18" s="2">
        <f t="shared" si="3"/>
        <v>96.80952380952381</v>
      </c>
      <c r="M18">
        <v>83</v>
      </c>
      <c r="N18">
        <v>84</v>
      </c>
      <c r="P18">
        <v>8134</v>
      </c>
      <c r="Q18">
        <v>8132</v>
      </c>
      <c r="R18" s="1">
        <f t="shared" si="4"/>
        <v>4.841666666666667E-2</v>
      </c>
      <c r="S18" s="1">
        <f t="shared" si="5"/>
        <v>4.8404761904761909E-2</v>
      </c>
      <c r="T18" s="2">
        <f t="shared" si="6"/>
        <v>98</v>
      </c>
      <c r="U18" s="2">
        <f t="shared" si="7"/>
        <v>96.80952380952381</v>
      </c>
      <c r="X18">
        <v>600</v>
      </c>
      <c r="Y18">
        <v>600</v>
      </c>
      <c r="AA18">
        <v>14118</v>
      </c>
      <c r="AB18">
        <v>14114</v>
      </c>
      <c r="AC18" s="1">
        <f t="shared" si="8"/>
        <v>8.4035714285714283E-2</v>
      </c>
      <c r="AD18" s="1">
        <f t="shared" si="9"/>
        <v>8.401190476190476E-2</v>
      </c>
      <c r="AE18" s="2">
        <f t="shared" si="10"/>
        <v>23.53</v>
      </c>
      <c r="AF18" s="2">
        <f t="shared" si="11"/>
        <v>23.523333333333333</v>
      </c>
    </row>
    <row r="19" spans="1:32" x14ac:dyDescent="0.25">
      <c r="A19" t="s">
        <v>20</v>
      </c>
      <c r="B19">
        <v>3144</v>
      </c>
      <c r="C19">
        <v>3144</v>
      </c>
      <c r="E19">
        <v>68741</v>
      </c>
      <c r="F19">
        <v>68718</v>
      </c>
      <c r="G19" s="1">
        <f t="shared" si="0"/>
        <v>0.40917261904761904</v>
      </c>
      <c r="H19" s="1">
        <f t="shared" si="1"/>
        <v>0.40903571428571428</v>
      </c>
      <c r="I19" s="2">
        <f t="shared" si="2"/>
        <v>21.864185750636132</v>
      </c>
      <c r="J19" s="2">
        <f t="shared" si="3"/>
        <v>21.856870229007633</v>
      </c>
      <c r="M19">
        <v>4769</v>
      </c>
      <c r="N19">
        <v>4768</v>
      </c>
      <c r="P19">
        <v>103078</v>
      </c>
      <c r="Q19">
        <v>103101</v>
      </c>
      <c r="R19" s="1">
        <f t="shared" si="4"/>
        <v>0.61355952380952383</v>
      </c>
      <c r="S19" s="1">
        <f t="shared" si="5"/>
        <v>0.61369642857142859</v>
      </c>
      <c r="T19" s="2">
        <f t="shared" si="6"/>
        <v>21.614174879429651</v>
      </c>
      <c r="U19" s="2">
        <f t="shared" si="7"/>
        <v>21.62353187919463</v>
      </c>
      <c r="X19">
        <v>6148</v>
      </c>
      <c r="Y19">
        <v>6152</v>
      </c>
      <c r="AA19">
        <v>119727</v>
      </c>
      <c r="AB19">
        <v>119742</v>
      </c>
      <c r="AC19" s="1">
        <f t="shared" si="8"/>
        <v>0.71266071428571431</v>
      </c>
      <c r="AD19" s="1">
        <f t="shared" si="9"/>
        <v>0.71274999999999999</v>
      </c>
      <c r="AE19" s="2">
        <f t="shared" si="10"/>
        <v>19.474137931034484</v>
      </c>
      <c r="AF19" s="2">
        <f t="shared" si="11"/>
        <v>19.463914174252277</v>
      </c>
    </row>
    <row r="20" spans="1:32" x14ac:dyDescent="0.25">
      <c r="A20" t="s">
        <v>21</v>
      </c>
      <c r="B20">
        <v>1511</v>
      </c>
      <c r="C20">
        <v>1512</v>
      </c>
      <c r="E20">
        <v>39803</v>
      </c>
      <c r="F20">
        <v>39790</v>
      </c>
      <c r="G20" s="1">
        <f t="shared" si="0"/>
        <v>0.23692261904761905</v>
      </c>
      <c r="H20" s="1">
        <f t="shared" si="1"/>
        <v>0.23684523809523811</v>
      </c>
      <c r="I20" s="2">
        <f t="shared" si="2"/>
        <v>26.342157511581735</v>
      </c>
      <c r="J20" s="2">
        <f t="shared" si="3"/>
        <v>26.316137566137566</v>
      </c>
      <c r="M20">
        <v>2276</v>
      </c>
      <c r="N20">
        <v>2276</v>
      </c>
      <c r="P20">
        <v>59671</v>
      </c>
      <c r="Q20">
        <v>59651</v>
      </c>
      <c r="R20" s="1">
        <f t="shared" si="4"/>
        <v>0.35518452380952381</v>
      </c>
      <c r="S20" s="1">
        <f t="shared" si="5"/>
        <v>0.35506547619047618</v>
      </c>
      <c r="T20" s="2">
        <f t="shared" si="6"/>
        <v>26.217486818980667</v>
      </c>
      <c r="U20" s="2">
        <f t="shared" si="7"/>
        <v>26.208699472759228</v>
      </c>
      <c r="X20">
        <v>3223</v>
      </c>
      <c r="Y20">
        <v>3224</v>
      </c>
      <c r="AA20">
        <v>72096</v>
      </c>
      <c r="AB20">
        <v>72074</v>
      </c>
      <c r="AC20" s="1">
        <f t="shared" si="8"/>
        <v>0.42914285714285716</v>
      </c>
      <c r="AD20" s="1">
        <f t="shared" si="9"/>
        <v>0.42901190476190476</v>
      </c>
      <c r="AE20" s="2">
        <f t="shared" si="10"/>
        <v>22.369221222463544</v>
      </c>
      <c r="AF20" s="2">
        <f t="shared" si="11"/>
        <v>22.355459057071961</v>
      </c>
    </row>
    <row r="21" spans="1:32" x14ac:dyDescent="0.25">
      <c r="A21" t="s">
        <v>22</v>
      </c>
      <c r="B21">
        <v>123458</v>
      </c>
      <c r="C21">
        <v>123168</v>
      </c>
      <c r="E21">
        <v>3426649</v>
      </c>
      <c r="F21">
        <v>3424349</v>
      </c>
      <c r="G21" s="1">
        <f t="shared" si="0"/>
        <v>20.396720238095238</v>
      </c>
      <c r="H21" s="1">
        <f t="shared" si="1"/>
        <v>20.383029761904762</v>
      </c>
      <c r="I21" s="2">
        <f t="shared" si="2"/>
        <v>27.755584895268026</v>
      </c>
      <c r="J21" s="2">
        <f t="shared" si="3"/>
        <v>27.802261951156144</v>
      </c>
      <c r="M21">
        <v>205779</v>
      </c>
      <c r="N21">
        <v>203576</v>
      </c>
      <c r="P21">
        <v>603540</v>
      </c>
      <c r="Q21">
        <v>4897204</v>
      </c>
      <c r="R21" s="1">
        <f t="shared" si="4"/>
        <v>3.5925000000000002</v>
      </c>
      <c r="S21" s="1">
        <f t="shared" si="5"/>
        <v>29.150023809523809</v>
      </c>
      <c r="T21" s="2">
        <f t="shared" si="6"/>
        <v>2.9329523420757222</v>
      </c>
      <c r="U21" s="2">
        <f t="shared" si="7"/>
        <v>24.055900499076511</v>
      </c>
      <c r="X21">
        <v>323366</v>
      </c>
      <c r="Y21">
        <v>321244</v>
      </c>
      <c r="AA21">
        <v>3527308</v>
      </c>
      <c r="AB21">
        <v>7816392</v>
      </c>
      <c r="AC21" s="1">
        <f t="shared" si="8"/>
        <v>20.995880952380954</v>
      </c>
      <c r="AD21" s="1">
        <f t="shared" si="9"/>
        <v>46.526142857142858</v>
      </c>
      <c r="AE21" s="2">
        <f t="shared" si="10"/>
        <v>10.908097944743727</v>
      </c>
      <c r="AF21" s="2">
        <f t="shared" si="11"/>
        <v>24.331635765959831</v>
      </c>
    </row>
    <row r="22" spans="1:32" x14ac:dyDescent="0.25">
      <c r="A22" t="s">
        <v>23</v>
      </c>
      <c r="B22">
        <v>142092</v>
      </c>
      <c r="C22">
        <v>141856</v>
      </c>
      <c r="E22">
        <v>3472328</v>
      </c>
      <c r="F22">
        <v>3472332</v>
      </c>
      <c r="G22" s="1">
        <f t="shared" si="0"/>
        <v>20.66861904761905</v>
      </c>
      <c r="H22" s="1">
        <f t="shared" si="1"/>
        <v>20.668642857142856</v>
      </c>
      <c r="I22" s="2">
        <f t="shared" si="2"/>
        <v>24.437181544351546</v>
      </c>
      <c r="J22" s="2">
        <f t="shared" si="3"/>
        <v>24.477864877058426</v>
      </c>
      <c r="M22">
        <v>222984</v>
      </c>
      <c r="N22">
        <v>222636</v>
      </c>
      <c r="P22">
        <v>1392429</v>
      </c>
      <c r="Q22">
        <v>5691704</v>
      </c>
      <c r="R22" s="1">
        <f t="shared" si="4"/>
        <v>8.2882678571428574</v>
      </c>
      <c r="S22" s="1">
        <f t="shared" si="5"/>
        <v>33.87919047619048</v>
      </c>
      <c r="T22" s="2">
        <f t="shared" si="6"/>
        <v>6.2445242707996984</v>
      </c>
      <c r="U22" s="2">
        <f t="shared" si="7"/>
        <v>25.565065847392155</v>
      </c>
      <c r="X22">
        <v>340117</v>
      </c>
      <c r="Y22">
        <v>339444</v>
      </c>
      <c r="AA22">
        <v>129229</v>
      </c>
      <c r="AB22">
        <v>8727768</v>
      </c>
      <c r="AC22" s="1">
        <f t="shared" si="8"/>
        <v>0.7692202380952381</v>
      </c>
      <c r="AD22" s="1">
        <f t="shared" si="9"/>
        <v>51.951000000000001</v>
      </c>
      <c r="AE22" s="2">
        <f t="shared" si="10"/>
        <v>0.37995454505361392</v>
      </c>
      <c r="AF22" s="2">
        <f t="shared" si="11"/>
        <v>25.711952487008165</v>
      </c>
    </row>
    <row r="23" spans="1:32" ht="15.75" thickBot="1" x14ac:dyDescent="0.3">
      <c r="A23" t="s">
        <v>24</v>
      </c>
      <c r="B23">
        <v>46048</v>
      </c>
      <c r="C23">
        <v>46024</v>
      </c>
      <c r="E23">
        <v>962007</v>
      </c>
      <c r="F23">
        <v>962019</v>
      </c>
      <c r="G23" s="1">
        <f t="shared" si="0"/>
        <v>5.7262321428571434</v>
      </c>
      <c r="H23" s="1">
        <f t="shared" si="1"/>
        <v>5.7263035714285717</v>
      </c>
      <c r="I23" s="2">
        <f t="shared" si="2"/>
        <v>20.891395934676858</v>
      </c>
      <c r="J23" s="2">
        <f t="shared" si="3"/>
        <v>20.902550843038416</v>
      </c>
      <c r="M23">
        <v>58414</v>
      </c>
      <c r="N23">
        <v>58324</v>
      </c>
      <c r="P23">
        <v>1144061</v>
      </c>
      <c r="Q23">
        <v>1144068</v>
      </c>
      <c r="R23" s="1">
        <f t="shared" si="4"/>
        <v>6.8098869047619051</v>
      </c>
      <c r="S23" s="1">
        <f t="shared" si="5"/>
        <v>6.8099285714285713</v>
      </c>
      <c r="T23" s="2">
        <f t="shared" si="6"/>
        <v>19.585390488581503</v>
      </c>
      <c r="U23" s="2">
        <f t="shared" si="7"/>
        <v>19.615732802962761</v>
      </c>
      <c r="X23">
        <v>74486</v>
      </c>
      <c r="Y23">
        <v>74424</v>
      </c>
      <c r="AA23">
        <v>1396275</v>
      </c>
      <c r="AB23">
        <v>1396266</v>
      </c>
      <c r="AC23" s="1">
        <f t="shared" si="8"/>
        <v>8.3111607142857142</v>
      </c>
      <c r="AD23" s="1">
        <f t="shared" si="9"/>
        <v>8.3111071428571428</v>
      </c>
      <c r="AE23" s="2">
        <f t="shared" si="10"/>
        <v>18.745468947184705</v>
      </c>
      <c r="AF23" s="2">
        <f t="shared" si="11"/>
        <v>18.760964205095132</v>
      </c>
    </row>
    <row r="24" spans="1:32" x14ac:dyDescent="0.25">
      <c r="A24" s="3" t="s">
        <v>25</v>
      </c>
      <c r="B24" s="4">
        <v>138728</v>
      </c>
      <c r="C24" s="4">
        <v>138472</v>
      </c>
      <c r="D24" s="4"/>
      <c r="E24" s="4">
        <v>4013592</v>
      </c>
      <c r="F24" s="4">
        <v>4011162</v>
      </c>
      <c r="G24" s="5">
        <f t="shared" si="0"/>
        <v>23.890428571428572</v>
      </c>
      <c r="H24" s="5">
        <f t="shared" si="1"/>
        <v>23.875964285714286</v>
      </c>
      <c r="I24" s="6">
        <f t="shared" si="2"/>
        <v>28.931376506545181</v>
      </c>
      <c r="J24" s="6">
        <f t="shared" si="3"/>
        <v>28.967314691778842</v>
      </c>
      <c r="K24" s="4"/>
      <c r="L24" s="4"/>
      <c r="M24" s="4">
        <v>224405</v>
      </c>
      <c r="N24" s="4">
        <v>223820</v>
      </c>
      <c r="O24" s="4"/>
      <c r="P24" s="4">
        <v>1476327</v>
      </c>
      <c r="Q24" s="4">
        <v>5770662</v>
      </c>
      <c r="R24" s="5">
        <f t="shared" si="4"/>
        <v>8.7876607142857139</v>
      </c>
      <c r="S24" s="5">
        <f t="shared" si="5"/>
        <v>34.349178571428574</v>
      </c>
      <c r="T24" s="6">
        <f t="shared" si="6"/>
        <v>6.5788507386199058</v>
      </c>
      <c r="U24" s="6">
        <f t="shared" si="7"/>
        <v>25.782602090965955</v>
      </c>
      <c r="V24" s="4"/>
      <c r="W24" s="4"/>
      <c r="X24" s="4">
        <v>347150</v>
      </c>
      <c r="Y24" s="4">
        <v>345100</v>
      </c>
      <c r="Z24" s="4"/>
      <c r="AA24" s="4">
        <v>212259</v>
      </c>
      <c r="AB24" s="4">
        <v>8801144</v>
      </c>
      <c r="AC24" s="5">
        <f t="shared" si="8"/>
        <v>1.2634464285714286</v>
      </c>
      <c r="AD24" s="5">
        <f t="shared" si="9"/>
        <v>52.387761904761909</v>
      </c>
      <c r="AE24" s="6">
        <f t="shared" si="10"/>
        <v>0.61143309808440161</v>
      </c>
      <c r="AF24" s="7">
        <f t="shared" si="11"/>
        <v>25.503170095624455</v>
      </c>
    </row>
    <row r="25" spans="1:32" x14ac:dyDescent="0.25">
      <c r="A25" s="8" t="s">
        <v>26</v>
      </c>
      <c r="B25" s="9">
        <v>174630</v>
      </c>
      <c r="C25" s="9">
        <v>174292</v>
      </c>
      <c r="D25" s="9"/>
      <c r="E25" s="9">
        <v>575006</v>
      </c>
      <c r="F25" s="9">
        <v>4874271</v>
      </c>
      <c r="G25" s="10">
        <f t="shared" si="0"/>
        <v>3.422654761904762</v>
      </c>
      <c r="H25" s="10">
        <f t="shared" si="1"/>
        <v>29.013517857142858</v>
      </c>
      <c r="I25" s="11">
        <f t="shared" si="2"/>
        <v>3.2927103017809083</v>
      </c>
      <c r="J25" s="11">
        <f t="shared" si="3"/>
        <v>27.966120074357974</v>
      </c>
      <c r="K25" s="9"/>
      <c r="L25" s="9"/>
      <c r="M25" s="9">
        <v>265644</v>
      </c>
      <c r="N25" s="9">
        <v>265204</v>
      </c>
      <c r="O25" s="9"/>
      <c r="P25" s="9">
        <v>3331994</v>
      </c>
      <c r="Q25" s="9">
        <v>7631256</v>
      </c>
      <c r="R25" s="10">
        <f t="shared" si="4"/>
        <v>19.83329761904762</v>
      </c>
      <c r="S25" s="10">
        <f t="shared" si="5"/>
        <v>45.424142857142861</v>
      </c>
      <c r="T25" s="11">
        <f t="shared" si="6"/>
        <v>12.543080212615379</v>
      </c>
      <c r="U25" s="11">
        <f t="shared" si="7"/>
        <v>28.775041100435892</v>
      </c>
      <c r="V25" s="9"/>
      <c r="W25" s="9"/>
      <c r="X25" s="9">
        <v>393909</v>
      </c>
      <c r="Y25" s="9">
        <v>393232</v>
      </c>
      <c r="Z25" s="9"/>
      <c r="AA25" s="9">
        <v>2250365</v>
      </c>
      <c r="AB25" s="9">
        <v>10848911</v>
      </c>
      <c r="AC25" s="10">
        <f t="shared" si="8"/>
        <v>13.395029761904762</v>
      </c>
      <c r="AD25" s="10">
        <f t="shared" si="9"/>
        <v>64.576851190476191</v>
      </c>
      <c r="AE25" s="11">
        <f t="shared" si="10"/>
        <v>5.712905772653075</v>
      </c>
      <c r="AF25" s="12">
        <f t="shared" si="11"/>
        <v>27.589084815071001</v>
      </c>
    </row>
    <row r="26" spans="1:32" x14ac:dyDescent="0.25">
      <c r="A26" s="8" t="s">
        <v>27</v>
      </c>
      <c r="B26" s="9">
        <v>204789</v>
      </c>
      <c r="C26" s="9">
        <v>204456</v>
      </c>
      <c r="D26" s="9"/>
      <c r="E26" s="9">
        <v>905256</v>
      </c>
      <c r="F26" s="9">
        <v>5204524</v>
      </c>
      <c r="G26" s="10">
        <f t="shared" si="0"/>
        <v>5.3884285714285713</v>
      </c>
      <c r="H26" s="10">
        <f t="shared" si="1"/>
        <v>30.979309523809526</v>
      </c>
      <c r="I26" s="11">
        <f t="shared" si="2"/>
        <v>4.420432738086518</v>
      </c>
      <c r="J26" s="11">
        <f t="shared" si="3"/>
        <v>25.455472082012754</v>
      </c>
      <c r="K26" s="9"/>
      <c r="L26" s="9"/>
      <c r="M26" s="9">
        <v>302348</v>
      </c>
      <c r="N26" s="9">
        <v>301928</v>
      </c>
      <c r="O26" s="9"/>
      <c r="P26" s="9">
        <v>3524569</v>
      </c>
      <c r="Q26" s="9">
        <v>7823831</v>
      </c>
      <c r="R26" s="10">
        <f t="shared" si="4"/>
        <v>20.979577380952382</v>
      </c>
      <c r="S26" s="10">
        <f t="shared" si="5"/>
        <v>46.570422619047619</v>
      </c>
      <c r="T26" s="11">
        <f t="shared" si="6"/>
        <v>11.657325333721408</v>
      </c>
      <c r="U26" s="11">
        <f t="shared" si="7"/>
        <v>25.912903076230094</v>
      </c>
      <c r="V26" s="9"/>
      <c r="W26" s="9"/>
      <c r="X26" s="9">
        <v>440794</v>
      </c>
      <c r="Y26" s="9">
        <v>440344</v>
      </c>
      <c r="Z26" s="9"/>
      <c r="AA26" s="9">
        <v>2675360</v>
      </c>
      <c r="AB26" s="9">
        <v>11273893</v>
      </c>
      <c r="AC26" s="10">
        <f t="shared" si="8"/>
        <v>15.924761904761905</v>
      </c>
      <c r="AD26" s="10">
        <f t="shared" si="9"/>
        <v>67.106505952380957</v>
      </c>
      <c r="AE26" s="11">
        <f t="shared" si="10"/>
        <v>6.0694111081366806</v>
      </c>
      <c r="AF26" s="12">
        <f t="shared" si="11"/>
        <v>25.602467616227312</v>
      </c>
    </row>
    <row r="27" spans="1:32" x14ac:dyDescent="0.25">
      <c r="A27" s="8" t="s">
        <v>28</v>
      </c>
      <c r="B27" s="9">
        <v>313699</v>
      </c>
      <c r="C27" s="9">
        <v>313052</v>
      </c>
      <c r="D27" s="9"/>
      <c r="E27" s="9">
        <v>289139</v>
      </c>
      <c r="F27" s="9">
        <v>8884219</v>
      </c>
      <c r="G27" s="10">
        <f t="shared" si="0"/>
        <v>1.7210654761904762</v>
      </c>
      <c r="H27" s="10">
        <f t="shared" si="1"/>
        <v>52.882255952380952</v>
      </c>
      <c r="I27" s="11">
        <f t="shared" si="2"/>
        <v>0.92170838925211751</v>
      </c>
      <c r="J27" s="11">
        <f t="shared" si="3"/>
        <v>28.379371478220872</v>
      </c>
      <c r="K27" s="9"/>
      <c r="L27" s="9"/>
      <c r="M27" s="9">
        <v>494697</v>
      </c>
      <c r="N27" s="9">
        <v>491640</v>
      </c>
      <c r="O27" s="9"/>
      <c r="P27" s="9">
        <v>509012</v>
      </c>
      <c r="Q27" s="9">
        <v>13400542</v>
      </c>
      <c r="R27" s="10">
        <f t="shared" si="4"/>
        <v>3.0298333333333334</v>
      </c>
      <c r="S27" s="10">
        <f t="shared" si="5"/>
        <v>79.765130952380957</v>
      </c>
      <c r="T27" s="11">
        <f t="shared" si="6"/>
        <v>1.0289369048124408</v>
      </c>
      <c r="U27" s="11">
        <f t="shared" si="7"/>
        <v>27.256817996908307</v>
      </c>
      <c r="V27" s="9"/>
      <c r="W27" s="9"/>
      <c r="X27" s="9">
        <v>742969</v>
      </c>
      <c r="Y27" s="9">
        <v>740328</v>
      </c>
      <c r="Z27" s="9"/>
      <c r="AA27" s="9">
        <v>2462962</v>
      </c>
      <c r="AB27" s="9">
        <v>19650115</v>
      </c>
      <c r="AC27" s="10">
        <f t="shared" si="8"/>
        <v>14.660488095238096</v>
      </c>
      <c r="AD27" s="10">
        <f t="shared" si="9"/>
        <v>116.96497023809525</v>
      </c>
      <c r="AE27" s="11">
        <f t="shared" si="10"/>
        <v>3.3150266027250126</v>
      </c>
      <c r="AF27" s="12">
        <f t="shared" si="11"/>
        <v>26.542444700186945</v>
      </c>
    </row>
    <row r="28" spans="1:32" x14ac:dyDescent="0.25">
      <c r="A28" s="8" t="s">
        <v>29</v>
      </c>
      <c r="B28" s="9">
        <v>381023</v>
      </c>
      <c r="C28" s="9">
        <v>380652</v>
      </c>
      <c r="D28" s="9"/>
      <c r="E28" s="9">
        <v>1571707</v>
      </c>
      <c r="F28" s="9">
        <v>10170245</v>
      </c>
      <c r="G28" s="10">
        <f t="shared" si="0"/>
        <v>9.355398809523809</v>
      </c>
      <c r="H28" s="10">
        <f t="shared" si="1"/>
        <v>60.537172619047624</v>
      </c>
      <c r="I28" s="11">
        <f t="shared" si="2"/>
        <v>4.1249662093889343</v>
      </c>
      <c r="J28" s="11">
        <f t="shared" si="3"/>
        <v>26.717960236646597</v>
      </c>
      <c r="K28" s="9"/>
      <c r="L28" s="9"/>
      <c r="M28" s="9">
        <v>571673</v>
      </c>
      <c r="N28" s="9">
        <v>568804</v>
      </c>
      <c r="O28" s="9"/>
      <c r="P28" s="9">
        <v>2633480</v>
      </c>
      <c r="Q28" s="9">
        <v>15531274</v>
      </c>
      <c r="R28" s="10">
        <f t="shared" si="4"/>
        <v>15.675476190476191</v>
      </c>
      <c r="S28" s="10">
        <f t="shared" si="5"/>
        <v>92.448059523809533</v>
      </c>
      <c r="T28" s="11">
        <f t="shared" si="6"/>
        <v>4.6066195185009615</v>
      </c>
      <c r="U28" s="11">
        <f t="shared" si="7"/>
        <v>27.305142017285391</v>
      </c>
      <c r="V28" s="9"/>
      <c r="W28" s="9"/>
      <c r="X28" s="9">
        <v>832945</v>
      </c>
      <c r="Y28" s="9">
        <v>831368</v>
      </c>
      <c r="Z28" s="9"/>
      <c r="AA28" s="9">
        <v>709290</v>
      </c>
      <c r="AB28" s="9">
        <v>22205635</v>
      </c>
      <c r="AC28" s="10">
        <f t="shared" si="8"/>
        <v>4.2219642857142858</v>
      </c>
      <c r="AD28" s="10">
        <f t="shared" si="9"/>
        <v>132.17639880952382</v>
      </c>
      <c r="AE28" s="11">
        <f t="shared" si="10"/>
        <v>0.85154481988606689</v>
      </c>
      <c r="AF28" s="12">
        <f t="shared" si="11"/>
        <v>26.709754284504577</v>
      </c>
    </row>
    <row r="29" spans="1:32" x14ac:dyDescent="0.25">
      <c r="A29" s="8" t="s">
        <v>30</v>
      </c>
      <c r="B29" s="9">
        <v>206536</v>
      </c>
      <c r="C29" s="9">
        <v>206384</v>
      </c>
      <c r="D29" s="9"/>
      <c r="E29" s="9">
        <v>996807</v>
      </c>
      <c r="F29" s="9">
        <v>5296074</v>
      </c>
      <c r="G29" s="10">
        <f t="shared" si="0"/>
        <v>5.9333749999999998</v>
      </c>
      <c r="H29" s="10">
        <f t="shared" si="1"/>
        <v>31.524250000000002</v>
      </c>
      <c r="I29" s="11">
        <f t="shared" si="2"/>
        <v>4.8263111515667969</v>
      </c>
      <c r="J29" s="11">
        <f t="shared" si="3"/>
        <v>25.661262500969066</v>
      </c>
      <c r="K29" s="9"/>
      <c r="L29" s="9"/>
      <c r="M29" s="9">
        <v>304275</v>
      </c>
      <c r="N29" s="9">
        <v>303864</v>
      </c>
      <c r="O29" s="9"/>
      <c r="P29" s="9">
        <v>3602926</v>
      </c>
      <c r="Q29" s="9">
        <v>7902191</v>
      </c>
      <c r="R29" s="10">
        <f t="shared" si="4"/>
        <v>21.445988095238096</v>
      </c>
      <c r="S29" s="10">
        <f t="shared" si="5"/>
        <v>47.036851190476192</v>
      </c>
      <c r="T29" s="11">
        <f t="shared" si="6"/>
        <v>11.841018815216499</v>
      </c>
      <c r="U29" s="11">
        <f t="shared" si="7"/>
        <v>26.005683463654794</v>
      </c>
      <c r="V29" s="9"/>
      <c r="W29" s="9"/>
      <c r="X29" s="9">
        <v>441103</v>
      </c>
      <c r="Y29" s="9">
        <v>440800</v>
      </c>
      <c r="Z29" s="9"/>
      <c r="AA29" s="9">
        <v>2756685</v>
      </c>
      <c r="AB29" s="9">
        <v>11355220</v>
      </c>
      <c r="AC29" s="10">
        <f t="shared" si="8"/>
        <v>16.408839285714286</v>
      </c>
      <c r="AD29" s="10">
        <f t="shared" si="9"/>
        <v>67.590595238095247</v>
      </c>
      <c r="AE29" s="11">
        <f t="shared" si="10"/>
        <v>6.2495267545221864</v>
      </c>
      <c r="AF29" s="12">
        <f t="shared" si="11"/>
        <v>25.760480943738656</v>
      </c>
    </row>
    <row r="30" spans="1:32" x14ac:dyDescent="0.25">
      <c r="A30" s="8" t="s">
        <v>31</v>
      </c>
      <c r="B30" s="9">
        <v>313437</v>
      </c>
      <c r="C30" s="9">
        <v>313024</v>
      </c>
      <c r="D30" s="9"/>
      <c r="E30" s="9">
        <v>288038</v>
      </c>
      <c r="F30" s="9">
        <v>8884195</v>
      </c>
      <c r="G30" s="10">
        <f t="shared" si="0"/>
        <v>1.7145119047619048</v>
      </c>
      <c r="H30" s="10">
        <f t="shared" si="1"/>
        <v>52.882113095238097</v>
      </c>
      <c r="I30" s="11">
        <f t="shared" si="2"/>
        <v>0.91896617183038376</v>
      </c>
      <c r="J30" s="11">
        <f t="shared" si="3"/>
        <v>28.381833341852381</v>
      </c>
      <c r="K30" s="9"/>
      <c r="L30" s="9"/>
      <c r="M30" s="9">
        <v>494491</v>
      </c>
      <c r="N30" s="9">
        <v>492412</v>
      </c>
      <c r="O30" s="9"/>
      <c r="P30" s="9">
        <v>508262</v>
      </c>
      <c r="Q30" s="9">
        <v>13400481</v>
      </c>
      <c r="R30" s="10">
        <f t="shared" si="4"/>
        <v>3.0253690476190478</v>
      </c>
      <c r="S30" s="10">
        <f t="shared" si="5"/>
        <v>79.764767857142857</v>
      </c>
      <c r="T30" s="11">
        <f t="shared" si="6"/>
        <v>1.0278488385026219</v>
      </c>
      <c r="U30" s="11">
        <f t="shared" si="7"/>
        <v>27.213961073247606</v>
      </c>
      <c r="V30" s="9"/>
      <c r="W30" s="9"/>
      <c r="X30" s="9">
        <v>742886</v>
      </c>
      <c r="Y30" s="9">
        <v>740580</v>
      </c>
      <c r="Z30" s="9"/>
      <c r="AA30" s="9">
        <v>2463179</v>
      </c>
      <c r="AB30" s="9">
        <v>19650139</v>
      </c>
      <c r="AC30" s="10">
        <f t="shared" si="8"/>
        <v>14.661779761904763</v>
      </c>
      <c r="AD30" s="10">
        <f t="shared" si="9"/>
        <v>116.9651130952381</v>
      </c>
      <c r="AE30" s="11">
        <f t="shared" si="10"/>
        <v>3.3156890828471663</v>
      </c>
      <c r="AF30" s="12">
        <f t="shared" si="11"/>
        <v>26.53344540765346</v>
      </c>
    </row>
    <row r="31" spans="1:32" x14ac:dyDescent="0.25">
      <c r="A31" s="8" t="s">
        <v>32</v>
      </c>
      <c r="B31" s="9">
        <v>556098</v>
      </c>
      <c r="C31" s="9">
        <v>555648</v>
      </c>
      <c r="D31" s="9"/>
      <c r="E31" s="9">
        <v>2145910</v>
      </c>
      <c r="F31" s="9">
        <v>15043713</v>
      </c>
      <c r="G31" s="10">
        <f t="shared" si="0"/>
        <v>12.773273809523809</v>
      </c>
      <c r="H31" s="10">
        <f t="shared" si="1"/>
        <v>89.545910714285711</v>
      </c>
      <c r="I31" s="11">
        <f t="shared" si="2"/>
        <v>3.858870199137562</v>
      </c>
      <c r="J31" s="11">
        <f t="shared" si="3"/>
        <v>27.07417825673808</v>
      </c>
      <c r="K31" s="9"/>
      <c r="L31" s="9"/>
      <c r="M31" s="9">
        <v>835669</v>
      </c>
      <c r="N31" s="9">
        <v>834952</v>
      </c>
      <c r="O31" s="9"/>
      <c r="P31" s="9">
        <v>1808350</v>
      </c>
      <c r="Q31" s="9">
        <v>23304696</v>
      </c>
      <c r="R31" s="10">
        <f t="shared" si="4"/>
        <v>10.763988095238096</v>
      </c>
      <c r="S31" s="10">
        <f t="shared" si="5"/>
        <v>138.71842857142857</v>
      </c>
      <c r="T31" s="11">
        <f t="shared" si="6"/>
        <v>2.1639548672979374</v>
      </c>
      <c r="U31" s="11">
        <f t="shared" si="7"/>
        <v>27.911420057679962</v>
      </c>
      <c r="V31" s="9"/>
      <c r="W31" s="9"/>
      <c r="X31" s="9">
        <v>1260367</v>
      </c>
      <c r="Y31" s="9">
        <v>1259236</v>
      </c>
      <c r="Z31" s="9"/>
      <c r="AA31" s="9">
        <v>3116057</v>
      </c>
      <c r="AB31" s="9">
        <v>33210908</v>
      </c>
      <c r="AC31" s="10">
        <f t="shared" si="8"/>
        <v>18.547958333333334</v>
      </c>
      <c r="AD31" s="10">
        <f t="shared" si="9"/>
        <v>197.68397619047619</v>
      </c>
      <c r="AE31" s="11">
        <f t="shared" si="10"/>
        <v>2.4723409927425899</v>
      </c>
      <c r="AF31" s="12">
        <f t="shared" si="11"/>
        <v>26.37385525826771</v>
      </c>
    </row>
    <row r="32" spans="1:32" ht="15.75" thickBot="1" x14ac:dyDescent="0.3">
      <c r="A32" s="13" t="s">
        <v>33</v>
      </c>
      <c r="B32" s="14">
        <v>411522</v>
      </c>
      <c r="C32" s="14">
        <v>411220</v>
      </c>
      <c r="D32" s="14"/>
      <c r="E32" s="14">
        <v>1898326</v>
      </c>
      <c r="F32" s="14">
        <v>10496859</v>
      </c>
      <c r="G32" s="15">
        <f t="shared" si="0"/>
        <v>11.299559523809524</v>
      </c>
      <c r="H32" s="15">
        <f t="shared" si="1"/>
        <v>62.481303571428576</v>
      </c>
      <c r="I32" s="16">
        <f t="shared" si="2"/>
        <v>4.6129392839264973</v>
      </c>
      <c r="J32" s="16">
        <f t="shared" si="3"/>
        <v>25.52613929283595</v>
      </c>
      <c r="K32" s="14"/>
      <c r="L32" s="14"/>
      <c r="M32" s="14">
        <v>605871</v>
      </c>
      <c r="N32" s="14">
        <v>605476</v>
      </c>
      <c r="O32" s="14"/>
      <c r="P32" s="14">
        <v>2957516</v>
      </c>
      <c r="Q32" s="14">
        <v>15855324</v>
      </c>
      <c r="R32" s="15">
        <f t="shared" si="4"/>
        <v>17.604261904761906</v>
      </c>
      <c r="S32" s="15">
        <f t="shared" si="5"/>
        <v>94.376928571428579</v>
      </c>
      <c r="T32" s="16">
        <f t="shared" si="6"/>
        <v>4.8814285549234082</v>
      </c>
      <c r="U32" s="16">
        <f t="shared" si="7"/>
        <v>26.186544140477906</v>
      </c>
      <c r="V32" s="14"/>
      <c r="W32" s="14"/>
      <c r="X32" s="14">
        <v>881236</v>
      </c>
      <c r="Y32" s="14">
        <v>880396</v>
      </c>
      <c r="Z32" s="14"/>
      <c r="AA32" s="14">
        <v>1291641</v>
      </c>
      <c r="AB32" s="14">
        <v>22787977</v>
      </c>
      <c r="AC32" s="15">
        <f t="shared" si="8"/>
        <v>7.688339285714286</v>
      </c>
      <c r="AD32" s="15">
        <f t="shared" si="9"/>
        <v>135.64272023809525</v>
      </c>
      <c r="AE32" s="16">
        <f t="shared" si="10"/>
        <v>1.465715200014525</v>
      </c>
      <c r="AF32" s="17">
        <f t="shared" si="11"/>
        <v>25.883780707772413</v>
      </c>
    </row>
    <row r="37" spans="1:28" x14ac:dyDescent="0.25">
      <c r="B37" t="s">
        <v>35</v>
      </c>
      <c r="E37" t="s">
        <v>34</v>
      </c>
      <c r="M37" t="s">
        <v>35</v>
      </c>
      <c r="P37" t="s">
        <v>34</v>
      </c>
      <c r="X37" t="s">
        <v>35</v>
      </c>
      <c r="AA37" t="s">
        <v>34</v>
      </c>
    </row>
    <row r="38" spans="1:28" x14ac:dyDescent="0.25">
      <c r="B38" t="s">
        <v>49</v>
      </c>
      <c r="C38" t="s">
        <v>48</v>
      </c>
      <c r="E38" t="s">
        <v>49</v>
      </c>
      <c r="F38" t="s">
        <v>48</v>
      </c>
      <c r="M38" t="s">
        <v>49</v>
      </c>
      <c r="N38" t="s">
        <v>48</v>
      </c>
      <c r="P38" t="s">
        <v>49</v>
      </c>
      <c r="Q38" t="s">
        <v>48</v>
      </c>
      <c r="X38" t="s">
        <v>49</v>
      </c>
      <c r="Y38" t="s">
        <v>48</v>
      </c>
      <c r="AA38" t="s">
        <v>49</v>
      </c>
    </row>
    <row r="39" spans="1:28" x14ac:dyDescent="0.25">
      <c r="A39" t="s">
        <v>39</v>
      </c>
      <c r="B39">
        <f>B24</f>
        <v>138728</v>
      </c>
      <c r="C39">
        <f>E24</f>
        <v>4013592</v>
      </c>
      <c r="E39">
        <f>C24</f>
        <v>138472</v>
      </c>
      <c r="F39">
        <f>F24</f>
        <v>4011162</v>
      </c>
      <c r="M39">
        <f>M24</f>
        <v>224405</v>
      </c>
      <c r="N39">
        <f>P24</f>
        <v>1476327</v>
      </c>
      <c r="P39">
        <f>N24</f>
        <v>223820</v>
      </c>
      <c r="Q39">
        <f>Q24</f>
        <v>5770662</v>
      </c>
      <c r="X39" s="9">
        <f>X24</f>
        <v>347150</v>
      </c>
      <c r="Y39" s="9">
        <f>AA24</f>
        <v>212259</v>
      </c>
      <c r="AA39">
        <f>Y24</f>
        <v>345100</v>
      </c>
      <c r="AB39">
        <f>AB24</f>
        <v>8801144</v>
      </c>
    </row>
    <row r="40" spans="1:28" x14ac:dyDescent="0.25">
      <c r="A40" t="s">
        <v>40</v>
      </c>
      <c r="B40">
        <f t="shared" ref="B40:B47" si="12">B25</f>
        <v>174630</v>
      </c>
      <c r="C40">
        <f t="shared" ref="C40:C47" si="13">E25</f>
        <v>575006</v>
      </c>
      <c r="E40">
        <f t="shared" ref="E40:E47" si="14">C25</f>
        <v>174292</v>
      </c>
      <c r="F40">
        <f t="shared" ref="F40:F47" si="15">F25</f>
        <v>4874271</v>
      </c>
      <c r="M40">
        <f t="shared" ref="M40:M46" si="16">M25</f>
        <v>265644</v>
      </c>
      <c r="N40">
        <f t="shared" ref="N40:N46" si="17">P25</f>
        <v>3331994</v>
      </c>
      <c r="P40">
        <f t="shared" ref="P40:P47" si="18">N25</f>
        <v>265204</v>
      </c>
      <c r="Q40">
        <f t="shared" ref="Q40:Q47" si="19">Q25</f>
        <v>7631256</v>
      </c>
      <c r="X40" s="9">
        <f t="shared" ref="X40:X47" si="20">X25</f>
        <v>393909</v>
      </c>
      <c r="Y40" s="9">
        <f t="shared" ref="Y40:Y47" si="21">AA25</f>
        <v>2250365</v>
      </c>
      <c r="AA40">
        <f t="shared" ref="AA40:AA47" si="22">Y25</f>
        <v>393232</v>
      </c>
      <c r="AB40">
        <f t="shared" ref="AB40:AB47" si="23">AB25</f>
        <v>10848911</v>
      </c>
    </row>
    <row r="41" spans="1:28" x14ac:dyDescent="0.25">
      <c r="A41" t="s">
        <v>41</v>
      </c>
      <c r="B41">
        <f t="shared" si="12"/>
        <v>204789</v>
      </c>
      <c r="C41">
        <f t="shared" si="13"/>
        <v>905256</v>
      </c>
      <c r="E41">
        <f t="shared" si="14"/>
        <v>204456</v>
      </c>
      <c r="F41">
        <f t="shared" si="15"/>
        <v>5204524</v>
      </c>
      <c r="M41">
        <f t="shared" si="16"/>
        <v>302348</v>
      </c>
      <c r="N41">
        <f t="shared" si="17"/>
        <v>3524569</v>
      </c>
      <c r="P41">
        <f t="shared" si="18"/>
        <v>301928</v>
      </c>
      <c r="Q41">
        <f t="shared" si="19"/>
        <v>7823831</v>
      </c>
      <c r="X41" s="9">
        <f t="shared" si="20"/>
        <v>440794</v>
      </c>
      <c r="Y41" s="9">
        <f t="shared" si="21"/>
        <v>2675360</v>
      </c>
      <c r="AA41">
        <f t="shared" si="22"/>
        <v>440344</v>
      </c>
      <c r="AB41">
        <f t="shared" si="23"/>
        <v>11273893</v>
      </c>
    </row>
    <row r="42" spans="1:28" x14ac:dyDescent="0.25">
      <c r="A42" t="s">
        <v>42</v>
      </c>
      <c r="B42">
        <f t="shared" si="12"/>
        <v>313699</v>
      </c>
      <c r="C42">
        <f t="shared" si="13"/>
        <v>289139</v>
      </c>
      <c r="E42">
        <f t="shared" si="14"/>
        <v>313052</v>
      </c>
      <c r="F42">
        <f t="shared" si="15"/>
        <v>8884219</v>
      </c>
      <c r="M42">
        <f t="shared" si="16"/>
        <v>494697</v>
      </c>
      <c r="N42">
        <f t="shared" si="17"/>
        <v>509012</v>
      </c>
      <c r="P42">
        <f t="shared" si="18"/>
        <v>491640</v>
      </c>
      <c r="Q42">
        <f t="shared" si="19"/>
        <v>13400542</v>
      </c>
      <c r="X42" s="9">
        <f t="shared" si="20"/>
        <v>742969</v>
      </c>
      <c r="Y42" s="9">
        <f t="shared" si="21"/>
        <v>2462962</v>
      </c>
      <c r="AA42">
        <f t="shared" si="22"/>
        <v>740328</v>
      </c>
      <c r="AB42">
        <f t="shared" si="23"/>
        <v>19650115</v>
      </c>
    </row>
    <row r="43" spans="1:28" x14ac:dyDescent="0.25">
      <c r="A43" t="s">
        <v>44</v>
      </c>
      <c r="B43">
        <f t="shared" si="12"/>
        <v>381023</v>
      </c>
      <c r="C43">
        <f t="shared" si="13"/>
        <v>1571707</v>
      </c>
      <c r="E43">
        <f t="shared" si="14"/>
        <v>380652</v>
      </c>
      <c r="F43">
        <f t="shared" si="15"/>
        <v>10170245</v>
      </c>
      <c r="M43">
        <f t="shared" si="16"/>
        <v>571673</v>
      </c>
      <c r="N43">
        <f t="shared" si="17"/>
        <v>2633480</v>
      </c>
      <c r="P43">
        <f t="shared" si="18"/>
        <v>568804</v>
      </c>
      <c r="Q43">
        <f t="shared" si="19"/>
        <v>15531274</v>
      </c>
      <c r="X43" s="9">
        <f t="shared" si="20"/>
        <v>832945</v>
      </c>
      <c r="Y43" s="9">
        <f t="shared" si="21"/>
        <v>709290</v>
      </c>
      <c r="AA43">
        <f t="shared" si="22"/>
        <v>831368</v>
      </c>
      <c r="AB43">
        <f t="shared" si="23"/>
        <v>22205635</v>
      </c>
    </row>
    <row r="44" spans="1:28" x14ac:dyDescent="0.25">
      <c r="A44" t="s">
        <v>43</v>
      </c>
      <c r="B44">
        <f t="shared" si="12"/>
        <v>206536</v>
      </c>
      <c r="C44">
        <f t="shared" si="13"/>
        <v>996807</v>
      </c>
      <c r="E44">
        <f t="shared" si="14"/>
        <v>206384</v>
      </c>
      <c r="F44">
        <f t="shared" si="15"/>
        <v>5296074</v>
      </c>
      <c r="M44">
        <f t="shared" si="16"/>
        <v>304275</v>
      </c>
      <c r="N44">
        <f t="shared" si="17"/>
        <v>3602926</v>
      </c>
      <c r="P44">
        <f t="shared" si="18"/>
        <v>303864</v>
      </c>
      <c r="Q44">
        <f t="shared" si="19"/>
        <v>7902191</v>
      </c>
      <c r="X44" s="9">
        <f t="shared" si="20"/>
        <v>441103</v>
      </c>
      <c r="Y44" s="9">
        <f t="shared" si="21"/>
        <v>2756685</v>
      </c>
      <c r="AA44">
        <f t="shared" si="22"/>
        <v>440800</v>
      </c>
      <c r="AB44">
        <f t="shared" si="23"/>
        <v>11355220</v>
      </c>
    </row>
    <row r="45" spans="1:28" x14ac:dyDescent="0.25">
      <c r="A45" t="s">
        <v>45</v>
      </c>
      <c r="B45">
        <f t="shared" si="12"/>
        <v>313437</v>
      </c>
      <c r="C45">
        <f t="shared" si="13"/>
        <v>288038</v>
      </c>
      <c r="E45">
        <f t="shared" si="14"/>
        <v>313024</v>
      </c>
      <c r="F45">
        <f t="shared" si="15"/>
        <v>8884195</v>
      </c>
      <c r="M45">
        <f t="shared" si="16"/>
        <v>494491</v>
      </c>
      <c r="N45">
        <f t="shared" si="17"/>
        <v>508262</v>
      </c>
      <c r="P45">
        <f t="shared" si="18"/>
        <v>492412</v>
      </c>
      <c r="Q45">
        <f t="shared" si="19"/>
        <v>13400481</v>
      </c>
      <c r="X45" s="9">
        <f t="shared" si="20"/>
        <v>742886</v>
      </c>
      <c r="Y45" s="9">
        <f t="shared" si="21"/>
        <v>2463179</v>
      </c>
      <c r="AA45">
        <f t="shared" si="22"/>
        <v>740580</v>
      </c>
      <c r="AB45">
        <f t="shared" si="23"/>
        <v>19650139</v>
      </c>
    </row>
    <row r="46" spans="1:28" x14ac:dyDescent="0.25">
      <c r="A46" t="s">
        <v>46</v>
      </c>
      <c r="B46">
        <f t="shared" si="12"/>
        <v>556098</v>
      </c>
      <c r="C46">
        <f t="shared" si="13"/>
        <v>2145910</v>
      </c>
      <c r="E46">
        <f t="shared" si="14"/>
        <v>555648</v>
      </c>
      <c r="F46">
        <f t="shared" si="15"/>
        <v>15043713</v>
      </c>
      <c r="M46">
        <f t="shared" si="16"/>
        <v>835669</v>
      </c>
      <c r="N46">
        <f t="shared" si="17"/>
        <v>1808350</v>
      </c>
      <c r="P46">
        <f t="shared" si="18"/>
        <v>834952</v>
      </c>
      <c r="Q46">
        <f t="shared" si="19"/>
        <v>23304696</v>
      </c>
      <c r="X46" s="9">
        <f t="shared" si="20"/>
        <v>1260367</v>
      </c>
      <c r="Y46" s="9">
        <f t="shared" si="21"/>
        <v>3116057</v>
      </c>
      <c r="AA46">
        <f t="shared" si="22"/>
        <v>1259236</v>
      </c>
      <c r="AB46">
        <f t="shared" si="23"/>
        <v>33210908</v>
      </c>
    </row>
    <row r="47" spans="1:28" x14ac:dyDescent="0.25">
      <c r="A47" t="s">
        <v>47</v>
      </c>
      <c r="B47">
        <f t="shared" si="12"/>
        <v>411522</v>
      </c>
      <c r="C47">
        <f t="shared" si="13"/>
        <v>1898326</v>
      </c>
      <c r="E47">
        <f t="shared" si="14"/>
        <v>411220</v>
      </c>
      <c r="F47">
        <f t="shared" si="15"/>
        <v>10496859</v>
      </c>
      <c r="M47">
        <f>M32</f>
        <v>605871</v>
      </c>
      <c r="N47">
        <f>P32</f>
        <v>2957516</v>
      </c>
      <c r="P47">
        <f t="shared" si="18"/>
        <v>605476</v>
      </c>
      <c r="Q47">
        <f t="shared" si="19"/>
        <v>15855324</v>
      </c>
      <c r="X47" s="9">
        <f t="shared" si="20"/>
        <v>881236</v>
      </c>
      <c r="Y47" s="9">
        <f t="shared" si="21"/>
        <v>1291641</v>
      </c>
      <c r="AA47">
        <f t="shared" si="22"/>
        <v>880396</v>
      </c>
      <c r="AB47">
        <f t="shared" si="23"/>
        <v>22787977</v>
      </c>
    </row>
    <row r="95" spans="1:1" x14ac:dyDescent="0.25">
      <c r="A95" t="s">
        <v>53</v>
      </c>
    </row>
    <row r="96" spans="1:1" x14ac:dyDescent="0.25">
      <c r="A96" t="s">
        <v>35</v>
      </c>
    </row>
    <row r="97" spans="1:4" x14ac:dyDescent="0.25">
      <c r="B97" t="s">
        <v>50</v>
      </c>
      <c r="C97" t="s">
        <v>51</v>
      </c>
      <c r="D97" t="s">
        <v>52</v>
      </c>
    </row>
    <row r="98" spans="1:4" x14ac:dyDescent="0.25">
      <c r="A98" t="s">
        <v>39</v>
      </c>
      <c r="B98" s="9">
        <f t="shared" ref="B98:B106" si="24">C39</f>
        <v>4013592</v>
      </c>
      <c r="C98" s="9">
        <f t="shared" ref="C98:C106" si="25">N39</f>
        <v>1476327</v>
      </c>
      <c r="D98" s="9">
        <f t="shared" ref="D98:D106" si="26">Y39</f>
        <v>212259</v>
      </c>
    </row>
    <row r="99" spans="1:4" x14ac:dyDescent="0.25">
      <c r="A99" t="s">
        <v>40</v>
      </c>
      <c r="B99" s="9">
        <f t="shared" si="24"/>
        <v>575006</v>
      </c>
      <c r="C99" s="9">
        <f t="shared" si="25"/>
        <v>3331994</v>
      </c>
      <c r="D99" s="9">
        <f t="shared" si="26"/>
        <v>2250365</v>
      </c>
    </row>
    <row r="100" spans="1:4" x14ac:dyDescent="0.25">
      <c r="A100" t="s">
        <v>41</v>
      </c>
      <c r="B100" s="9">
        <f t="shared" si="24"/>
        <v>905256</v>
      </c>
      <c r="C100" s="9">
        <f t="shared" si="25"/>
        <v>3524569</v>
      </c>
      <c r="D100" s="9">
        <f t="shared" si="26"/>
        <v>2675360</v>
      </c>
    </row>
    <row r="101" spans="1:4" x14ac:dyDescent="0.25">
      <c r="A101" t="s">
        <v>42</v>
      </c>
      <c r="B101" s="9">
        <f t="shared" si="24"/>
        <v>289139</v>
      </c>
      <c r="C101" s="9">
        <f t="shared" si="25"/>
        <v>509012</v>
      </c>
      <c r="D101" s="9">
        <f t="shared" si="26"/>
        <v>2462962</v>
      </c>
    </row>
    <row r="102" spans="1:4" x14ac:dyDescent="0.25">
      <c r="A102" t="s">
        <v>44</v>
      </c>
      <c r="B102" s="9">
        <f t="shared" si="24"/>
        <v>1571707</v>
      </c>
      <c r="C102" s="9">
        <f t="shared" si="25"/>
        <v>2633480</v>
      </c>
      <c r="D102" s="9">
        <f t="shared" si="26"/>
        <v>709290</v>
      </c>
    </row>
    <row r="103" spans="1:4" x14ac:dyDescent="0.25">
      <c r="A103" t="s">
        <v>43</v>
      </c>
      <c r="B103" s="9">
        <f t="shared" si="24"/>
        <v>996807</v>
      </c>
      <c r="C103" s="9">
        <f t="shared" si="25"/>
        <v>3602926</v>
      </c>
      <c r="D103" s="9">
        <f t="shared" si="26"/>
        <v>2756685</v>
      </c>
    </row>
    <row r="104" spans="1:4" x14ac:dyDescent="0.25">
      <c r="A104" t="s">
        <v>45</v>
      </c>
      <c r="B104" s="9">
        <f t="shared" si="24"/>
        <v>288038</v>
      </c>
      <c r="C104" s="9">
        <f t="shared" si="25"/>
        <v>508262</v>
      </c>
      <c r="D104" s="9">
        <f t="shared" si="26"/>
        <v>2463179</v>
      </c>
    </row>
    <row r="105" spans="1:4" x14ac:dyDescent="0.25">
      <c r="A105" t="s">
        <v>46</v>
      </c>
      <c r="B105" s="9">
        <f t="shared" si="24"/>
        <v>2145910</v>
      </c>
      <c r="C105" s="9">
        <f t="shared" si="25"/>
        <v>1808350</v>
      </c>
      <c r="D105" s="9">
        <f t="shared" si="26"/>
        <v>3116057</v>
      </c>
    </row>
    <row r="106" spans="1:4" x14ac:dyDescent="0.25">
      <c r="A106" t="s">
        <v>47</v>
      </c>
      <c r="B106" s="9">
        <f t="shared" si="24"/>
        <v>1898326</v>
      </c>
      <c r="C106" s="9">
        <f t="shared" si="25"/>
        <v>2957516</v>
      </c>
      <c r="D106" s="9">
        <f t="shared" si="26"/>
        <v>1291641</v>
      </c>
    </row>
    <row r="109" spans="1:4" x14ac:dyDescent="0.25">
      <c r="A109" t="s">
        <v>34</v>
      </c>
    </row>
    <row r="110" spans="1:4" x14ac:dyDescent="0.25">
      <c r="B110" t="s">
        <v>50</v>
      </c>
      <c r="C110" t="s">
        <v>51</v>
      </c>
      <c r="D110" t="s">
        <v>52</v>
      </c>
    </row>
    <row r="111" spans="1:4" x14ac:dyDescent="0.25">
      <c r="A111" t="s">
        <v>39</v>
      </c>
      <c r="B111" s="9">
        <f t="shared" ref="B111:B119" si="27">F39</f>
        <v>4011162</v>
      </c>
      <c r="C111" s="9">
        <f t="shared" ref="C111:C119" si="28">Q39</f>
        <v>5770662</v>
      </c>
      <c r="D111" s="9">
        <f t="shared" ref="D111:D119" si="29">AB39</f>
        <v>8801144</v>
      </c>
    </row>
    <row r="112" spans="1:4" x14ac:dyDescent="0.25">
      <c r="A112" t="s">
        <v>40</v>
      </c>
      <c r="B112" s="9">
        <f t="shared" si="27"/>
        <v>4874271</v>
      </c>
      <c r="C112" s="9">
        <f t="shared" si="28"/>
        <v>7631256</v>
      </c>
      <c r="D112" s="9">
        <f t="shared" si="29"/>
        <v>10848911</v>
      </c>
    </row>
    <row r="113" spans="1:4" x14ac:dyDescent="0.25">
      <c r="A113" t="s">
        <v>41</v>
      </c>
      <c r="B113" s="9">
        <f t="shared" si="27"/>
        <v>5204524</v>
      </c>
      <c r="C113" s="9">
        <f t="shared" si="28"/>
        <v>7823831</v>
      </c>
      <c r="D113" s="9">
        <f t="shared" si="29"/>
        <v>11273893</v>
      </c>
    </row>
    <row r="114" spans="1:4" x14ac:dyDescent="0.25">
      <c r="A114" t="s">
        <v>42</v>
      </c>
      <c r="B114" s="9">
        <f t="shared" si="27"/>
        <v>8884219</v>
      </c>
      <c r="C114" s="9">
        <f t="shared" si="28"/>
        <v>13400542</v>
      </c>
      <c r="D114" s="9">
        <f t="shared" si="29"/>
        <v>19650115</v>
      </c>
    </row>
    <row r="115" spans="1:4" x14ac:dyDescent="0.25">
      <c r="A115" t="s">
        <v>44</v>
      </c>
      <c r="B115" s="9">
        <f t="shared" si="27"/>
        <v>10170245</v>
      </c>
      <c r="C115" s="9">
        <f t="shared" si="28"/>
        <v>15531274</v>
      </c>
      <c r="D115" s="9">
        <f t="shared" si="29"/>
        <v>22205635</v>
      </c>
    </row>
    <row r="116" spans="1:4" x14ac:dyDescent="0.25">
      <c r="A116" t="s">
        <v>43</v>
      </c>
      <c r="B116" s="9">
        <f t="shared" si="27"/>
        <v>5296074</v>
      </c>
      <c r="C116" s="9">
        <f t="shared" si="28"/>
        <v>7902191</v>
      </c>
      <c r="D116" s="9">
        <f t="shared" si="29"/>
        <v>11355220</v>
      </c>
    </row>
    <row r="117" spans="1:4" x14ac:dyDescent="0.25">
      <c r="A117" t="s">
        <v>45</v>
      </c>
      <c r="B117" s="9">
        <f t="shared" si="27"/>
        <v>8884195</v>
      </c>
      <c r="C117" s="9">
        <f t="shared" si="28"/>
        <v>13400481</v>
      </c>
      <c r="D117" s="9">
        <f t="shared" si="29"/>
        <v>19650139</v>
      </c>
    </row>
    <row r="118" spans="1:4" x14ac:dyDescent="0.25">
      <c r="A118" t="s">
        <v>46</v>
      </c>
      <c r="B118" s="9">
        <f t="shared" si="27"/>
        <v>15043713</v>
      </c>
      <c r="C118" s="9">
        <f t="shared" si="28"/>
        <v>23304696</v>
      </c>
      <c r="D118" s="9">
        <f t="shared" si="29"/>
        <v>33210908</v>
      </c>
    </row>
    <row r="119" spans="1:4" x14ac:dyDescent="0.25">
      <c r="A119" t="s">
        <v>47</v>
      </c>
      <c r="B119" s="9">
        <f t="shared" si="27"/>
        <v>10496859</v>
      </c>
      <c r="C119" s="9">
        <f t="shared" si="28"/>
        <v>15855324</v>
      </c>
      <c r="D119" s="9">
        <f t="shared" si="29"/>
        <v>22787977</v>
      </c>
    </row>
    <row r="132" spans="1:4" x14ac:dyDescent="0.25">
      <c r="A132" t="s">
        <v>54</v>
      </c>
    </row>
    <row r="134" spans="1:4" x14ac:dyDescent="0.25">
      <c r="A134" t="s">
        <v>35</v>
      </c>
    </row>
    <row r="135" spans="1:4" x14ac:dyDescent="0.25">
      <c r="B135" t="s">
        <v>50</v>
      </c>
      <c r="C135" t="s">
        <v>51</v>
      </c>
      <c r="D135" t="s">
        <v>52</v>
      </c>
    </row>
    <row r="136" spans="1:4" x14ac:dyDescent="0.25">
      <c r="A136" t="s">
        <v>39</v>
      </c>
      <c r="B136" s="9">
        <f>B39</f>
        <v>138728</v>
      </c>
      <c r="C136" s="9">
        <f>M39</f>
        <v>224405</v>
      </c>
      <c r="D136" s="9">
        <f>X39</f>
        <v>347150</v>
      </c>
    </row>
    <row r="137" spans="1:4" x14ac:dyDescent="0.25">
      <c r="A137" t="s">
        <v>40</v>
      </c>
      <c r="B137" s="9">
        <f t="shared" ref="B137:B144" si="30">B40</f>
        <v>174630</v>
      </c>
      <c r="C137" s="9">
        <f t="shared" ref="C137:C144" si="31">M40</f>
        <v>265644</v>
      </c>
      <c r="D137" s="9">
        <f t="shared" ref="D137:D144" si="32">X40</f>
        <v>393909</v>
      </c>
    </row>
    <row r="138" spans="1:4" x14ac:dyDescent="0.25">
      <c r="A138" t="s">
        <v>41</v>
      </c>
      <c r="B138" s="9">
        <f t="shared" si="30"/>
        <v>204789</v>
      </c>
      <c r="C138" s="9">
        <f t="shared" si="31"/>
        <v>302348</v>
      </c>
      <c r="D138" s="9">
        <f t="shared" si="32"/>
        <v>440794</v>
      </c>
    </row>
    <row r="139" spans="1:4" x14ac:dyDescent="0.25">
      <c r="A139" t="s">
        <v>42</v>
      </c>
      <c r="B139" s="9">
        <f t="shared" si="30"/>
        <v>313699</v>
      </c>
      <c r="C139" s="9">
        <f t="shared" si="31"/>
        <v>494697</v>
      </c>
      <c r="D139" s="9">
        <f t="shared" si="32"/>
        <v>742969</v>
      </c>
    </row>
    <row r="140" spans="1:4" x14ac:dyDescent="0.25">
      <c r="A140" t="s">
        <v>44</v>
      </c>
      <c r="B140" s="9">
        <f t="shared" si="30"/>
        <v>381023</v>
      </c>
      <c r="C140" s="9">
        <f t="shared" si="31"/>
        <v>571673</v>
      </c>
      <c r="D140" s="9">
        <f t="shared" si="32"/>
        <v>832945</v>
      </c>
    </row>
    <row r="141" spans="1:4" x14ac:dyDescent="0.25">
      <c r="A141" t="s">
        <v>43</v>
      </c>
      <c r="B141" s="9">
        <f t="shared" si="30"/>
        <v>206536</v>
      </c>
      <c r="C141" s="9">
        <f t="shared" si="31"/>
        <v>304275</v>
      </c>
      <c r="D141" s="9">
        <f t="shared" si="32"/>
        <v>441103</v>
      </c>
    </row>
    <row r="142" spans="1:4" x14ac:dyDescent="0.25">
      <c r="A142" t="s">
        <v>45</v>
      </c>
      <c r="B142" s="9">
        <f t="shared" si="30"/>
        <v>313437</v>
      </c>
      <c r="C142" s="9">
        <f t="shared" si="31"/>
        <v>494491</v>
      </c>
      <c r="D142" s="9">
        <f t="shared" si="32"/>
        <v>742886</v>
      </c>
    </row>
    <row r="143" spans="1:4" x14ac:dyDescent="0.25">
      <c r="A143" t="s">
        <v>46</v>
      </c>
      <c r="B143" s="9">
        <f t="shared" si="30"/>
        <v>556098</v>
      </c>
      <c r="C143" s="9">
        <f t="shared" si="31"/>
        <v>835669</v>
      </c>
      <c r="D143" s="9">
        <f t="shared" si="32"/>
        <v>1260367</v>
      </c>
    </row>
    <row r="144" spans="1:4" x14ac:dyDescent="0.25">
      <c r="A144" t="s">
        <v>47</v>
      </c>
      <c r="B144" s="9">
        <f t="shared" si="30"/>
        <v>411522</v>
      </c>
      <c r="C144" s="9">
        <f t="shared" si="31"/>
        <v>605871</v>
      </c>
      <c r="D144" s="9">
        <f t="shared" si="32"/>
        <v>881236</v>
      </c>
    </row>
    <row r="149" spans="1:4" x14ac:dyDescent="0.25">
      <c r="A149" t="s">
        <v>34</v>
      </c>
    </row>
    <row r="150" spans="1:4" x14ac:dyDescent="0.25">
      <c r="B150" t="s">
        <v>50</v>
      </c>
      <c r="C150" t="s">
        <v>51</v>
      </c>
      <c r="D150" t="s">
        <v>52</v>
      </c>
    </row>
    <row r="151" spans="1:4" x14ac:dyDescent="0.25">
      <c r="A151" t="s">
        <v>39</v>
      </c>
      <c r="B151" s="9">
        <f>E39</f>
        <v>138472</v>
      </c>
      <c r="C151" s="9">
        <f>P39</f>
        <v>223820</v>
      </c>
      <c r="D151" s="9">
        <f>AA39</f>
        <v>345100</v>
      </c>
    </row>
    <row r="152" spans="1:4" x14ac:dyDescent="0.25">
      <c r="A152" t="s">
        <v>40</v>
      </c>
      <c r="B152" s="9">
        <f t="shared" ref="B152:B159" si="33">E40</f>
        <v>174292</v>
      </c>
      <c r="C152" s="9">
        <f t="shared" ref="C152:C159" si="34">P40</f>
        <v>265204</v>
      </c>
      <c r="D152" s="9">
        <f t="shared" ref="D152:D159" si="35">AA40</f>
        <v>393232</v>
      </c>
    </row>
    <row r="153" spans="1:4" x14ac:dyDescent="0.25">
      <c r="A153" t="s">
        <v>41</v>
      </c>
      <c r="B153" s="9">
        <f t="shared" si="33"/>
        <v>204456</v>
      </c>
      <c r="C153" s="9">
        <f t="shared" si="34"/>
        <v>301928</v>
      </c>
      <c r="D153" s="9">
        <f t="shared" si="35"/>
        <v>440344</v>
      </c>
    </row>
    <row r="154" spans="1:4" x14ac:dyDescent="0.25">
      <c r="A154" t="s">
        <v>42</v>
      </c>
      <c r="B154" s="9">
        <f t="shared" si="33"/>
        <v>313052</v>
      </c>
      <c r="C154" s="9">
        <f t="shared" si="34"/>
        <v>491640</v>
      </c>
      <c r="D154" s="9">
        <f t="shared" si="35"/>
        <v>740328</v>
      </c>
    </row>
    <row r="155" spans="1:4" x14ac:dyDescent="0.25">
      <c r="A155" t="s">
        <v>44</v>
      </c>
      <c r="B155" s="9">
        <f t="shared" si="33"/>
        <v>380652</v>
      </c>
      <c r="C155" s="9">
        <f t="shared" si="34"/>
        <v>568804</v>
      </c>
      <c r="D155" s="9">
        <f t="shared" si="35"/>
        <v>831368</v>
      </c>
    </row>
    <row r="156" spans="1:4" x14ac:dyDescent="0.25">
      <c r="A156" t="s">
        <v>43</v>
      </c>
      <c r="B156" s="9">
        <f t="shared" si="33"/>
        <v>206384</v>
      </c>
      <c r="C156" s="9">
        <f t="shared" si="34"/>
        <v>303864</v>
      </c>
      <c r="D156" s="9">
        <f t="shared" si="35"/>
        <v>440800</v>
      </c>
    </row>
    <row r="157" spans="1:4" x14ac:dyDescent="0.25">
      <c r="A157" t="s">
        <v>45</v>
      </c>
      <c r="B157" s="9">
        <f t="shared" si="33"/>
        <v>313024</v>
      </c>
      <c r="C157" s="9">
        <f t="shared" si="34"/>
        <v>492412</v>
      </c>
      <c r="D157" s="9">
        <f t="shared" si="35"/>
        <v>740580</v>
      </c>
    </row>
    <row r="158" spans="1:4" x14ac:dyDescent="0.25">
      <c r="A158" t="s">
        <v>46</v>
      </c>
      <c r="B158" s="9">
        <f t="shared" si="33"/>
        <v>555648</v>
      </c>
      <c r="C158" s="9">
        <f t="shared" si="34"/>
        <v>834952</v>
      </c>
      <c r="D158" s="9">
        <f t="shared" si="35"/>
        <v>1259236</v>
      </c>
    </row>
    <row r="159" spans="1:4" x14ac:dyDescent="0.25">
      <c r="A159" t="s">
        <v>47</v>
      </c>
      <c r="B159" s="9">
        <f t="shared" si="33"/>
        <v>411220</v>
      </c>
      <c r="C159" s="9">
        <f t="shared" si="34"/>
        <v>605476</v>
      </c>
      <c r="D159" s="9">
        <f t="shared" si="35"/>
        <v>880396</v>
      </c>
    </row>
  </sheetData>
  <conditionalFormatting sqref="I9:J32">
    <cfRule type="colorScale" priority="20">
      <colorScale>
        <cfvo type="min"/>
        <cfvo type="max"/>
        <color rgb="FFFCFCFF"/>
        <color rgb="FFF8696B"/>
      </colorScale>
    </cfRule>
  </conditionalFormatting>
  <conditionalFormatting sqref="B9:C32">
    <cfRule type="colorScale" priority="1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9:F32">
    <cfRule type="colorScale" priority="1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T9:U32">
    <cfRule type="colorScale" priority="15">
      <colorScale>
        <cfvo type="min"/>
        <cfvo type="max"/>
        <color rgb="FFFCFCFF"/>
        <color rgb="FFF8696B"/>
      </colorScale>
    </cfRule>
  </conditionalFormatting>
  <conditionalFormatting sqref="M9:N32">
    <cfRule type="colorScale" priority="1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P9:Q32">
    <cfRule type="colorScale" priority="1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E9:AF32">
    <cfRule type="colorScale" priority="12">
      <colorScale>
        <cfvo type="min"/>
        <cfvo type="max"/>
        <color rgb="FFFCFCFF"/>
        <color rgb="FFF8696B"/>
      </colorScale>
    </cfRule>
  </conditionalFormatting>
  <conditionalFormatting sqref="X9:Y32">
    <cfRule type="colorScale" priority="1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A9:AB32"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Burkhardt</dc:creator>
  <cp:lastModifiedBy>Simon Burkhardt</cp:lastModifiedBy>
  <dcterms:created xsi:type="dcterms:W3CDTF">2021-12-14T15:43:11Z</dcterms:created>
  <dcterms:modified xsi:type="dcterms:W3CDTF">2021-12-14T17:01:33Z</dcterms:modified>
</cp:coreProperties>
</file>