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ab Informatika\Documents\"/>
    </mc:Choice>
  </mc:AlternateContent>
  <xr:revisionPtr revIDLastSave="0" documentId="8_{799D7918-D36D-4143-A1F7-BD96FC801F38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Identitas" sheetId="1" r:id="rId1"/>
    <sheet name="Soal 1" sheetId="2" r:id="rId2"/>
    <sheet name="Soal 2" sheetId="3" r:id="rId3"/>
    <sheet name="Soal 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" l="1"/>
  <c r="E16" i="3"/>
  <c r="I11" i="2"/>
  <c r="G3" i="3"/>
  <c r="G4" i="3"/>
  <c r="G5" i="3"/>
  <c r="G6" i="3"/>
  <c r="G7" i="3"/>
  <c r="G8" i="3"/>
  <c r="G2" i="3"/>
  <c r="I9" i="2"/>
  <c r="I7" i="2"/>
  <c r="G61" i="4" l="1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</calcChain>
</file>

<file path=xl/sharedStrings.xml><?xml version="1.0" encoding="utf-8"?>
<sst xmlns="http://schemas.openxmlformats.org/spreadsheetml/2006/main" count="138" uniqueCount="72">
  <si>
    <t xml:space="preserve">Nama Lengkap : </t>
  </si>
  <si>
    <t>NIP/NIK :</t>
  </si>
  <si>
    <t>NIM</t>
  </si>
  <si>
    <t>Nama Mahasiswa</t>
  </si>
  <si>
    <t>IPK</t>
  </si>
  <si>
    <t>Program Studi</t>
  </si>
  <si>
    <t>Ardiman</t>
  </si>
  <si>
    <t>Teknik Kimia</t>
  </si>
  <si>
    <t>Budiman</t>
  </si>
  <si>
    <t>Citra</t>
  </si>
  <si>
    <t>Desianti</t>
  </si>
  <si>
    <t>Teknik Perminyakan</t>
  </si>
  <si>
    <t>Emi</t>
  </si>
  <si>
    <t>Teknik Pertambangan</t>
  </si>
  <si>
    <t>Faisal</t>
  </si>
  <si>
    <t>Teknik Lingkungan</t>
  </si>
  <si>
    <t>Gani</t>
  </si>
  <si>
    <t>Teknik Informatika</t>
  </si>
  <si>
    <t>Husaini</t>
  </si>
  <si>
    <t>Irfan</t>
  </si>
  <si>
    <t>Jono</t>
  </si>
  <si>
    <t>Ilmu Komunikasi</t>
  </si>
  <si>
    <t>Karina</t>
  </si>
  <si>
    <t>Hubungan Internasional</t>
  </si>
  <si>
    <t>Lukman</t>
  </si>
  <si>
    <r>
      <t>=COUNT(</t>
    </r>
    <r>
      <rPr>
        <i/>
        <sz val="11"/>
        <color theme="1"/>
        <rFont val="Calibri"/>
        <family val="2"/>
        <scheme val="minor"/>
      </rPr>
      <t>area_yang_ingin_dihitung</t>
    </r>
    <r>
      <rPr>
        <sz val="11"/>
        <color theme="1"/>
        <rFont val="Calibri"/>
        <family val="2"/>
        <scheme val="minor"/>
      </rPr>
      <t>)</t>
    </r>
  </si>
  <si>
    <r>
      <t>=COUNTIF(</t>
    </r>
    <r>
      <rPr>
        <i/>
        <sz val="11"/>
        <color theme="1"/>
        <rFont val="Calibri"/>
        <family val="2"/>
        <scheme val="minor"/>
      </rPr>
      <t>area_yang_ingin_dihitung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syarat_yang_harus_dipenuhi</t>
    </r>
    <r>
      <rPr>
        <sz val="11"/>
        <color theme="1"/>
        <rFont val="Calibri"/>
        <family val="2"/>
        <scheme val="minor"/>
      </rPr>
      <t>)</t>
    </r>
  </si>
  <si>
    <r>
      <t>=COUNTIFS(</t>
    </r>
    <r>
      <rPr>
        <i/>
        <sz val="11"/>
        <color theme="1"/>
        <rFont val="Calibri"/>
        <family val="2"/>
        <scheme val="minor"/>
      </rPr>
      <t>area_yang_ingin_dihitung1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syarat_yang_harus_dipenuhi1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 xml:space="preserve">area_yang_ingin_dihitung2 </t>
    </r>
    <r>
      <rPr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syarat_yang_harus_dipenuhi2</t>
    </r>
    <r>
      <rPr>
        <sz val="11"/>
        <color theme="1"/>
        <rFont val="Calibri"/>
        <family val="2"/>
        <scheme val="minor"/>
      </rPr>
      <t>)</t>
    </r>
  </si>
  <si>
    <t>Petunjuk :</t>
  </si>
  <si>
    <t>SOAL :</t>
  </si>
  <si>
    <t>2. Dengan menggunakan fungsi COUNT hitunglah jumlah mahasiswa!</t>
  </si>
  <si>
    <t>1. Dengan menggunakan Conditional Formatting, berilah warna latar belakang MERAH untuk mahasiswa dengan IPK di bawah 3.0! (jawab langsung pada tabel)</t>
  </si>
  <si>
    <t>JAWAB :</t>
  </si>
  <si>
    <t>(pada tabel)</t>
  </si>
  <si>
    <t>3. Dengan menggunakan fungsi COUNTIF hitunglah jumlah mahasiswa yang memiliki Program Studi TEKNIK KIMIA</t>
  </si>
  <si>
    <t>4. Dengan menggunakan fungsi COUNTIFS hitunglah jumlah mahasiswa yang memiliki Program Studi Teknik Informatika dan memiliki IPK di atas 3.1 (&gt;3.1)</t>
  </si>
  <si>
    <t>INVOICE ID</t>
  </si>
  <si>
    <t>CUSTOMER ID</t>
  </si>
  <si>
    <t>TANGGAL INVOICE</t>
  </si>
  <si>
    <t>TANGGAL KIRIM</t>
  </si>
  <si>
    <t>TANGGAL SAMPAI</t>
  </si>
  <si>
    <t>JUMLAH BARANG</t>
  </si>
  <si>
    <t>HARGA SATUAN ($)</t>
  </si>
  <si>
    <r>
      <t xml:space="preserve">1. Hitung Total Bayar untuk masing-masing invoice! (kerjakan langsung pada kolom </t>
    </r>
    <r>
      <rPr>
        <b/>
        <sz val="11"/>
        <color theme="1"/>
        <rFont val="Calibri"/>
        <family val="2"/>
        <scheme val="minor"/>
      </rPr>
      <t>TOTAL BAYAR</t>
    </r>
    <r>
      <rPr>
        <sz val="11"/>
        <color theme="1"/>
        <rFont val="Calibri"/>
        <family val="2"/>
        <scheme val="minor"/>
      </rPr>
      <t>)</t>
    </r>
  </si>
  <si>
    <t>TOTAL BAYAR</t>
  </si>
  <si>
    <t>2. Dengan menggunakan VLOOKUP, tampilkan TANGGAL SAMPAI dari pesanan invoice 3102</t>
  </si>
  <si>
    <t>3. Dengan menggunakan VLOOKUP, tampilkan CUSTOMER ID dengan nilai TOTAL BAYAR tertinggi!</t>
  </si>
  <si>
    <t>PETUNJUK :</t>
  </si>
  <si>
    <t>- Perkalian pada Excel menggunakan tanda bintang (*)</t>
  </si>
  <si>
    <t>- Tipe pencarian pada VLOOKUP : a) diberi nilai 0 atau FALSE jika ingin mencari nilai yang sama persis, b) diberi nilai 1 atau TRUE jika ingin mencari nilai terdekat.</t>
  </si>
  <si>
    <r>
      <t>=VLOOKUP(</t>
    </r>
    <r>
      <rPr>
        <b/>
        <i/>
        <sz val="11"/>
        <color theme="1"/>
        <rFont val="Calibri"/>
        <family val="2"/>
        <scheme val="minor"/>
      </rPr>
      <t>nilai_yg_dicari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area_tabel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nomor_kolom_yg_ingin_ditampilkan</t>
    </r>
    <r>
      <rPr>
        <b/>
        <sz val="11"/>
        <color theme="1"/>
        <rFont val="Calibri"/>
        <family val="2"/>
        <scheme val="minor"/>
      </rPr>
      <t xml:space="preserve"> ; </t>
    </r>
    <r>
      <rPr>
        <b/>
        <i/>
        <sz val="11"/>
        <color theme="1"/>
        <rFont val="Calibri"/>
        <family val="2"/>
        <scheme val="minor"/>
      </rPr>
      <t>tipe_pencarian</t>
    </r>
    <r>
      <rPr>
        <b/>
        <sz val="11"/>
        <color theme="1"/>
        <rFont val="Calibri"/>
        <family val="2"/>
        <scheme val="minor"/>
      </rPr>
      <t>)</t>
    </r>
  </si>
  <si>
    <r>
      <t>=MAX(</t>
    </r>
    <r>
      <rPr>
        <b/>
        <i/>
        <sz val="11"/>
        <color theme="1"/>
        <rFont val="Calibri"/>
        <family val="2"/>
        <scheme val="minor"/>
      </rPr>
      <t>area_yang_ingin_dicari_nilai_maksimalnya</t>
    </r>
    <r>
      <rPr>
        <b/>
        <sz val="11"/>
        <color theme="1"/>
        <rFont val="Calibri"/>
        <family val="2"/>
        <scheme val="minor"/>
      </rPr>
      <t>)</t>
    </r>
  </si>
  <si>
    <t>- Fungsi MAX menampilkan nilai tertinggi dari sebuah area tabel yang dipilih</t>
  </si>
  <si>
    <t>StockCode</t>
  </si>
  <si>
    <t>Quantity</t>
  </si>
  <si>
    <t>UnitPrice</t>
  </si>
  <si>
    <t>CustomerID</t>
  </si>
  <si>
    <t>Country</t>
  </si>
  <si>
    <t>Total Paid</t>
  </si>
  <si>
    <t>85123A</t>
  </si>
  <si>
    <t>United Kingdom</t>
  </si>
  <si>
    <t>84406B</t>
  </si>
  <si>
    <t>84029G</t>
  </si>
  <si>
    <t>84029E</t>
  </si>
  <si>
    <t>Australia</t>
  </si>
  <si>
    <t>Germany</t>
  </si>
  <si>
    <t>France</t>
  </si>
  <si>
    <t>POST</t>
  </si>
  <si>
    <t>Invoice</t>
  </si>
  <si>
    <r>
      <t xml:space="preserve">1. Buatlah Pivot Table yang menampilkan </t>
    </r>
    <r>
      <rPr>
        <b/>
        <sz val="11"/>
        <color theme="1"/>
        <rFont val="Calibri"/>
        <family val="2"/>
        <scheme val="minor"/>
      </rPr>
      <t>Invoice</t>
    </r>
    <r>
      <rPr>
        <sz val="11"/>
        <color theme="1"/>
        <rFont val="Calibri"/>
        <family val="2"/>
        <scheme val="minor"/>
      </rPr>
      <t xml:space="preserve"> dan jumlah </t>
    </r>
    <r>
      <rPr>
        <b/>
        <sz val="11"/>
        <color theme="1"/>
        <rFont val="Calibri"/>
        <family val="2"/>
        <scheme val="minor"/>
      </rPr>
      <t>Total Paid</t>
    </r>
    <r>
      <rPr>
        <sz val="11"/>
        <color theme="1"/>
        <rFont val="Calibri"/>
        <family val="2"/>
        <scheme val="minor"/>
      </rPr>
      <t xml:space="preserve"> (atau </t>
    </r>
    <r>
      <rPr>
        <b/>
        <sz val="11"/>
        <color theme="1"/>
        <rFont val="Calibri"/>
        <family val="2"/>
        <scheme val="minor"/>
      </rPr>
      <t>Sum of Total Paid</t>
    </r>
    <r>
      <rPr>
        <sz val="11"/>
        <color theme="1"/>
        <rFont val="Calibri"/>
        <family val="2"/>
        <scheme val="minor"/>
      </rPr>
      <t xml:space="preserve">) untuk masing-masing nomor </t>
    </r>
    <r>
      <rPr>
        <b/>
        <sz val="11"/>
        <color theme="1"/>
        <rFont val="Calibri"/>
        <family val="2"/>
        <scheme val="minor"/>
      </rPr>
      <t>Invoice</t>
    </r>
  </si>
  <si>
    <t>Hidayatiningsih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</si>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</sst>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yy;@"/>
    <numFmt numFmtId="166" formatCode="[$-421]dd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/>
    <xf numFmtId="0" fontId="1" fillId="0" borderId="0" xfId="0" applyFont="1"/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quotePrefix="1" applyFont="1"/>
    <xf numFmtId="0" fontId="4" fillId="0" borderId="1" xfId="0" applyFont="1" applyBorder="1"/>
    <xf numFmtId="1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0" fillId="0" borderId="11" xfId="0" applyFont="1" applyFill="1" applyBorder="1" applyAlignment="1">
      <alignment horizontal="right" indent="1"/>
    </xf>
    <xf numFmtId="0" fontId="6" fillId="3" borderId="1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right" inden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quotePrefix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61" totalsRowShown="0" headerRowDxfId="12" dataDxfId="11" tableBorderDxfId="10">
  <autoFilter ref="A1:G61" xr:uid="{00000000-0009-0000-0100-000002000000}"/>
  <tableColumns count="7">
    <tableColumn id="1" xr3:uid="{00000000-0010-0000-0000-000001000000}" name="Invoice" dataDxfId="9"/>
    <tableColumn id="2" xr3:uid="{00000000-0010-0000-0000-000002000000}" name="StockCode" dataDxfId="8"/>
    <tableColumn id="4" xr3:uid="{00000000-0010-0000-0000-000004000000}" name="Quantity" dataDxfId="7"/>
    <tableColumn id="5" xr3:uid="{00000000-0010-0000-0000-000005000000}" name="UnitPrice" dataDxfId="6"/>
    <tableColumn id="6" xr3:uid="{00000000-0010-0000-0000-000006000000}" name="CustomerID" dataDxfId="5"/>
    <tableColumn id="7" xr3:uid="{00000000-0010-0000-0000-000007000000}" name="Country" dataDxfId="4"/>
    <tableColumn id="8" xr3:uid="{00000000-0010-0000-0000-000008000000}" name="Total Paid" dataDxfId="3">
      <calculatedColumnFormula>C2*D2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workbookViewId="0">
      <selection activeCell="C3" sqref="C3:K3"/>
    </sheetView>
  </sheetViews>
  <sheetFormatPr defaultRowHeight="15" x14ac:dyDescent="0.25"/>
  <cols>
    <col min="2" max="2" width="25.28515625" bestFit="1" customWidth="1"/>
  </cols>
  <sheetData>
    <row r="2" spans="2:11" ht="23.25" x14ac:dyDescent="0.35">
      <c r="B2" s="16" t="s">
        <v>0</v>
      </c>
      <c r="C2" s="26" t="s">
        <v>70</v>
      </c>
      <c r="D2" s="26"/>
      <c r="E2" s="26"/>
      <c r="F2" s="26"/>
      <c r="G2" s="26"/>
      <c r="H2" s="26"/>
      <c r="I2" s="26"/>
      <c r="J2" s="26"/>
      <c r="K2" s="26"/>
    </row>
    <row r="3" spans="2:11" ht="23.25" x14ac:dyDescent="0.35">
      <c r="B3" s="16" t="s">
        <v>1</v>
      </c>
      <c r="C3" s="27">
        <v>279010902741</v>
      </c>
      <c r="D3" s="27"/>
      <c r="E3" s="27"/>
      <c r="F3" s="27"/>
      <c r="G3" s="27"/>
      <c r="H3" s="27"/>
      <c r="I3" s="27"/>
      <c r="J3" s="27"/>
      <c r="K3" s="27"/>
    </row>
    <row r="12" spans="2:11" x14ac:dyDescent="0.25">
      <c r="G12">
        <v>279</v>
      </c>
    </row>
  </sheetData>
  <mergeCells count="2">
    <mergeCell ref="C2:K2"/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9"/>
  <sheetViews>
    <sheetView workbookViewId="0">
      <selection activeCell="I14" sqref="I14"/>
    </sheetView>
  </sheetViews>
  <sheetFormatPr defaultRowHeight="15" x14ac:dyDescent="0.25"/>
  <cols>
    <col min="3" max="3" width="19.42578125" style="2" customWidth="1"/>
    <col min="4" max="4" width="22.5703125" style="1" bestFit="1" customWidth="1"/>
    <col min="5" max="5" width="12.140625" customWidth="1"/>
    <col min="8" max="8" width="56.28515625" customWidth="1"/>
  </cols>
  <sheetData>
    <row r="2" spans="2:9" x14ac:dyDescent="0.25">
      <c r="B2" s="7" t="s">
        <v>2</v>
      </c>
      <c r="C2" s="7" t="s">
        <v>3</v>
      </c>
      <c r="D2" s="7" t="s">
        <v>5</v>
      </c>
      <c r="E2" s="7" t="s">
        <v>4</v>
      </c>
      <c r="H2" s="29" t="s">
        <v>29</v>
      </c>
      <c r="I2" s="30" t="s">
        <v>32</v>
      </c>
    </row>
    <row r="3" spans="2:9" x14ac:dyDescent="0.25">
      <c r="B3" s="3">
        <v>12410010</v>
      </c>
      <c r="C3" s="4" t="s">
        <v>6</v>
      </c>
      <c r="D3" s="5" t="s">
        <v>7</v>
      </c>
      <c r="E3" s="6">
        <v>3.1</v>
      </c>
      <c r="H3" s="29"/>
      <c r="I3" s="30"/>
    </row>
    <row r="4" spans="2:9" ht="15" customHeight="1" x14ac:dyDescent="0.25">
      <c r="B4" s="3">
        <v>12410011</v>
      </c>
      <c r="C4" s="4" t="s">
        <v>8</v>
      </c>
      <c r="D4" s="5" t="s">
        <v>7</v>
      </c>
      <c r="E4" s="6">
        <v>3.3</v>
      </c>
      <c r="H4" s="28" t="s">
        <v>31</v>
      </c>
      <c r="I4" s="31"/>
    </row>
    <row r="5" spans="2:9" x14ac:dyDescent="0.25">
      <c r="B5" s="3">
        <v>12410012</v>
      </c>
      <c r="C5" s="4" t="s">
        <v>9</v>
      </c>
      <c r="D5" s="5" t="s">
        <v>7</v>
      </c>
      <c r="E5" s="6">
        <v>3.8</v>
      </c>
      <c r="H5" s="28"/>
      <c r="I5" s="31"/>
    </row>
    <row r="6" spans="2:9" x14ac:dyDescent="0.25">
      <c r="B6" s="3">
        <v>12510112</v>
      </c>
      <c r="C6" s="4" t="s">
        <v>10</v>
      </c>
      <c r="D6" s="5" t="s">
        <v>11</v>
      </c>
      <c r="E6" s="6">
        <v>3.2</v>
      </c>
      <c r="H6" s="28"/>
      <c r="I6" s="31"/>
    </row>
    <row r="7" spans="2:9" x14ac:dyDescent="0.25">
      <c r="B7" s="3">
        <v>12510113</v>
      </c>
      <c r="C7" s="4" t="s">
        <v>12</v>
      </c>
      <c r="D7" s="5" t="s">
        <v>13</v>
      </c>
      <c r="E7" s="6">
        <v>3.3</v>
      </c>
      <c r="H7" s="32" t="s">
        <v>30</v>
      </c>
      <c r="I7" s="33">
        <f>COUNT(B3:B14)</f>
        <v>12</v>
      </c>
    </row>
    <row r="8" spans="2:9" ht="15" customHeight="1" x14ac:dyDescent="0.25">
      <c r="B8" s="3">
        <v>12510117</v>
      </c>
      <c r="C8" s="4" t="s">
        <v>14</v>
      </c>
      <c r="D8" s="5" t="s">
        <v>15</v>
      </c>
      <c r="E8" s="6">
        <v>2.9</v>
      </c>
      <c r="H8" s="32"/>
      <c r="I8" s="33"/>
    </row>
    <row r="9" spans="2:9" x14ac:dyDescent="0.25">
      <c r="B9" s="3">
        <v>12310218</v>
      </c>
      <c r="C9" s="4" t="s">
        <v>16</v>
      </c>
      <c r="D9" s="5" t="s">
        <v>17</v>
      </c>
      <c r="E9" s="6">
        <v>3</v>
      </c>
      <c r="H9" s="32" t="s">
        <v>34</v>
      </c>
      <c r="I9" s="34">
        <f>COUNTIF(D3:D14,"Teknik Kimia")</f>
        <v>3</v>
      </c>
    </row>
    <row r="10" spans="2:9" x14ac:dyDescent="0.25">
      <c r="B10" s="3">
        <v>12310219</v>
      </c>
      <c r="C10" s="4" t="s">
        <v>18</v>
      </c>
      <c r="D10" s="5" t="s">
        <v>17</v>
      </c>
      <c r="E10" s="6">
        <v>3.9</v>
      </c>
      <c r="H10" s="32"/>
      <c r="I10" s="34"/>
    </row>
    <row r="11" spans="2:9" ht="15" customHeight="1" x14ac:dyDescent="0.25">
      <c r="B11" s="3">
        <v>12310223</v>
      </c>
      <c r="C11" s="4" t="s">
        <v>19</v>
      </c>
      <c r="D11" s="5" t="s">
        <v>17</v>
      </c>
      <c r="E11" s="6">
        <v>3.2</v>
      </c>
      <c r="H11" s="32" t="s">
        <v>35</v>
      </c>
      <c r="I11" s="33">
        <f>COUNTIFS(D3:D14,"Teknik Informatika",E3:E14,"&gt;3,1")</f>
        <v>2</v>
      </c>
    </row>
    <row r="12" spans="2:9" x14ac:dyDescent="0.25">
      <c r="B12" s="3">
        <v>12720313</v>
      </c>
      <c r="C12" s="4" t="s">
        <v>20</v>
      </c>
      <c r="D12" s="5" t="s">
        <v>21</v>
      </c>
      <c r="E12" s="6">
        <v>2.7</v>
      </c>
      <c r="H12" s="32"/>
      <c r="I12" s="33"/>
    </row>
    <row r="13" spans="2:9" x14ac:dyDescent="0.25">
      <c r="B13" s="3">
        <v>12720314</v>
      </c>
      <c r="C13" s="4" t="s">
        <v>22</v>
      </c>
      <c r="D13" s="5" t="s">
        <v>23</v>
      </c>
      <c r="E13" s="6">
        <v>3.4</v>
      </c>
      <c r="H13" s="32"/>
      <c r="I13" s="33"/>
    </row>
    <row r="14" spans="2:9" x14ac:dyDescent="0.25">
      <c r="B14" s="3">
        <v>12720334</v>
      </c>
      <c r="C14" s="4" t="s">
        <v>24</v>
      </c>
      <c r="D14" s="5" t="s">
        <v>21</v>
      </c>
      <c r="E14" s="6">
        <v>3.1</v>
      </c>
      <c r="I14" t="s">
        <v>71</v>
      </c>
    </row>
    <row r="16" spans="2:9" x14ac:dyDescent="0.25">
      <c r="B16" s="9" t="s">
        <v>28</v>
      </c>
    </row>
    <row r="17" spans="2:2" x14ac:dyDescent="0.25">
      <c r="B17" s="8" t="s">
        <v>25</v>
      </c>
    </row>
    <row r="18" spans="2:2" x14ac:dyDescent="0.25">
      <c r="B18" s="8" t="s">
        <v>26</v>
      </c>
    </row>
    <row r="19" spans="2:2" x14ac:dyDescent="0.25">
      <c r="B19" s="8" t="s">
        <v>27</v>
      </c>
    </row>
  </sheetData>
  <mergeCells count="10">
    <mergeCell ref="H9:H10"/>
    <mergeCell ref="I9:I10"/>
    <mergeCell ref="H11:H13"/>
    <mergeCell ref="I11:I13"/>
    <mergeCell ref="H4:H6"/>
    <mergeCell ref="H2:H3"/>
    <mergeCell ref="I2:I3"/>
    <mergeCell ref="I4:I6"/>
    <mergeCell ref="H7:H8"/>
    <mergeCell ref="I7:I8"/>
  </mergeCells>
  <conditionalFormatting sqref="E8">
    <cfRule type="containsText" dxfId="2" priority="2" operator="containsText" text="2,9">
      <formula>NOT(ISERROR(SEARCH("2,9",E8)))</formula>
    </cfRule>
  </conditionalFormatting>
  <conditionalFormatting sqref="E12">
    <cfRule type="containsText" dxfId="0" priority="1" operator="containsText" text="2,7">
      <formula>NOT(ISERROR(SEARCH("2,7",E12)))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tabSelected="1" workbookViewId="0">
      <selection activeCell="E16" sqref="E16:E17"/>
    </sheetView>
  </sheetViews>
  <sheetFormatPr defaultRowHeight="15" x14ac:dyDescent="0.25"/>
  <cols>
    <col min="1" max="1" width="10.7109375" bestFit="1" customWidth="1"/>
    <col min="2" max="3" width="17.85546875" bestFit="1" customWidth="1"/>
    <col min="4" max="5" width="17.5703125" bestFit="1" customWidth="1"/>
    <col min="6" max="7" width="18.42578125" bestFit="1" customWidth="1"/>
    <col min="8" max="8" width="18.140625" bestFit="1" customWidth="1"/>
    <col min="9" max="9" width="13.42578125" bestFit="1" customWidth="1"/>
    <col min="10" max="10" width="31.42578125" customWidth="1"/>
  </cols>
  <sheetData>
    <row r="1" spans="1:11" x14ac:dyDescent="0.25">
      <c r="A1" s="12" t="s">
        <v>36</v>
      </c>
      <c r="B1" s="13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8" t="s">
        <v>44</v>
      </c>
      <c r="H1" s="14" t="s">
        <v>37</v>
      </c>
    </row>
    <row r="2" spans="1:11" x14ac:dyDescent="0.25">
      <c r="A2" s="5">
        <v>1002</v>
      </c>
      <c r="B2" s="10">
        <v>43509</v>
      </c>
      <c r="C2" s="10">
        <v>43529</v>
      </c>
      <c r="D2" s="10">
        <v>43530</v>
      </c>
      <c r="E2" s="11">
        <v>2500</v>
      </c>
      <c r="F2" s="11">
        <v>1.7</v>
      </c>
      <c r="G2" s="3">
        <f>E2*F2</f>
        <v>4250</v>
      </c>
      <c r="H2" s="5">
        <v>1</v>
      </c>
    </row>
    <row r="3" spans="1:11" x14ac:dyDescent="0.25">
      <c r="A3" s="5">
        <v>2003</v>
      </c>
      <c r="B3" s="10">
        <v>43509</v>
      </c>
      <c r="C3" s="10">
        <v>43532</v>
      </c>
      <c r="D3" s="10">
        <v>43535</v>
      </c>
      <c r="E3" s="11">
        <v>5700</v>
      </c>
      <c r="F3" s="11">
        <v>1</v>
      </c>
      <c r="G3" s="3">
        <f t="shared" ref="G3:G8" si="0">E3*F3</f>
        <v>5700</v>
      </c>
      <c r="H3" s="5">
        <v>2</v>
      </c>
    </row>
    <row r="4" spans="1:11" x14ac:dyDescent="0.25">
      <c r="A4" s="5">
        <v>4010</v>
      </c>
      <c r="B4" s="10">
        <v>43523</v>
      </c>
      <c r="C4" s="10">
        <v>43553</v>
      </c>
      <c r="D4" s="10">
        <v>43559</v>
      </c>
      <c r="E4" s="11">
        <v>3500</v>
      </c>
      <c r="F4" s="11">
        <v>2.5</v>
      </c>
      <c r="G4" s="3">
        <f t="shared" si="0"/>
        <v>8750</v>
      </c>
      <c r="H4" s="5">
        <v>4</v>
      </c>
    </row>
    <row r="5" spans="1:11" x14ac:dyDescent="0.25">
      <c r="A5" s="5">
        <v>3002</v>
      </c>
      <c r="B5" s="10">
        <v>43588</v>
      </c>
      <c r="C5" s="10">
        <v>43592</v>
      </c>
      <c r="D5" s="10">
        <v>43595</v>
      </c>
      <c r="E5" s="11">
        <v>1200</v>
      </c>
      <c r="F5" s="11">
        <v>7</v>
      </c>
      <c r="G5" s="3">
        <f t="shared" si="0"/>
        <v>8400</v>
      </c>
      <c r="H5" s="5">
        <v>3</v>
      </c>
    </row>
    <row r="6" spans="1:11" x14ac:dyDescent="0.25">
      <c r="A6" s="5">
        <v>3102</v>
      </c>
      <c r="B6" s="10">
        <v>43512</v>
      </c>
      <c r="C6" s="10">
        <v>43531</v>
      </c>
      <c r="D6" s="10">
        <v>43535</v>
      </c>
      <c r="E6" s="11">
        <v>750</v>
      </c>
      <c r="F6" s="11">
        <v>9.1</v>
      </c>
      <c r="G6" s="3">
        <f t="shared" si="0"/>
        <v>6825</v>
      </c>
      <c r="H6" s="5">
        <v>5</v>
      </c>
    </row>
    <row r="7" spans="1:11" x14ac:dyDescent="0.25">
      <c r="A7" s="5">
        <v>2301</v>
      </c>
      <c r="B7" s="10">
        <v>43519</v>
      </c>
      <c r="C7" s="10">
        <v>43527</v>
      </c>
      <c r="D7" s="10">
        <v>43537</v>
      </c>
      <c r="E7" s="11">
        <v>2100</v>
      </c>
      <c r="F7" s="11">
        <v>3</v>
      </c>
      <c r="G7" s="3">
        <f t="shared" si="0"/>
        <v>6300</v>
      </c>
      <c r="H7" s="5">
        <v>7</v>
      </c>
    </row>
    <row r="8" spans="1:11" x14ac:dyDescent="0.25">
      <c r="A8" s="5">
        <v>1102</v>
      </c>
      <c r="B8" s="10">
        <v>43534</v>
      </c>
      <c r="C8" s="10">
        <v>43562</v>
      </c>
      <c r="D8" s="10">
        <v>43567</v>
      </c>
      <c r="E8" s="11">
        <v>1230</v>
      </c>
      <c r="F8" s="11">
        <v>4.4000000000000004</v>
      </c>
      <c r="G8" s="3">
        <f t="shared" si="0"/>
        <v>5412</v>
      </c>
      <c r="H8" s="5">
        <v>6</v>
      </c>
    </row>
    <row r="11" spans="1:11" x14ac:dyDescent="0.25">
      <c r="B11" s="37" t="s">
        <v>29</v>
      </c>
      <c r="C11" s="37"/>
      <c r="D11" s="37"/>
      <c r="E11" s="12" t="s">
        <v>32</v>
      </c>
      <c r="G11" s="9" t="s">
        <v>47</v>
      </c>
    </row>
    <row r="12" spans="1:11" ht="15" customHeight="1" x14ac:dyDescent="0.25">
      <c r="B12" s="38" t="s">
        <v>43</v>
      </c>
      <c r="C12" s="39"/>
      <c r="D12" s="40"/>
      <c r="E12" s="44" t="s">
        <v>33</v>
      </c>
      <c r="G12" s="8" t="s">
        <v>48</v>
      </c>
    </row>
    <row r="13" spans="1:11" x14ac:dyDescent="0.25">
      <c r="B13" s="41"/>
      <c r="C13" s="42"/>
      <c r="D13" s="43"/>
      <c r="E13" s="45"/>
      <c r="G13" s="15" t="s">
        <v>50</v>
      </c>
    </row>
    <row r="14" spans="1:11" ht="15" customHeight="1" x14ac:dyDescent="0.25">
      <c r="B14" s="32" t="s">
        <v>45</v>
      </c>
      <c r="C14" s="32"/>
      <c r="D14" s="32"/>
      <c r="E14" s="46">
        <f>INDEX(D2:D8,MATCH(5,H2:H8,0))</f>
        <v>43535</v>
      </c>
      <c r="G14" s="36" t="s">
        <v>49</v>
      </c>
      <c r="H14" s="36"/>
      <c r="I14" s="36"/>
      <c r="J14" s="36"/>
      <c r="K14" s="36"/>
    </row>
    <row r="15" spans="1:11" x14ac:dyDescent="0.25">
      <c r="B15" s="32"/>
      <c r="C15" s="32"/>
      <c r="D15" s="32"/>
      <c r="E15" s="46"/>
      <c r="G15" s="36"/>
      <c r="H15" s="36"/>
      <c r="I15" s="36"/>
      <c r="J15" s="36"/>
      <c r="K15" s="36"/>
    </row>
    <row r="16" spans="1:11" x14ac:dyDescent="0.25">
      <c r="B16" s="35" t="s">
        <v>46</v>
      </c>
      <c r="C16" s="35"/>
      <c r="D16" s="35"/>
      <c r="E16" s="33">
        <f>INDEX(H2:H8,MATCH(MAX(G2:G8),G2:G8,0))</f>
        <v>4</v>
      </c>
    </row>
    <row r="17" spans="2:7" x14ac:dyDescent="0.25">
      <c r="B17" s="35"/>
      <c r="C17" s="35"/>
      <c r="D17" s="35"/>
      <c r="E17" s="33"/>
      <c r="G17" s="15" t="s">
        <v>51</v>
      </c>
    </row>
    <row r="18" spans="2:7" x14ac:dyDescent="0.25">
      <c r="G18" s="8" t="s">
        <v>52</v>
      </c>
    </row>
    <row r="20" spans="2:7" x14ac:dyDescent="0.25">
      <c r="E20" s="17"/>
    </row>
  </sheetData>
  <mergeCells count="8">
    <mergeCell ref="B16:D17"/>
    <mergeCell ref="E16:E17"/>
    <mergeCell ref="G14:K15"/>
    <mergeCell ref="B11:D11"/>
    <mergeCell ref="B12:D13"/>
    <mergeCell ref="E12:E13"/>
    <mergeCell ref="B14:D15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1"/>
  <sheetViews>
    <sheetView topLeftCell="A34" workbookViewId="0">
      <selection activeCell="I6" sqref="I6"/>
    </sheetView>
  </sheetViews>
  <sheetFormatPr defaultRowHeight="15" x14ac:dyDescent="0.25"/>
  <cols>
    <col min="1" max="1" width="9.5703125" customWidth="1"/>
    <col min="2" max="2" width="12.42578125" customWidth="1"/>
    <col min="3" max="3" width="10.85546875" customWidth="1"/>
    <col min="4" max="4" width="11.42578125" customWidth="1"/>
    <col min="5" max="5" width="13.5703125" customWidth="1"/>
    <col min="6" max="6" width="15.42578125" bestFit="1" customWidth="1"/>
    <col min="7" max="7" width="11.85546875" customWidth="1"/>
  </cols>
  <sheetData>
    <row r="1" spans="1:14" x14ac:dyDescent="0.25">
      <c r="A1" s="19" t="s">
        <v>68</v>
      </c>
      <c r="B1" s="24" t="s">
        <v>53</v>
      </c>
      <c r="C1" s="24" t="s">
        <v>54</v>
      </c>
      <c r="D1" s="24" t="s">
        <v>55</v>
      </c>
      <c r="E1" s="24" t="s">
        <v>56</v>
      </c>
      <c r="F1" s="24" t="s">
        <v>57</v>
      </c>
      <c r="G1" s="24" t="s">
        <v>58</v>
      </c>
    </row>
    <row r="2" spans="1:14" x14ac:dyDescent="0.25">
      <c r="A2" s="23">
        <v>536365</v>
      </c>
      <c r="B2" s="20" t="s">
        <v>59</v>
      </c>
      <c r="C2" s="21">
        <v>6</v>
      </c>
      <c r="D2" s="21">
        <v>2.5499999999999998</v>
      </c>
      <c r="E2" s="22">
        <v>17850</v>
      </c>
      <c r="F2" s="21" t="s">
        <v>60</v>
      </c>
      <c r="G2" s="21">
        <f t="shared" ref="G2:G33" si="0">C2*D2</f>
        <v>15.299999999999999</v>
      </c>
      <c r="I2" s="9" t="s">
        <v>29</v>
      </c>
    </row>
    <row r="3" spans="1:14" ht="15" customHeight="1" x14ac:dyDescent="0.25">
      <c r="A3" s="23">
        <v>536365</v>
      </c>
      <c r="B3" s="20">
        <v>71053</v>
      </c>
      <c r="C3" s="21">
        <v>6</v>
      </c>
      <c r="D3" s="21">
        <v>3.39</v>
      </c>
      <c r="E3" s="22">
        <v>17850</v>
      </c>
      <c r="F3" s="21" t="s">
        <v>60</v>
      </c>
      <c r="G3" s="21">
        <f t="shared" si="0"/>
        <v>20.34</v>
      </c>
      <c r="I3" s="47" t="s">
        <v>69</v>
      </c>
      <c r="J3" s="47"/>
      <c r="K3" s="47"/>
      <c r="L3" s="47"/>
      <c r="M3" s="47"/>
      <c r="N3" s="47"/>
    </row>
    <row r="4" spans="1:14" x14ac:dyDescent="0.25">
      <c r="A4" s="23">
        <v>536365</v>
      </c>
      <c r="B4" s="20" t="s">
        <v>61</v>
      </c>
      <c r="C4" s="21">
        <v>8</v>
      </c>
      <c r="D4" s="21">
        <v>2.75</v>
      </c>
      <c r="E4" s="22">
        <v>17850</v>
      </c>
      <c r="F4" s="21" t="s">
        <v>60</v>
      </c>
      <c r="G4" s="21">
        <f t="shared" si="0"/>
        <v>22</v>
      </c>
      <c r="I4" s="47"/>
      <c r="J4" s="47"/>
      <c r="K4" s="47"/>
      <c r="L4" s="47"/>
      <c r="M4" s="47"/>
      <c r="N4" s="47"/>
    </row>
    <row r="5" spans="1:14" x14ac:dyDescent="0.25">
      <c r="A5" s="23">
        <v>536365</v>
      </c>
      <c r="B5" s="20" t="s">
        <v>62</v>
      </c>
      <c r="C5" s="21">
        <v>6</v>
      </c>
      <c r="D5" s="21">
        <v>3.39</v>
      </c>
      <c r="E5" s="22">
        <v>17850</v>
      </c>
      <c r="F5" s="21" t="s">
        <v>60</v>
      </c>
      <c r="G5" s="21">
        <f t="shared" si="0"/>
        <v>20.34</v>
      </c>
      <c r="I5" s="47"/>
      <c r="J5" s="47"/>
      <c r="K5" s="47"/>
      <c r="L5" s="47"/>
      <c r="M5" s="47"/>
      <c r="N5" s="47"/>
    </row>
    <row r="6" spans="1:14" x14ac:dyDescent="0.25">
      <c r="A6" s="23">
        <v>536365</v>
      </c>
      <c r="B6" s="20" t="s">
        <v>63</v>
      </c>
      <c r="C6" s="21">
        <v>6</v>
      </c>
      <c r="D6" s="21">
        <v>3.39</v>
      </c>
      <c r="E6" s="22">
        <v>17850</v>
      </c>
      <c r="F6" s="21" t="s">
        <v>60</v>
      </c>
      <c r="G6" s="21">
        <f t="shared" si="0"/>
        <v>20.34</v>
      </c>
    </row>
    <row r="7" spans="1:14" x14ac:dyDescent="0.25">
      <c r="A7" s="23">
        <v>536365</v>
      </c>
      <c r="B7" s="20">
        <v>22752</v>
      </c>
      <c r="C7" s="21">
        <v>2</v>
      </c>
      <c r="D7" s="21">
        <v>7.65</v>
      </c>
      <c r="E7" s="22">
        <v>17850</v>
      </c>
      <c r="F7" s="21" t="s">
        <v>60</v>
      </c>
      <c r="G7" s="21">
        <f t="shared" si="0"/>
        <v>15.3</v>
      </c>
    </row>
    <row r="8" spans="1:14" x14ac:dyDescent="0.25">
      <c r="A8" s="23">
        <v>536365</v>
      </c>
      <c r="B8" s="20">
        <v>21730</v>
      </c>
      <c r="C8" s="21">
        <v>6</v>
      </c>
      <c r="D8" s="21">
        <v>4.25</v>
      </c>
      <c r="E8" s="22">
        <v>17850</v>
      </c>
      <c r="F8" s="21" t="s">
        <v>60</v>
      </c>
      <c r="G8" s="21">
        <f t="shared" si="0"/>
        <v>25.5</v>
      </c>
    </row>
    <row r="9" spans="1:14" x14ac:dyDescent="0.25">
      <c r="A9" s="23">
        <v>536366</v>
      </c>
      <c r="B9" s="20">
        <v>22633</v>
      </c>
      <c r="C9" s="21">
        <v>6</v>
      </c>
      <c r="D9" s="21">
        <v>1.85</v>
      </c>
      <c r="E9" s="22">
        <v>17850</v>
      </c>
      <c r="F9" s="21" t="s">
        <v>60</v>
      </c>
      <c r="G9" s="21">
        <f t="shared" si="0"/>
        <v>11.100000000000001</v>
      </c>
    </row>
    <row r="10" spans="1:14" x14ac:dyDescent="0.25">
      <c r="A10" s="23">
        <v>536366</v>
      </c>
      <c r="B10" s="20">
        <v>22632</v>
      </c>
      <c r="C10" s="21">
        <v>6</v>
      </c>
      <c r="D10" s="21">
        <v>1.85</v>
      </c>
      <c r="E10" s="22">
        <v>17850</v>
      </c>
      <c r="F10" s="21" t="s">
        <v>60</v>
      </c>
      <c r="G10" s="21">
        <f t="shared" si="0"/>
        <v>11.100000000000001</v>
      </c>
    </row>
    <row r="11" spans="1:14" x14ac:dyDescent="0.25">
      <c r="A11" s="23">
        <v>536367</v>
      </c>
      <c r="B11" s="20">
        <v>84879</v>
      </c>
      <c r="C11" s="21">
        <v>32</v>
      </c>
      <c r="D11" s="21">
        <v>1.69</v>
      </c>
      <c r="E11" s="22">
        <v>13047</v>
      </c>
      <c r="F11" s="21" t="s">
        <v>60</v>
      </c>
      <c r="G11" s="21">
        <f t="shared" si="0"/>
        <v>54.08</v>
      </c>
    </row>
    <row r="12" spans="1:14" x14ac:dyDescent="0.25">
      <c r="A12" s="23">
        <v>536367</v>
      </c>
      <c r="B12" s="20">
        <v>22745</v>
      </c>
      <c r="C12" s="21">
        <v>6</v>
      </c>
      <c r="D12" s="21">
        <v>2.1</v>
      </c>
      <c r="E12" s="22">
        <v>13047</v>
      </c>
      <c r="F12" s="21" t="s">
        <v>60</v>
      </c>
      <c r="G12" s="21">
        <f t="shared" si="0"/>
        <v>12.600000000000001</v>
      </c>
    </row>
    <row r="13" spans="1:14" x14ac:dyDescent="0.25">
      <c r="A13" s="23">
        <v>536367</v>
      </c>
      <c r="B13" s="20">
        <v>22748</v>
      </c>
      <c r="C13" s="21">
        <v>6</v>
      </c>
      <c r="D13" s="21">
        <v>2.1</v>
      </c>
      <c r="E13" s="22">
        <v>13047</v>
      </c>
      <c r="F13" s="21" t="s">
        <v>60</v>
      </c>
      <c r="G13" s="21">
        <f t="shared" si="0"/>
        <v>12.600000000000001</v>
      </c>
    </row>
    <row r="14" spans="1:14" x14ac:dyDescent="0.25">
      <c r="A14" s="23">
        <v>536367</v>
      </c>
      <c r="B14" s="20">
        <v>22749</v>
      </c>
      <c r="C14" s="21">
        <v>8</v>
      </c>
      <c r="D14" s="21">
        <v>3.75</v>
      </c>
      <c r="E14" s="22">
        <v>13047</v>
      </c>
      <c r="F14" s="21" t="s">
        <v>60</v>
      </c>
      <c r="G14" s="21">
        <f t="shared" si="0"/>
        <v>30</v>
      </c>
    </row>
    <row r="15" spans="1:14" x14ac:dyDescent="0.25">
      <c r="A15" s="23">
        <v>536367</v>
      </c>
      <c r="B15" s="20">
        <v>22310</v>
      </c>
      <c r="C15" s="21">
        <v>6</v>
      </c>
      <c r="D15" s="21">
        <v>1.65</v>
      </c>
      <c r="E15" s="22">
        <v>13047</v>
      </c>
      <c r="F15" s="21" t="s">
        <v>60</v>
      </c>
      <c r="G15" s="21">
        <f t="shared" si="0"/>
        <v>9.8999999999999986</v>
      </c>
    </row>
    <row r="16" spans="1:14" x14ac:dyDescent="0.25">
      <c r="A16" s="23">
        <v>536367</v>
      </c>
      <c r="B16" s="20">
        <v>84969</v>
      </c>
      <c r="C16" s="21">
        <v>6</v>
      </c>
      <c r="D16" s="21">
        <v>4.25</v>
      </c>
      <c r="E16" s="22">
        <v>13047</v>
      </c>
      <c r="F16" s="21" t="s">
        <v>60</v>
      </c>
      <c r="G16" s="21">
        <f t="shared" si="0"/>
        <v>25.5</v>
      </c>
    </row>
    <row r="17" spans="1:7" x14ac:dyDescent="0.25">
      <c r="A17" s="23">
        <v>536367</v>
      </c>
      <c r="B17" s="20">
        <v>22623</v>
      </c>
      <c r="C17" s="21">
        <v>3</v>
      </c>
      <c r="D17" s="21">
        <v>4.95</v>
      </c>
      <c r="E17" s="22">
        <v>13047</v>
      </c>
      <c r="F17" s="21" t="s">
        <v>60</v>
      </c>
      <c r="G17" s="21">
        <f t="shared" si="0"/>
        <v>14.850000000000001</v>
      </c>
    </row>
    <row r="18" spans="1:7" x14ac:dyDescent="0.25">
      <c r="A18" s="23">
        <v>536367</v>
      </c>
      <c r="B18" s="20">
        <v>22622</v>
      </c>
      <c r="C18" s="21">
        <v>2</v>
      </c>
      <c r="D18" s="21">
        <v>9.9499999999999993</v>
      </c>
      <c r="E18" s="22">
        <v>13047</v>
      </c>
      <c r="F18" s="21" t="s">
        <v>60</v>
      </c>
      <c r="G18" s="21">
        <f t="shared" si="0"/>
        <v>19.899999999999999</v>
      </c>
    </row>
    <row r="19" spans="1:7" x14ac:dyDescent="0.25">
      <c r="A19" s="23">
        <v>536367</v>
      </c>
      <c r="B19" s="20">
        <v>21754</v>
      </c>
      <c r="C19" s="21">
        <v>3</v>
      </c>
      <c r="D19" s="21">
        <v>5.95</v>
      </c>
      <c r="E19" s="22">
        <v>13047</v>
      </c>
      <c r="F19" s="21" t="s">
        <v>60</v>
      </c>
      <c r="G19" s="21">
        <f t="shared" si="0"/>
        <v>17.850000000000001</v>
      </c>
    </row>
    <row r="20" spans="1:7" x14ac:dyDescent="0.25">
      <c r="A20" s="23">
        <v>536367</v>
      </c>
      <c r="B20" s="20">
        <v>21755</v>
      </c>
      <c r="C20" s="21">
        <v>3</v>
      </c>
      <c r="D20" s="21">
        <v>5.95</v>
      </c>
      <c r="E20" s="22">
        <v>13047</v>
      </c>
      <c r="F20" s="21" t="s">
        <v>60</v>
      </c>
      <c r="G20" s="21">
        <f t="shared" si="0"/>
        <v>17.850000000000001</v>
      </c>
    </row>
    <row r="21" spans="1:7" x14ac:dyDescent="0.25">
      <c r="A21" s="23">
        <v>536367</v>
      </c>
      <c r="B21" s="20">
        <v>21777</v>
      </c>
      <c r="C21" s="21">
        <v>4</v>
      </c>
      <c r="D21" s="21">
        <v>7.95</v>
      </c>
      <c r="E21" s="22">
        <v>13047</v>
      </c>
      <c r="F21" s="21" t="s">
        <v>60</v>
      </c>
      <c r="G21" s="21">
        <f t="shared" si="0"/>
        <v>31.8</v>
      </c>
    </row>
    <row r="22" spans="1:7" x14ac:dyDescent="0.25">
      <c r="A22" s="23">
        <v>536367</v>
      </c>
      <c r="B22" s="20">
        <v>48187</v>
      </c>
      <c r="C22" s="21">
        <v>4</v>
      </c>
      <c r="D22" s="21">
        <v>7.95</v>
      </c>
      <c r="E22" s="22">
        <v>13047</v>
      </c>
      <c r="F22" s="21" t="s">
        <v>60</v>
      </c>
      <c r="G22" s="21">
        <f t="shared" si="0"/>
        <v>31.8</v>
      </c>
    </row>
    <row r="23" spans="1:7" x14ac:dyDescent="0.25">
      <c r="A23" s="23">
        <v>536368</v>
      </c>
      <c r="B23" s="20">
        <v>22960</v>
      </c>
      <c r="C23" s="21">
        <v>6</v>
      </c>
      <c r="D23" s="21">
        <v>4.25</v>
      </c>
      <c r="E23" s="22">
        <v>13047</v>
      </c>
      <c r="F23" s="21" t="s">
        <v>64</v>
      </c>
      <c r="G23" s="21">
        <f t="shared" si="0"/>
        <v>25.5</v>
      </c>
    </row>
    <row r="24" spans="1:7" x14ac:dyDescent="0.25">
      <c r="A24" s="23">
        <v>536368</v>
      </c>
      <c r="B24" s="20">
        <v>22913</v>
      </c>
      <c r="C24" s="21">
        <v>3</v>
      </c>
      <c r="D24" s="21">
        <v>4.95</v>
      </c>
      <c r="E24" s="22">
        <v>13047</v>
      </c>
      <c r="F24" s="21" t="s">
        <v>64</v>
      </c>
      <c r="G24" s="21">
        <f t="shared" si="0"/>
        <v>14.850000000000001</v>
      </c>
    </row>
    <row r="25" spans="1:7" x14ac:dyDescent="0.25">
      <c r="A25" s="23">
        <v>536368</v>
      </c>
      <c r="B25" s="20">
        <v>22912</v>
      </c>
      <c r="C25" s="21">
        <v>3</v>
      </c>
      <c r="D25" s="21">
        <v>4.95</v>
      </c>
      <c r="E25" s="22">
        <v>13047</v>
      </c>
      <c r="F25" s="21" t="s">
        <v>64</v>
      </c>
      <c r="G25" s="21">
        <f t="shared" si="0"/>
        <v>14.850000000000001</v>
      </c>
    </row>
    <row r="26" spans="1:7" x14ac:dyDescent="0.25">
      <c r="A26" s="23">
        <v>536368</v>
      </c>
      <c r="B26" s="20">
        <v>22914</v>
      </c>
      <c r="C26" s="21">
        <v>3</v>
      </c>
      <c r="D26" s="21">
        <v>4.95</v>
      </c>
      <c r="E26" s="22">
        <v>13047</v>
      </c>
      <c r="F26" s="21" t="s">
        <v>64</v>
      </c>
      <c r="G26" s="21">
        <f t="shared" si="0"/>
        <v>14.850000000000001</v>
      </c>
    </row>
    <row r="27" spans="1:7" x14ac:dyDescent="0.25">
      <c r="A27" s="23">
        <v>536369</v>
      </c>
      <c r="B27" s="20">
        <v>21756</v>
      </c>
      <c r="C27" s="21">
        <v>3</v>
      </c>
      <c r="D27" s="21">
        <v>5.95</v>
      </c>
      <c r="E27" s="22">
        <v>13047</v>
      </c>
      <c r="F27" s="21" t="s">
        <v>65</v>
      </c>
      <c r="G27" s="21">
        <f t="shared" si="0"/>
        <v>17.850000000000001</v>
      </c>
    </row>
    <row r="28" spans="1:7" x14ac:dyDescent="0.25">
      <c r="A28" s="23">
        <v>536370</v>
      </c>
      <c r="B28" s="20">
        <v>22728</v>
      </c>
      <c r="C28" s="21">
        <v>24</v>
      </c>
      <c r="D28" s="21">
        <v>3.75</v>
      </c>
      <c r="E28" s="22">
        <v>12583</v>
      </c>
      <c r="F28" s="21" t="s">
        <v>66</v>
      </c>
      <c r="G28" s="21">
        <f t="shared" si="0"/>
        <v>90</v>
      </c>
    </row>
    <row r="29" spans="1:7" x14ac:dyDescent="0.25">
      <c r="A29" s="23">
        <v>536370</v>
      </c>
      <c r="B29" s="20">
        <v>22727</v>
      </c>
      <c r="C29" s="21">
        <v>24</v>
      </c>
      <c r="D29" s="21">
        <v>3.75</v>
      </c>
      <c r="E29" s="22">
        <v>12583</v>
      </c>
      <c r="F29" s="21" t="s">
        <v>66</v>
      </c>
      <c r="G29" s="21">
        <f t="shared" si="0"/>
        <v>90</v>
      </c>
    </row>
    <row r="30" spans="1:7" x14ac:dyDescent="0.25">
      <c r="A30" s="23">
        <v>536370</v>
      </c>
      <c r="B30" s="20">
        <v>22726</v>
      </c>
      <c r="C30" s="21">
        <v>12</v>
      </c>
      <c r="D30" s="21">
        <v>3.75</v>
      </c>
      <c r="E30" s="22">
        <v>12583</v>
      </c>
      <c r="F30" s="21" t="s">
        <v>66</v>
      </c>
      <c r="G30" s="21">
        <f t="shared" si="0"/>
        <v>45</v>
      </c>
    </row>
    <row r="31" spans="1:7" x14ac:dyDescent="0.25">
      <c r="A31" s="23">
        <v>536370</v>
      </c>
      <c r="B31" s="20">
        <v>21724</v>
      </c>
      <c r="C31" s="21">
        <v>12</v>
      </c>
      <c r="D31" s="21">
        <v>0.85</v>
      </c>
      <c r="E31" s="22">
        <v>12583</v>
      </c>
      <c r="F31" s="21" t="s">
        <v>66</v>
      </c>
      <c r="G31" s="21">
        <f t="shared" si="0"/>
        <v>10.199999999999999</v>
      </c>
    </row>
    <row r="32" spans="1:7" x14ac:dyDescent="0.25">
      <c r="A32" s="23">
        <v>536370</v>
      </c>
      <c r="B32" s="20">
        <v>21883</v>
      </c>
      <c r="C32" s="21">
        <v>24</v>
      </c>
      <c r="D32" s="21">
        <v>0.65</v>
      </c>
      <c r="E32" s="22">
        <v>12583</v>
      </c>
      <c r="F32" s="21" t="s">
        <v>66</v>
      </c>
      <c r="G32" s="21">
        <f t="shared" si="0"/>
        <v>15.600000000000001</v>
      </c>
    </row>
    <row r="33" spans="1:7" x14ac:dyDescent="0.25">
      <c r="A33" s="23">
        <v>536370</v>
      </c>
      <c r="B33" s="20">
        <v>10002</v>
      </c>
      <c r="C33" s="21">
        <v>48</v>
      </c>
      <c r="D33" s="21">
        <v>0.85</v>
      </c>
      <c r="E33" s="22">
        <v>12583</v>
      </c>
      <c r="F33" s="21" t="s">
        <v>66</v>
      </c>
      <c r="G33" s="21">
        <f t="shared" si="0"/>
        <v>40.799999999999997</v>
      </c>
    </row>
    <row r="34" spans="1:7" x14ac:dyDescent="0.25">
      <c r="A34" s="23">
        <v>536370</v>
      </c>
      <c r="B34" s="20">
        <v>21791</v>
      </c>
      <c r="C34" s="21">
        <v>24</v>
      </c>
      <c r="D34" s="21">
        <v>1.25</v>
      </c>
      <c r="E34" s="22">
        <v>12583</v>
      </c>
      <c r="F34" s="21" t="s">
        <v>66</v>
      </c>
      <c r="G34" s="21">
        <f t="shared" ref="G34:G61" si="1">C34*D34</f>
        <v>30</v>
      </c>
    </row>
    <row r="35" spans="1:7" x14ac:dyDescent="0.25">
      <c r="A35" s="23">
        <v>536370</v>
      </c>
      <c r="B35" s="20">
        <v>21035</v>
      </c>
      <c r="C35" s="21">
        <v>18</v>
      </c>
      <c r="D35" s="21">
        <v>2.95</v>
      </c>
      <c r="E35" s="22">
        <v>12583</v>
      </c>
      <c r="F35" s="21" t="s">
        <v>66</v>
      </c>
      <c r="G35" s="21">
        <f t="shared" si="1"/>
        <v>53.1</v>
      </c>
    </row>
    <row r="36" spans="1:7" x14ac:dyDescent="0.25">
      <c r="A36" s="23">
        <v>536370</v>
      </c>
      <c r="B36" s="20">
        <v>22326</v>
      </c>
      <c r="C36" s="21">
        <v>24</v>
      </c>
      <c r="D36" s="21">
        <v>2.95</v>
      </c>
      <c r="E36" s="22">
        <v>12583</v>
      </c>
      <c r="F36" s="21" t="s">
        <v>66</v>
      </c>
      <c r="G36" s="21">
        <f t="shared" si="1"/>
        <v>70.800000000000011</v>
      </c>
    </row>
    <row r="37" spans="1:7" x14ac:dyDescent="0.25">
      <c r="A37" s="23">
        <v>536370</v>
      </c>
      <c r="B37" s="20">
        <v>22629</v>
      </c>
      <c r="C37" s="21">
        <v>24</v>
      </c>
      <c r="D37" s="21">
        <v>1.95</v>
      </c>
      <c r="E37" s="22">
        <v>12583</v>
      </c>
      <c r="F37" s="21" t="s">
        <v>66</v>
      </c>
      <c r="G37" s="21">
        <f t="shared" si="1"/>
        <v>46.8</v>
      </c>
    </row>
    <row r="38" spans="1:7" x14ac:dyDescent="0.25">
      <c r="A38" s="23">
        <v>536370</v>
      </c>
      <c r="B38" s="20">
        <v>22659</v>
      </c>
      <c r="C38" s="21">
        <v>24</v>
      </c>
      <c r="D38" s="21">
        <v>1.95</v>
      </c>
      <c r="E38" s="22">
        <v>12583</v>
      </c>
      <c r="F38" s="21" t="s">
        <v>66</v>
      </c>
      <c r="G38" s="21">
        <f t="shared" si="1"/>
        <v>46.8</v>
      </c>
    </row>
    <row r="39" spans="1:7" x14ac:dyDescent="0.25">
      <c r="A39" s="23">
        <v>536370</v>
      </c>
      <c r="B39" s="20">
        <v>22631</v>
      </c>
      <c r="C39" s="21">
        <v>24</v>
      </c>
      <c r="D39" s="21">
        <v>1.95</v>
      </c>
      <c r="E39" s="22">
        <v>12583</v>
      </c>
      <c r="F39" s="21" t="s">
        <v>66</v>
      </c>
      <c r="G39" s="21">
        <f t="shared" si="1"/>
        <v>46.8</v>
      </c>
    </row>
    <row r="40" spans="1:7" x14ac:dyDescent="0.25">
      <c r="A40" s="23">
        <v>536370</v>
      </c>
      <c r="B40" s="20">
        <v>22661</v>
      </c>
      <c r="C40" s="21">
        <v>20</v>
      </c>
      <c r="D40" s="21">
        <v>0.85</v>
      </c>
      <c r="E40" s="22">
        <v>12583</v>
      </c>
      <c r="F40" s="21" t="s">
        <v>66</v>
      </c>
      <c r="G40" s="21">
        <f t="shared" si="1"/>
        <v>17</v>
      </c>
    </row>
    <row r="41" spans="1:7" x14ac:dyDescent="0.25">
      <c r="A41" s="23">
        <v>536370</v>
      </c>
      <c r="B41" s="20">
        <v>21731</v>
      </c>
      <c r="C41" s="21">
        <v>24</v>
      </c>
      <c r="D41" s="21">
        <v>1.65</v>
      </c>
      <c r="E41" s="22">
        <v>12583</v>
      </c>
      <c r="F41" s="21" t="s">
        <v>66</v>
      </c>
      <c r="G41" s="21">
        <f t="shared" si="1"/>
        <v>39.599999999999994</v>
      </c>
    </row>
    <row r="42" spans="1:7" x14ac:dyDescent="0.25">
      <c r="A42" s="23">
        <v>536370</v>
      </c>
      <c r="B42" s="20">
        <v>22900</v>
      </c>
      <c r="C42" s="21">
        <v>24</v>
      </c>
      <c r="D42" s="21">
        <v>2.95</v>
      </c>
      <c r="E42" s="22">
        <v>12583</v>
      </c>
      <c r="F42" s="21" t="s">
        <v>66</v>
      </c>
      <c r="G42" s="21">
        <f t="shared" si="1"/>
        <v>70.800000000000011</v>
      </c>
    </row>
    <row r="43" spans="1:7" x14ac:dyDescent="0.25">
      <c r="A43" s="23">
        <v>536370</v>
      </c>
      <c r="B43" s="20">
        <v>21913</v>
      </c>
      <c r="C43" s="21">
        <v>12</v>
      </c>
      <c r="D43" s="21">
        <v>3.75</v>
      </c>
      <c r="E43" s="22">
        <v>12583</v>
      </c>
      <c r="F43" s="21" t="s">
        <v>66</v>
      </c>
      <c r="G43" s="21">
        <f t="shared" si="1"/>
        <v>45</v>
      </c>
    </row>
    <row r="44" spans="1:7" x14ac:dyDescent="0.25">
      <c r="A44" s="23">
        <v>536370</v>
      </c>
      <c r="B44" s="20">
        <v>22540</v>
      </c>
      <c r="C44" s="21">
        <v>24</v>
      </c>
      <c r="D44" s="21">
        <v>0.42</v>
      </c>
      <c r="E44" s="22">
        <v>12583</v>
      </c>
      <c r="F44" s="21" t="s">
        <v>66</v>
      </c>
      <c r="G44" s="21">
        <f t="shared" si="1"/>
        <v>10.08</v>
      </c>
    </row>
    <row r="45" spans="1:7" x14ac:dyDescent="0.25">
      <c r="A45" s="23">
        <v>536370</v>
      </c>
      <c r="B45" s="20">
        <v>22544</v>
      </c>
      <c r="C45" s="21">
        <v>24</v>
      </c>
      <c r="D45" s="21">
        <v>0.42</v>
      </c>
      <c r="E45" s="22">
        <v>12583</v>
      </c>
      <c r="F45" s="21" t="s">
        <v>66</v>
      </c>
      <c r="G45" s="21">
        <f t="shared" si="1"/>
        <v>10.08</v>
      </c>
    </row>
    <row r="46" spans="1:7" x14ac:dyDescent="0.25">
      <c r="A46" s="23">
        <v>536370</v>
      </c>
      <c r="B46" s="20">
        <v>22492</v>
      </c>
      <c r="C46" s="21">
        <v>36</v>
      </c>
      <c r="D46" s="21">
        <v>0.65</v>
      </c>
      <c r="E46" s="22">
        <v>12583</v>
      </c>
      <c r="F46" s="21" t="s">
        <v>66</v>
      </c>
      <c r="G46" s="21">
        <f t="shared" si="1"/>
        <v>23.400000000000002</v>
      </c>
    </row>
    <row r="47" spans="1:7" x14ac:dyDescent="0.25">
      <c r="A47" s="23">
        <v>536370</v>
      </c>
      <c r="B47" s="20" t="s">
        <v>67</v>
      </c>
      <c r="C47" s="21">
        <v>3</v>
      </c>
      <c r="D47" s="21">
        <v>18</v>
      </c>
      <c r="E47" s="22">
        <v>12583</v>
      </c>
      <c r="F47" s="21" t="s">
        <v>66</v>
      </c>
      <c r="G47" s="21">
        <f t="shared" si="1"/>
        <v>54</v>
      </c>
    </row>
    <row r="48" spans="1:7" x14ac:dyDescent="0.25">
      <c r="A48" s="23">
        <v>536371</v>
      </c>
      <c r="B48" s="20">
        <v>22086</v>
      </c>
      <c r="C48" s="21">
        <v>80</v>
      </c>
      <c r="D48" s="21">
        <v>2.5499999999999998</v>
      </c>
      <c r="E48" s="22">
        <v>13748</v>
      </c>
      <c r="F48" s="21" t="s">
        <v>65</v>
      </c>
      <c r="G48" s="21">
        <f t="shared" si="1"/>
        <v>204</v>
      </c>
    </row>
    <row r="49" spans="1:7" x14ac:dyDescent="0.25">
      <c r="A49" s="23">
        <v>536372</v>
      </c>
      <c r="B49" s="20">
        <v>22632</v>
      </c>
      <c r="C49" s="21">
        <v>6</v>
      </c>
      <c r="D49" s="21">
        <v>1.85</v>
      </c>
      <c r="E49" s="22">
        <v>17850</v>
      </c>
      <c r="F49" s="21" t="s">
        <v>65</v>
      </c>
      <c r="G49" s="21">
        <f t="shared" si="1"/>
        <v>11.100000000000001</v>
      </c>
    </row>
    <row r="50" spans="1:7" x14ac:dyDescent="0.25">
      <c r="A50" s="23">
        <v>536372</v>
      </c>
      <c r="B50" s="20">
        <v>22633</v>
      </c>
      <c r="C50" s="21">
        <v>6</v>
      </c>
      <c r="D50" s="21">
        <v>1.85</v>
      </c>
      <c r="E50" s="22">
        <v>17850</v>
      </c>
      <c r="F50" s="21" t="s">
        <v>65</v>
      </c>
      <c r="G50" s="21">
        <f t="shared" si="1"/>
        <v>11.100000000000001</v>
      </c>
    </row>
    <row r="51" spans="1:7" x14ac:dyDescent="0.25">
      <c r="A51" s="23">
        <v>536373</v>
      </c>
      <c r="B51" s="20" t="s">
        <v>59</v>
      </c>
      <c r="C51" s="21">
        <v>6</v>
      </c>
      <c r="D51" s="21">
        <v>2.5499999999999998</v>
      </c>
      <c r="E51" s="22">
        <v>17850</v>
      </c>
      <c r="F51" s="21" t="s">
        <v>60</v>
      </c>
      <c r="G51" s="21">
        <f t="shared" si="1"/>
        <v>15.299999999999999</v>
      </c>
    </row>
    <row r="52" spans="1:7" x14ac:dyDescent="0.25">
      <c r="A52" s="23">
        <v>536373</v>
      </c>
      <c r="B52" s="20">
        <v>71053</v>
      </c>
      <c r="C52" s="21">
        <v>6</v>
      </c>
      <c r="D52" s="21">
        <v>3.39</v>
      </c>
      <c r="E52" s="22">
        <v>17850</v>
      </c>
      <c r="F52" s="21" t="s">
        <v>60</v>
      </c>
      <c r="G52" s="21">
        <f t="shared" si="1"/>
        <v>20.34</v>
      </c>
    </row>
    <row r="53" spans="1:7" x14ac:dyDescent="0.25">
      <c r="A53" s="23">
        <v>536373</v>
      </c>
      <c r="B53" s="20" t="s">
        <v>61</v>
      </c>
      <c r="C53" s="21">
        <v>8</v>
      </c>
      <c r="D53" s="21">
        <v>2.75</v>
      </c>
      <c r="E53" s="22">
        <v>17850</v>
      </c>
      <c r="F53" s="21" t="s">
        <v>60</v>
      </c>
      <c r="G53" s="21">
        <f t="shared" si="1"/>
        <v>22</v>
      </c>
    </row>
    <row r="54" spans="1:7" x14ac:dyDescent="0.25">
      <c r="A54" s="23">
        <v>536373</v>
      </c>
      <c r="B54" s="20">
        <v>20679</v>
      </c>
      <c r="C54" s="21">
        <v>6</v>
      </c>
      <c r="D54" s="21">
        <v>4.95</v>
      </c>
      <c r="E54" s="22">
        <v>17850</v>
      </c>
      <c r="F54" s="21" t="s">
        <v>60</v>
      </c>
      <c r="G54" s="21">
        <f t="shared" si="1"/>
        <v>29.700000000000003</v>
      </c>
    </row>
    <row r="55" spans="1:7" x14ac:dyDescent="0.25">
      <c r="A55" s="23">
        <v>536373</v>
      </c>
      <c r="B55" s="20">
        <v>37370</v>
      </c>
      <c r="C55" s="21">
        <v>6</v>
      </c>
      <c r="D55" s="21">
        <v>1.06</v>
      </c>
      <c r="E55" s="22">
        <v>17850</v>
      </c>
      <c r="F55" s="21" t="s">
        <v>60</v>
      </c>
      <c r="G55" s="21">
        <f t="shared" si="1"/>
        <v>6.36</v>
      </c>
    </row>
    <row r="56" spans="1:7" x14ac:dyDescent="0.25">
      <c r="A56" s="23">
        <v>536373</v>
      </c>
      <c r="B56" s="20">
        <v>21871</v>
      </c>
      <c r="C56" s="21">
        <v>6</v>
      </c>
      <c r="D56" s="21">
        <v>1.06</v>
      </c>
      <c r="E56" s="22">
        <v>17850</v>
      </c>
      <c r="F56" s="21" t="s">
        <v>60</v>
      </c>
      <c r="G56" s="21">
        <f t="shared" si="1"/>
        <v>6.36</v>
      </c>
    </row>
    <row r="57" spans="1:7" x14ac:dyDescent="0.25">
      <c r="A57" s="23">
        <v>536373</v>
      </c>
      <c r="B57" s="20">
        <v>21071</v>
      </c>
      <c r="C57" s="21">
        <v>6</v>
      </c>
      <c r="D57" s="21">
        <v>1.06</v>
      </c>
      <c r="E57" s="22">
        <v>17850</v>
      </c>
      <c r="F57" s="21" t="s">
        <v>60</v>
      </c>
      <c r="G57" s="21">
        <f t="shared" si="1"/>
        <v>6.36</v>
      </c>
    </row>
    <row r="58" spans="1:7" x14ac:dyDescent="0.25">
      <c r="A58" s="23">
        <v>536373</v>
      </c>
      <c r="B58" s="20">
        <v>21068</v>
      </c>
      <c r="C58" s="21">
        <v>6</v>
      </c>
      <c r="D58" s="21">
        <v>1.06</v>
      </c>
      <c r="E58" s="22">
        <v>17850</v>
      </c>
      <c r="F58" s="21" t="s">
        <v>60</v>
      </c>
      <c r="G58" s="21">
        <f t="shared" si="1"/>
        <v>6.36</v>
      </c>
    </row>
    <row r="59" spans="1:7" x14ac:dyDescent="0.25">
      <c r="A59" s="23">
        <v>536373</v>
      </c>
      <c r="B59" s="20">
        <v>82483</v>
      </c>
      <c r="C59" s="21">
        <v>2</v>
      </c>
      <c r="D59" s="21">
        <v>4.95</v>
      </c>
      <c r="E59" s="22">
        <v>17850</v>
      </c>
      <c r="F59" s="21" t="s">
        <v>60</v>
      </c>
      <c r="G59" s="21">
        <f t="shared" si="1"/>
        <v>9.9</v>
      </c>
    </row>
    <row r="60" spans="1:7" x14ac:dyDescent="0.25">
      <c r="A60" s="23">
        <v>536373</v>
      </c>
      <c r="B60" s="20">
        <v>82486</v>
      </c>
      <c r="C60" s="21">
        <v>4</v>
      </c>
      <c r="D60" s="21">
        <v>6.95</v>
      </c>
      <c r="E60" s="22">
        <v>17850</v>
      </c>
      <c r="F60" s="21" t="s">
        <v>60</v>
      </c>
      <c r="G60" s="21">
        <f t="shared" si="1"/>
        <v>27.8</v>
      </c>
    </row>
    <row r="61" spans="1:7" x14ac:dyDescent="0.25">
      <c r="A61" s="25">
        <v>536373</v>
      </c>
      <c r="B61" s="20">
        <v>82482</v>
      </c>
      <c r="C61" s="21">
        <v>6</v>
      </c>
      <c r="D61" s="21">
        <v>2.1</v>
      </c>
      <c r="E61" s="22">
        <v>17850</v>
      </c>
      <c r="F61" s="21" t="s">
        <v>60</v>
      </c>
      <c r="G61" s="21">
        <f t="shared" si="1"/>
        <v>12.600000000000001</v>
      </c>
    </row>
  </sheetData>
  <mergeCells count="1">
    <mergeCell ref="I3:N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Identitas</vt:lpstr>
      <vt:lpstr>Soal 1</vt:lpstr>
      <vt:lpstr>Soal 2</vt:lpstr>
      <vt:lpstr>Soal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Andiko Putro Suryotomo</dc:creator>
  <cp:lastModifiedBy>Lab Informatika</cp:lastModifiedBy>
  <dcterms:created xsi:type="dcterms:W3CDTF">2019-12-26T13:55:41Z</dcterms:created>
  <dcterms:modified xsi:type="dcterms:W3CDTF">2019-12-27T04:04:35Z</dcterms:modified>
</cp:coreProperties>
</file>