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mc:AlternateContent xmlns:mc="http://schemas.openxmlformats.org/markup-compatibility/2006">
    <mc:Choice Requires="x15">
      <x15ac:absPath xmlns:x15ac="http://schemas.microsoft.com/office/spreadsheetml/2010/11/ac" url="/Users/danielkoller/Downloads/Gemeinderatswahlen/"/>
    </mc:Choice>
  </mc:AlternateContent>
  <bookViews>
    <workbookView xWindow="0" yWindow="0" windowWidth="40960" windowHeight="23040" activeTab="1"/>
  </bookViews>
  <sheets>
    <sheet name="Stimmen" sheetId="1" r:id="rId1"/>
    <sheet name="Tabelle2" sheetId="7" r:id="rId2"/>
    <sheet name="Parteien" sheetId="2" r:id="rId3"/>
    <sheet name="Gemeindevorstehung" sheetId="5" r:id="rId4"/>
    <sheet name="Reststimmen" sheetId="4" r:id="rId5"/>
  </sheets>
  <definedNames>
    <definedName name="_xlnm.Print_Titles" localSheetId="3">Gemeindevorstehung!$1:$10</definedName>
    <definedName name="_xlnm.Print_Titles" localSheetId="2">Parteien!$A:$B,Parteien!$1:$5</definedName>
    <definedName name="_xlnm.Print_Titles" localSheetId="4">Reststimmen!$A:$B,Reststimmen!$1:$5</definedName>
    <definedName name="_xlnm.Print_Titles" localSheetId="0">Stimmen!$A:$B,Stimmen!$1:$5</definedName>
    <definedName name="IDX" localSheetId="4">Reststimmen!$A$1</definedName>
  </definedNames>
  <calcPr calcId="150001" iterateCount="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 i="7" l="1"/>
  <c r="H5" i="7"/>
  <c r="B8" i="7"/>
  <c r="H8" i="7"/>
  <c r="B9" i="7"/>
  <c r="H9" i="7"/>
  <c r="B10" i="7"/>
  <c r="H10" i="7"/>
  <c r="B11" i="7"/>
  <c r="H11" i="7"/>
  <c r="B12" i="7"/>
  <c r="H12" i="7"/>
  <c r="B13" i="7"/>
  <c r="H13" i="7"/>
  <c r="F13" i="7"/>
  <c r="D13" i="7"/>
  <c r="F12" i="7"/>
  <c r="D12" i="7"/>
  <c r="F11" i="7"/>
  <c r="D11" i="7"/>
  <c r="F10" i="7"/>
  <c r="D10" i="7"/>
  <c r="F9" i="7"/>
  <c r="D9" i="7"/>
  <c r="F8" i="7"/>
  <c r="D8" i="7"/>
  <c r="F5" i="7"/>
  <c r="D5" i="7"/>
  <c r="C7" i="1"/>
  <c r="D7" i="1"/>
  <c r="E7" i="1"/>
  <c r="F7" i="1"/>
  <c r="G7" i="1"/>
  <c r="H7" i="1"/>
  <c r="I7" i="1"/>
  <c r="J7"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G18" i="1"/>
  <c r="I18" i="1"/>
  <c r="G19" i="1"/>
  <c r="I19" i="1"/>
  <c r="G20" i="1"/>
  <c r="I20" i="1"/>
  <c r="G21" i="1"/>
  <c r="I21" i="1"/>
  <c r="G22" i="1"/>
  <c r="I22" i="1"/>
  <c r="G23" i="1"/>
  <c r="I23" i="1"/>
  <c r="G24" i="1"/>
  <c r="I24" i="1"/>
  <c r="G25" i="1"/>
  <c r="I25" i="1"/>
  <c r="G26" i="1"/>
  <c r="I26" i="1"/>
  <c r="G27" i="1"/>
  <c r="I27" i="1"/>
  <c r="G28" i="1"/>
  <c r="I28" i="1"/>
  <c r="G29" i="1"/>
  <c r="I29" i="1"/>
  <c r="G30" i="1"/>
  <c r="I30" i="1"/>
  <c r="G31" i="1"/>
  <c r="I31" i="1"/>
  <c r="G32" i="1"/>
  <c r="I32" i="1"/>
  <c r="G33" i="1"/>
  <c r="I33" i="1"/>
  <c r="G34" i="1"/>
  <c r="I34" i="1"/>
  <c r="G35" i="1"/>
  <c r="I35" i="1"/>
  <c r="G36" i="1"/>
  <c r="I36" i="1"/>
  <c r="G37" i="1"/>
  <c r="I37" i="1"/>
  <c r="G38" i="1"/>
  <c r="I38" i="1"/>
  <c r="G39" i="1"/>
  <c r="I39" i="1"/>
  <c r="G40" i="1"/>
  <c r="I40" i="1"/>
  <c r="G41" i="1"/>
  <c r="I41" i="1"/>
  <c r="G42" i="1"/>
  <c r="I42" i="1"/>
  <c r="G43" i="1"/>
  <c r="I43" i="1"/>
  <c r="G44" i="1"/>
  <c r="I44" i="1"/>
  <c r="G45" i="1"/>
  <c r="I45" i="1"/>
  <c r="G46" i="1"/>
  <c r="I46" i="1"/>
  <c r="G47" i="1"/>
  <c r="I47" i="1"/>
  <c r="G48" i="1"/>
  <c r="I48" i="1"/>
  <c r="G49" i="1"/>
  <c r="I49" i="1"/>
  <c r="G50" i="1"/>
  <c r="I50" i="1"/>
  <c r="G51" i="1"/>
  <c r="I51" i="1"/>
  <c r="G52" i="1"/>
  <c r="I52" i="1"/>
  <c r="G53" i="1"/>
  <c r="I53" i="1"/>
  <c r="G54" i="1"/>
  <c r="I54" i="1"/>
  <c r="G55" i="1"/>
  <c r="I55" i="1"/>
  <c r="G56" i="1"/>
  <c r="I56" i="1"/>
  <c r="G57" i="1"/>
  <c r="I57" i="1"/>
  <c r="G58" i="1"/>
  <c r="I58" i="1"/>
  <c r="G59" i="1"/>
  <c r="I59" i="1"/>
  <c r="G60" i="1"/>
  <c r="I60" i="1"/>
  <c r="G61" i="1"/>
  <c r="I61" i="1"/>
  <c r="G62" i="1"/>
  <c r="I62" i="1"/>
  <c r="G63" i="1"/>
  <c r="I63" i="1"/>
  <c r="G64" i="1"/>
  <c r="I64" i="1"/>
  <c r="G65" i="1"/>
  <c r="I65" i="1"/>
  <c r="G66" i="1"/>
  <c r="I66" i="1"/>
  <c r="G67" i="1"/>
  <c r="I67" i="1"/>
  <c r="G68" i="1"/>
  <c r="I68" i="1"/>
  <c r="G69" i="1"/>
  <c r="I69" i="1"/>
  <c r="G70" i="1"/>
  <c r="I70" i="1"/>
  <c r="G71" i="1"/>
  <c r="I71" i="1"/>
  <c r="G72" i="1"/>
  <c r="I72" i="1"/>
  <c r="G73" i="1"/>
  <c r="I73" i="1"/>
  <c r="G74" i="1"/>
  <c r="I74" i="1"/>
  <c r="G75" i="1"/>
  <c r="I75" i="1"/>
  <c r="G76" i="1"/>
  <c r="I76" i="1"/>
  <c r="G77" i="1"/>
  <c r="I77" i="1"/>
  <c r="G78" i="1"/>
  <c r="I78" i="1"/>
  <c r="G79" i="1"/>
  <c r="I79" i="1"/>
  <c r="G80" i="1"/>
  <c r="I80" i="1"/>
  <c r="G81" i="1"/>
  <c r="I81" i="1"/>
  <c r="G82" i="1"/>
  <c r="I82" i="1"/>
  <c r="G83" i="1"/>
  <c r="I83" i="1"/>
  <c r="G84" i="1"/>
  <c r="I84" i="1"/>
  <c r="G85" i="1"/>
  <c r="I85" i="1"/>
  <c r="G86" i="1"/>
  <c r="I86" i="1"/>
  <c r="G87" i="1"/>
  <c r="I87" i="1"/>
  <c r="G88" i="1"/>
  <c r="I88" i="1"/>
  <c r="G89" i="1"/>
  <c r="I89" i="1"/>
  <c r="G90" i="1"/>
  <c r="I90" i="1"/>
  <c r="G91" i="1"/>
  <c r="I91" i="1"/>
  <c r="G92" i="1"/>
  <c r="I92" i="1"/>
  <c r="G93" i="1"/>
  <c r="I93" i="1"/>
  <c r="G94" i="1"/>
  <c r="I94" i="1"/>
  <c r="G95" i="1"/>
  <c r="I95" i="1"/>
  <c r="G96" i="1"/>
  <c r="I96" i="1"/>
  <c r="G97" i="1"/>
  <c r="I97" i="1"/>
  <c r="G98" i="1"/>
  <c r="I98" i="1"/>
  <c r="G99" i="1"/>
  <c r="I99" i="1"/>
  <c r="G100" i="1"/>
  <c r="I100" i="1"/>
  <c r="G101" i="1"/>
  <c r="I101" i="1"/>
  <c r="G102" i="1"/>
  <c r="I102" i="1"/>
  <c r="G103" i="1"/>
  <c r="I103" i="1"/>
  <c r="G104" i="1"/>
  <c r="I104" i="1"/>
  <c r="G105" i="1"/>
  <c r="I105" i="1"/>
  <c r="G106" i="1"/>
  <c r="I106" i="1"/>
  <c r="G107" i="1"/>
  <c r="I107" i="1"/>
  <c r="G108" i="1"/>
  <c r="I108" i="1"/>
  <c r="G109" i="1"/>
  <c r="I109" i="1"/>
  <c r="G110" i="1"/>
  <c r="I110" i="1"/>
  <c r="G111" i="1"/>
  <c r="I111" i="1"/>
  <c r="G112" i="1"/>
  <c r="I112" i="1"/>
  <c r="G113" i="1"/>
  <c r="I113" i="1"/>
  <c r="G114" i="1"/>
  <c r="I114" i="1"/>
  <c r="G115" i="1"/>
  <c r="I115" i="1"/>
  <c r="G116" i="1"/>
  <c r="I116" i="1"/>
  <c r="G117" i="1"/>
  <c r="I117" i="1"/>
  <c r="G118" i="1"/>
  <c r="I118" i="1"/>
  <c r="G119" i="1"/>
  <c r="I119" i="1"/>
  <c r="G120" i="1"/>
  <c r="I120" i="1"/>
  <c r="G121" i="1"/>
  <c r="I121" i="1"/>
  <c r="G122" i="1"/>
  <c r="I122" i="1"/>
  <c r="G123" i="1"/>
  <c r="I123" i="1"/>
  <c r="G124" i="1"/>
  <c r="I124" i="1"/>
  <c r="G125" i="1"/>
  <c r="I125" i="1"/>
  <c r="G126" i="1"/>
  <c r="I126" i="1"/>
  <c r="G127" i="1"/>
  <c r="I127" i="1"/>
  <c r="G128" i="1"/>
  <c r="I128" i="1"/>
  <c r="G129" i="1"/>
  <c r="I129" i="1"/>
  <c r="G130" i="1"/>
  <c r="I130" i="1"/>
  <c r="G131" i="1"/>
  <c r="I131" i="1"/>
  <c r="G132" i="1"/>
  <c r="I132" i="1"/>
  <c r="G133" i="1"/>
  <c r="I133" i="1"/>
  <c r="G134" i="1"/>
  <c r="I134" i="1"/>
  <c r="G135" i="1"/>
  <c r="I135" i="1"/>
  <c r="G136" i="1"/>
  <c r="I136" i="1"/>
  <c r="Q7" i="4"/>
  <c r="AC7" i="4"/>
  <c r="AO7" i="4"/>
  <c r="R7" i="4"/>
  <c r="AD7" i="4"/>
  <c r="AP7" i="4"/>
  <c r="AE7" i="4"/>
  <c r="AQ7" i="4"/>
  <c r="T7" i="4"/>
  <c r="AF7" i="4"/>
  <c r="AR7" i="4"/>
  <c r="U7" i="4"/>
  <c r="AG7" i="4"/>
  <c r="AS7" i="4"/>
  <c r="AH7" i="4"/>
  <c r="AT7" i="4"/>
  <c r="AI7" i="4"/>
  <c r="AU7" i="4"/>
  <c r="AJ7" i="4"/>
  <c r="AV7" i="4"/>
  <c r="AK7" i="4"/>
  <c r="AW7" i="4"/>
  <c r="AL7" i="4"/>
  <c r="AX7" i="4"/>
  <c r="AM7" i="4"/>
  <c r="AY7" i="4"/>
  <c r="BA7" i="4"/>
  <c r="BB7" i="4"/>
  <c r="BE7" i="4"/>
  <c r="Q8" i="4"/>
  <c r="AC8" i="4"/>
  <c r="AO8" i="4"/>
  <c r="R8" i="4"/>
  <c r="AD8" i="4"/>
  <c r="AP8" i="4"/>
  <c r="AE8" i="4"/>
  <c r="AQ8" i="4"/>
  <c r="T8" i="4"/>
  <c r="AF8" i="4"/>
  <c r="AR8" i="4"/>
  <c r="AG8" i="4"/>
  <c r="AS8" i="4"/>
  <c r="AH8" i="4"/>
  <c r="AT8" i="4"/>
  <c r="AI8" i="4"/>
  <c r="AU8" i="4"/>
  <c r="AJ8" i="4"/>
  <c r="AV8" i="4"/>
  <c r="AK8" i="4"/>
  <c r="AW8" i="4"/>
  <c r="AL8" i="4"/>
  <c r="AX8" i="4"/>
  <c r="AM8" i="4"/>
  <c r="AY8" i="4"/>
  <c r="BA8" i="4"/>
  <c r="BB8" i="4"/>
  <c r="BE8" i="4"/>
  <c r="Q9" i="4"/>
  <c r="AC9" i="4"/>
  <c r="AO9" i="4"/>
  <c r="R9" i="4"/>
  <c r="AD9" i="4"/>
  <c r="AP9" i="4"/>
  <c r="AE9" i="4"/>
  <c r="AQ9" i="4"/>
  <c r="T9" i="4"/>
  <c r="AF9" i="4"/>
  <c r="AR9" i="4"/>
  <c r="AG9" i="4"/>
  <c r="AS9" i="4"/>
  <c r="AH9" i="4"/>
  <c r="AT9" i="4"/>
  <c r="AI9" i="4"/>
  <c r="AU9" i="4"/>
  <c r="AJ9" i="4"/>
  <c r="AV9" i="4"/>
  <c r="AK9" i="4"/>
  <c r="AW9" i="4"/>
  <c r="AL9" i="4"/>
  <c r="AX9" i="4"/>
  <c r="AM9" i="4"/>
  <c r="AY9" i="4"/>
  <c r="BA9" i="4"/>
  <c r="BB9" i="4"/>
  <c r="BE9" i="4"/>
  <c r="Q10" i="4"/>
  <c r="AC10" i="4"/>
  <c r="AO10" i="4"/>
  <c r="R10" i="4"/>
  <c r="AD10" i="4"/>
  <c r="AP10" i="4"/>
  <c r="AE10" i="4"/>
  <c r="AQ10" i="4"/>
  <c r="T10" i="4"/>
  <c r="AF10" i="4"/>
  <c r="AR10" i="4"/>
  <c r="AG10" i="4"/>
  <c r="AS10" i="4"/>
  <c r="AH10" i="4"/>
  <c r="AT10" i="4"/>
  <c r="AI10" i="4"/>
  <c r="AU10" i="4"/>
  <c r="AJ10" i="4"/>
  <c r="AV10" i="4"/>
  <c r="AK10" i="4"/>
  <c r="AW10" i="4"/>
  <c r="AL10" i="4"/>
  <c r="AX10" i="4"/>
  <c r="AM10" i="4"/>
  <c r="AY10" i="4"/>
  <c r="BA10" i="4"/>
  <c r="BB10" i="4"/>
  <c r="BE10" i="4"/>
  <c r="Q11" i="4"/>
  <c r="AC11" i="4"/>
  <c r="AO11" i="4"/>
  <c r="R11" i="4"/>
  <c r="AD11" i="4"/>
  <c r="AP11" i="4"/>
  <c r="S11" i="4"/>
  <c r="AE11" i="4"/>
  <c r="AQ11" i="4"/>
  <c r="T11" i="4"/>
  <c r="AF11" i="4"/>
  <c r="AR11" i="4"/>
  <c r="U11" i="4"/>
  <c r="AG11" i="4"/>
  <c r="AS11" i="4"/>
  <c r="AH11" i="4"/>
  <c r="AT11" i="4"/>
  <c r="AI11" i="4"/>
  <c r="AU11" i="4"/>
  <c r="AJ11" i="4"/>
  <c r="AV11" i="4"/>
  <c r="AK11" i="4"/>
  <c r="AW11" i="4"/>
  <c r="AL11" i="4"/>
  <c r="AX11" i="4"/>
  <c r="AM11" i="4"/>
  <c r="AY11" i="4"/>
  <c r="BA11" i="4"/>
  <c r="BB11" i="4"/>
  <c r="BE11" i="4"/>
  <c r="Q12" i="4"/>
  <c r="AC12" i="4"/>
  <c r="AO12" i="4"/>
  <c r="R12" i="4"/>
  <c r="AD12" i="4"/>
  <c r="AP12" i="4"/>
  <c r="AE12" i="4"/>
  <c r="AQ12" i="4"/>
  <c r="T12" i="4"/>
  <c r="AF12" i="4"/>
  <c r="AR12" i="4"/>
  <c r="AG12" i="4"/>
  <c r="AS12" i="4"/>
  <c r="AH12" i="4"/>
  <c r="AT12" i="4"/>
  <c r="AI12" i="4"/>
  <c r="AU12" i="4"/>
  <c r="AJ12" i="4"/>
  <c r="AV12" i="4"/>
  <c r="AK12" i="4"/>
  <c r="AW12" i="4"/>
  <c r="AL12" i="4"/>
  <c r="AX12" i="4"/>
  <c r="AM12" i="4"/>
  <c r="AY12" i="4"/>
  <c r="BA12" i="4"/>
  <c r="BB12" i="4"/>
  <c r="BE12" i="4"/>
  <c r="Q13" i="4"/>
  <c r="AC13" i="4"/>
  <c r="AO13" i="4"/>
  <c r="R13" i="4"/>
  <c r="AD13" i="4"/>
  <c r="AP13" i="4"/>
  <c r="S13" i="4"/>
  <c r="AE13" i="4"/>
  <c r="AQ13" i="4"/>
  <c r="T13" i="4"/>
  <c r="AF13" i="4"/>
  <c r="AR13" i="4"/>
  <c r="AG13" i="4"/>
  <c r="AS13" i="4"/>
  <c r="AH13" i="4"/>
  <c r="AT13" i="4"/>
  <c r="AI13" i="4"/>
  <c r="AU13" i="4"/>
  <c r="AJ13" i="4"/>
  <c r="AV13" i="4"/>
  <c r="AK13" i="4"/>
  <c r="AW13" i="4"/>
  <c r="AL13" i="4"/>
  <c r="AX13" i="4"/>
  <c r="AM13" i="4"/>
  <c r="AY13" i="4"/>
  <c r="BA13" i="4"/>
  <c r="BB13" i="4"/>
  <c r="BE13" i="4"/>
  <c r="Q14" i="4"/>
  <c r="AC14" i="4"/>
  <c r="AO14" i="4"/>
  <c r="R14" i="4"/>
  <c r="AD14" i="4"/>
  <c r="AP14" i="4"/>
  <c r="S14" i="4"/>
  <c r="AE14" i="4"/>
  <c r="AQ14" i="4"/>
  <c r="T14" i="4"/>
  <c r="AF14" i="4"/>
  <c r="AR14" i="4"/>
  <c r="AG14" i="4"/>
  <c r="AS14" i="4"/>
  <c r="AH14" i="4"/>
  <c r="AT14" i="4"/>
  <c r="AI14" i="4"/>
  <c r="AU14" i="4"/>
  <c r="AJ14" i="4"/>
  <c r="AV14" i="4"/>
  <c r="AK14" i="4"/>
  <c r="AW14" i="4"/>
  <c r="AL14" i="4"/>
  <c r="AX14" i="4"/>
  <c r="AM14" i="4"/>
  <c r="AY14" i="4"/>
  <c r="BA14" i="4"/>
  <c r="BB14" i="4"/>
  <c r="BE14" i="4"/>
  <c r="Q15" i="4"/>
  <c r="AC15" i="4"/>
  <c r="AO15" i="4"/>
  <c r="R15" i="4"/>
  <c r="AD15" i="4"/>
  <c r="AP15" i="4"/>
  <c r="S15" i="4"/>
  <c r="AE15" i="4"/>
  <c r="AQ15" i="4"/>
  <c r="T15" i="4"/>
  <c r="AF15" i="4"/>
  <c r="AR15" i="4"/>
  <c r="AG15" i="4"/>
  <c r="AS15" i="4"/>
  <c r="AH15" i="4"/>
  <c r="AT15" i="4"/>
  <c r="AI15" i="4"/>
  <c r="AU15" i="4"/>
  <c r="AJ15" i="4"/>
  <c r="AV15" i="4"/>
  <c r="AK15" i="4"/>
  <c r="AW15" i="4"/>
  <c r="AL15" i="4"/>
  <c r="AX15" i="4"/>
  <c r="AM15" i="4"/>
  <c r="AY15" i="4"/>
  <c r="BA15" i="4"/>
  <c r="BB15" i="4"/>
  <c r="BE15" i="4"/>
  <c r="Q16" i="4"/>
  <c r="AC16" i="4"/>
  <c r="AO16" i="4"/>
  <c r="R16" i="4"/>
  <c r="AD16" i="4"/>
  <c r="AP16" i="4"/>
  <c r="AE16" i="4"/>
  <c r="AQ16" i="4"/>
  <c r="T16" i="4"/>
  <c r="AF16" i="4"/>
  <c r="AR16" i="4"/>
  <c r="AG16" i="4"/>
  <c r="AS16" i="4"/>
  <c r="AH16" i="4"/>
  <c r="AT16" i="4"/>
  <c r="AI16" i="4"/>
  <c r="AU16" i="4"/>
  <c r="AJ16" i="4"/>
  <c r="AV16" i="4"/>
  <c r="AK16" i="4"/>
  <c r="AW16" i="4"/>
  <c r="AL16" i="4"/>
  <c r="AX16" i="4"/>
  <c r="AM16" i="4"/>
  <c r="AY16" i="4"/>
  <c r="BA16" i="4"/>
  <c r="BB16" i="4"/>
  <c r="BE16" i="4"/>
  <c r="Q17" i="4"/>
  <c r="AC17" i="4"/>
  <c r="AO17" i="4"/>
  <c r="R17" i="4"/>
  <c r="AD17" i="4"/>
  <c r="AP17" i="4"/>
  <c r="AE17" i="4"/>
  <c r="AQ17" i="4"/>
  <c r="T17" i="4"/>
  <c r="AF17" i="4"/>
  <c r="AR17" i="4"/>
  <c r="AG17" i="4"/>
  <c r="AS17" i="4"/>
  <c r="AH17" i="4"/>
  <c r="AT17" i="4"/>
  <c r="AI17" i="4"/>
  <c r="AU17" i="4"/>
  <c r="AJ17" i="4"/>
  <c r="AV17" i="4"/>
  <c r="AK17" i="4"/>
  <c r="AW17" i="4"/>
  <c r="AL17" i="4"/>
  <c r="AX17" i="4"/>
  <c r="AM17" i="4"/>
  <c r="AY17" i="4"/>
  <c r="BA17" i="4"/>
  <c r="BB17" i="4"/>
  <c r="BE17" i="4"/>
  <c r="Q18" i="4"/>
  <c r="AC18" i="4"/>
  <c r="AO18" i="4"/>
  <c r="R18" i="4"/>
  <c r="AD18" i="4"/>
  <c r="AP18" i="4"/>
  <c r="AE18" i="4"/>
  <c r="AQ18" i="4"/>
  <c r="T18" i="4"/>
  <c r="AF18" i="4"/>
  <c r="AR18" i="4"/>
  <c r="AG18" i="4"/>
  <c r="AS18" i="4"/>
  <c r="AH18" i="4"/>
  <c r="AT18" i="4"/>
  <c r="AI18" i="4"/>
  <c r="AU18" i="4"/>
  <c r="AJ18" i="4"/>
  <c r="AV18" i="4"/>
  <c r="AK18" i="4"/>
  <c r="AW18" i="4"/>
  <c r="AL18" i="4"/>
  <c r="AX18" i="4"/>
  <c r="AM18" i="4"/>
  <c r="AY18" i="4"/>
  <c r="BA18" i="4"/>
  <c r="BB18" i="4"/>
  <c r="BE18" i="4"/>
  <c r="Q19" i="4"/>
  <c r="AC19" i="4"/>
  <c r="AO19" i="4"/>
  <c r="R19" i="4"/>
  <c r="AD19" i="4"/>
  <c r="AP19" i="4"/>
  <c r="AE19" i="4"/>
  <c r="AQ19" i="4"/>
  <c r="T19" i="4"/>
  <c r="AF19" i="4"/>
  <c r="AR19" i="4"/>
  <c r="U19" i="4"/>
  <c r="AG19" i="4"/>
  <c r="AS19" i="4"/>
  <c r="AH19" i="4"/>
  <c r="AT19" i="4"/>
  <c r="AI19" i="4"/>
  <c r="AU19" i="4"/>
  <c r="AJ19" i="4"/>
  <c r="AV19" i="4"/>
  <c r="AK19" i="4"/>
  <c r="AW19" i="4"/>
  <c r="AL19" i="4"/>
  <c r="AX19" i="4"/>
  <c r="AM19" i="4"/>
  <c r="AY19" i="4"/>
  <c r="BA19" i="4"/>
  <c r="BB19" i="4"/>
  <c r="BE19" i="4"/>
  <c r="Q20" i="4"/>
  <c r="AC20" i="4"/>
  <c r="AO20" i="4"/>
  <c r="R20" i="4"/>
  <c r="AD20" i="4"/>
  <c r="AP20" i="4"/>
  <c r="S20" i="4"/>
  <c r="AE20" i="4"/>
  <c r="AQ20" i="4"/>
  <c r="T20" i="4"/>
  <c r="AF20" i="4"/>
  <c r="AR20" i="4"/>
  <c r="U20" i="4"/>
  <c r="AG20" i="4"/>
  <c r="AS20" i="4"/>
  <c r="AH20" i="4"/>
  <c r="AT20" i="4"/>
  <c r="AI20" i="4"/>
  <c r="AU20" i="4"/>
  <c r="AJ20" i="4"/>
  <c r="AV20" i="4"/>
  <c r="AK20" i="4"/>
  <c r="AW20" i="4"/>
  <c r="AL20" i="4"/>
  <c r="AX20" i="4"/>
  <c r="AM20" i="4"/>
  <c r="AY20" i="4"/>
  <c r="BA20" i="4"/>
  <c r="BB20" i="4"/>
  <c r="BE20" i="4"/>
  <c r="Q21" i="4"/>
  <c r="AC21" i="4"/>
  <c r="AO21" i="4"/>
  <c r="R21" i="4"/>
  <c r="AD21" i="4"/>
  <c r="AP21" i="4"/>
  <c r="S21" i="4"/>
  <c r="AE21" i="4"/>
  <c r="AQ21" i="4"/>
  <c r="T21" i="4"/>
  <c r="AF21" i="4"/>
  <c r="AR21" i="4"/>
  <c r="AG21" i="4"/>
  <c r="AS21" i="4"/>
  <c r="AH21" i="4"/>
  <c r="AT21" i="4"/>
  <c r="AI21" i="4"/>
  <c r="AU21" i="4"/>
  <c r="AJ21" i="4"/>
  <c r="AV21" i="4"/>
  <c r="AK21" i="4"/>
  <c r="AW21" i="4"/>
  <c r="AL21" i="4"/>
  <c r="AX21" i="4"/>
  <c r="AM21" i="4"/>
  <c r="AY21" i="4"/>
  <c r="BA21" i="4"/>
  <c r="BB21" i="4"/>
  <c r="BE21" i="4"/>
  <c r="Q22" i="4"/>
  <c r="AC22" i="4"/>
  <c r="AO22" i="4"/>
  <c r="R22" i="4"/>
  <c r="AD22" i="4"/>
  <c r="AP22" i="4"/>
  <c r="S22" i="4"/>
  <c r="AE22" i="4"/>
  <c r="AQ22" i="4"/>
  <c r="T22" i="4"/>
  <c r="AF22" i="4"/>
  <c r="AR22" i="4"/>
  <c r="AG22" i="4"/>
  <c r="AS22" i="4"/>
  <c r="AH22" i="4"/>
  <c r="AT22" i="4"/>
  <c r="AI22" i="4"/>
  <c r="AU22" i="4"/>
  <c r="AJ22" i="4"/>
  <c r="AV22" i="4"/>
  <c r="AK22" i="4"/>
  <c r="AW22" i="4"/>
  <c r="AL22" i="4"/>
  <c r="AX22" i="4"/>
  <c r="AM22" i="4"/>
  <c r="AY22" i="4"/>
  <c r="BA22" i="4"/>
  <c r="BB22" i="4"/>
  <c r="BE22" i="4"/>
  <c r="Q23" i="4"/>
  <c r="AC23" i="4"/>
  <c r="AO23" i="4"/>
  <c r="R23" i="4"/>
  <c r="AD23" i="4"/>
  <c r="AP23" i="4"/>
  <c r="AE23" i="4"/>
  <c r="AQ23" i="4"/>
  <c r="T23" i="4"/>
  <c r="AF23" i="4"/>
  <c r="AR23" i="4"/>
  <c r="AG23" i="4"/>
  <c r="AS23" i="4"/>
  <c r="AH23" i="4"/>
  <c r="AT23" i="4"/>
  <c r="AI23" i="4"/>
  <c r="AU23" i="4"/>
  <c r="AJ23" i="4"/>
  <c r="AV23" i="4"/>
  <c r="AK23" i="4"/>
  <c r="AW23" i="4"/>
  <c r="AL23" i="4"/>
  <c r="AX23" i="4"/>
  <c r="AM23" i="4"/>
  <c r="AY23" i="4"/>
  <c r="BA23" i="4"/>
  <c r="BB23" i="4"/>
  <c r="BE23" i="4"/>
  <c r="Q24" i="4"/>
  <c r="AC24" i="4"/>
  <c r="AO24" i="4"/>
  <c r="R24" i="4"/>
  <c r="AD24" i="4"/>
  <c r="AP24" i="4"/>
  <c r="S24" i="4"/>
  <c r="AE24" i="4"/>
  <c r="AQ24" i="4"/>
  <c r="T24" i="4"/>
  <c r="AF24" i="4"/>
  <c r="AR24" i="4"/>
  <c r="AG24" i="4"/>
  <c r="AS24" i="4"/>
  <c r="AH24" i="4"/>
  <c r="AT24" i="4"/>
  <c r="AI24" i="4"/>
  <c r="AU24" i="4"/>
  <c r="AJ24" i="4"/>
  <c r="AV24" i="4"/>
  <c r="AK24" i="4"/>
  <c r="AW24" i="4"/>
  <c r="AL24" i="4"/>
  <c r="AX24" i="4"/>
  <c r="AM24" i="4"/>
  <c r="AY24" i="4"/>
  <c r="BA24" i="4"/>
  <c r="BB24" i="4"/>
  <c r="BE24" i="4"/>
  <c r="Q25" i="4"/>
  <c r="AC25" i="4"/>
  <c r="AO25" i="4"/>
  <c r="R25" i="4"/>
  <c r="AD25" i="4"/>
  <c r="AP25" i="4"/>
  <c r="AE25" i="4"/>
  <c r="AQ25" i="4"/>
  <c r="AF25" i="4"/>
  <c r="AR25" i="4"/>
  <c r="AG25" i="4"/>
  <c r="AS25" i="4"/>
  <c r="AH25" i="4"/>
  <c r="AT25" i="4"/>
  <c r="AI25" i="4"/>
  <c r="AU25" i="4"/>
  <c r="AJ25" i="4"/>
  <c r="AV25" i="4"/>
  <c r="AK25" i="4"/>
  <c r="AW25" i="4"/>
  <c r="AL25" i="4"/>
  <c r="AX25" i="4"/>
  <c r="AM25" i="4"/>
  <c r="AY25" i="4"/>
  <c r="BA25" i="4"/>
  <c r="BB25" i="4"/>
  <c r="BE25" i="4"/>
  <c r="Q26" i="4"/>
  <c r="AC26" i="4"/>
  <c r="AO26" i="4"/>
  <c r="R26" i="4"/>
  <c r="AD26" i="4"/>
  <c r="AP26" i="4"/>
  <c r="S26" i="4"/>
  <c r="AE26" i="4"/>
  <c r="AQ26" i="4"/>
  <c r="T26" i="4"/>
  <c r="AF26" i="4"/>
  <c r="AR26" i="4"/>
  <c r="AG26" i="4"/>
  <c r="AS26" i="4"/>
  <c r="AH26" i="4"/>
  <c r="AT26" i="4"/>
  <c r="AI26" i="4"/>
  <c r="AU26" i="4"/>
  <c r="AJ26" i="4"/>
  <c r="AV26" i="4"/>
  <c r="AK26" i="4"/>
  <c r="AW26" i="4"/>
  <c r="AL26" i="4"/>
  <c r="AX26" i="4"/>
  <c r="AM26" i="4"/>
  <c r="AY26" i="4"/>
  <c r="BA26" i="4"/>
  <c r="BB26" i="4"/>
  <c r="BE26" i="4"/>
  <c r="Q27" i="4"/>
  <c r="AC27" i="4"/>
  <c r="AO27" i="4"/>
  <c r="R27" i="4"/>
  <c r="AD27" i="4"/>
  <c r="AP27" i="4"/>
  <c r="AE27" i="4"/>
  <c r="AQ27" i="4"/>
  <c r="T27" i="4"/>
  <c r="AF27" i="4"/>
  <c r="AR27" i="4"/>
  <c r="AG27" i="4"/>
  <c r="AS27" i="4"/>
  <c r="AH27" i="4"/>
  <c r="AT27" i="4"/>
  <c r="AI27" i="4"/>
  <c r="AU27" i="4"/>
  <c r="AJ27" i="4"/>
  <c r="AV27" i="4"/>
  <c r="AK27" i="4"/>
  <c r="AW27" i="4"/>
  <c r="AL27" i="4"/>
  <c r="AX27" i="4"/>
  <c r="AM27" i="4"/>
  <c r="AY27" i="4"/>
  <c r="BA27" i="4"/>
  <c r="BB27" i="4"/>
  <c r="BE27" i="4"/>
  <c r="Q28" i="4"/>
  <c r="AC28" i="4"/>
  <c r="AO28" i="4"/>
  <c r="R28" i="4"/>
  <c r="AD28" i="4"/>
  <c r="AP28" i="4"/>
  <c r="S28" i="4"/>
  <c r="AE28" i="4"/>
  <c r="AQ28" i="4"/>
  <c r="T28" i="4"/>
  <c r="AF28" i="4"/>
  <c r="AR28" i="4"/>
  <c r="AG28" i="4"/>
  <c r="AS28" i="4"/>
  <c r="AH28" i="4"/>
  <c r="AT28" i="4"/>
  <c r="AI28" i="4"/>
  <c r="AU28" i="4"/>
  <c r="AJ28" i="4"/>
  <c r="AV28" i="4"/>
  <c r="AK28" i="4"/>
  <c r="AW28" i="4"/>
  <c r="AL28" i="4"/>
  <c r="AX28" i="4"/>
  <c r="AM28" i="4"/>
  <c r="AY28" i="4"/>
  <c r="BA28" i="4"/>
  <c r="BB28" i="4"/>
  <c r="BE28" i="4"/>
  <c r="Q29" i="4"/>
  <c r="AC29" i="4"/>
  <c r="AO29" i="4"/>
  <c r="R29" i="4"/>
  <c r="AD29" i="4"/>
  <c r="AP29" i="4"/>
  <c r="S29" i="4"/>
  <c r="AE29" i="4"/>
  <c r="AQ29" i="4"/>
  <c r="T29" i="4"/>
  <c r="AF29" i="4"/>
  <c r="AR29" i="4"/>
  <c r="AG29" i="4"/>
  <c r="AS29" i="4"/>
  <c r="AH29" i="4"/>
  <c r="AT29" i="4"/>
  <c r="AI29" i="4"/>
  <c r="AU29" i="4"/>
  <c r="AJ29" i="4"/>
  <c r="AV29" i="4"/>
  <c r="AK29" i="4"/>
  <c r="AW29" i="4"/>
  <c r="AL29" i="4"/>
  <c r="AX29" i="4"/>
  <c r="AM29" i="4"/>
  <c r="AY29" i="4"/>
  <c r="BA29" i="4"/>
  <c r="BB29" i="4"/>
  <c r="BE29" i="4"/>
  <c r="Q30" i="4"/>
  <c r="AC30" i="4"/>
  <c r="AO30" i="4"/>
  <c r="R30" i="4"/>
  <c r="AD30" i="4"/>
  <c r="AP30" i="4"/>
  <c r="AE30" i="4"/>
  <c r="AQ30" i="4"/>
  <c r="T30" i="4"/>
  <c r="AF30" i="4"/>
  <c r="AR30" i="4"/>
  <c r="AG30" i="4"/>
  <c r="AS30" i="4"/>
  <c r="AH30" i="4"/>
  <c r="AT30" i="4"/>
  <c r="AI30" i="4"/>
  <c r="AU30" i="4"/>
  <c r="AJ30" i="4"/>
  <c r="AV30" i="4"/>
  <c r="AK30" i="4"/>
  <c r="AW30" i="4"/>
  <c r="AL30" i="4"/>
  <c r="AX30" i="4"/>
  <c r="AM30" i="4"/>
  <c r="AY30" i="4"/>
  <c r="BA30" i="4"/>
  <c r="BB30" i="4"/>
  <c r="BE30" i="4"/>
  <c r="Q31" i="4"/>
  <c r="AC31" i="4"/>
  <c r="AO31" i="4"/>
  <c r="R31" i="4"/>
  <c r="AD31" i="4"/>
  <c r="AP31" i="4"/>
  <c r="S31" i="4"/>
  <c r="AE31" i="4"/>
  <c r="AQ31" i="4"/>
  <c r="T31" i="4"/>
  <c r="AF31" i="4"/>
  <c r="AR31" i="4"/>
  <c r="AG31" i="4"/>
  <c r="AS31" i="4"/>
  <c r="AH31" i="4"/>
  <c r="AT31" i="4"/>
  <c r="AI31" i="4"/>
  <c r="AU31" i="4"/>
  <c r="AJ31" i="4"/>
  <c r="AV31" i="4"/>
  <c r="AK31" i="4"/>
  <c r="AW31" i="4"/>
  <c r="AL31" i="4"/>
  <c r="AX31" i="4"/>
  <c r="AM31" i="4"/>
  <c r="AY31" i="4"/>
  <c r="BA31" i="4"/>
  <c r="BB31" i="4"/>
  <c r="BE31" i="4"/>
  <c r="Q32" i="4"/>
  <c r="AC32" i="4"/>
  <c r="AO32" i="4"/>
  <c r="R32" i="4"/>
  <c r="AD32" i="4"/>
  <c r="AP32" i="4"/>
  <c r="AE32" i="4"/>
  <c r="AQ32" i="4"/>
  <c r="AF32" i="4"/>
  <c r="AR32" i="4"/>
  <c r="AG32" i="4"/>
  <c r="AS32" i="4"/>
  <c r="AH32" i="4"/>
  <c r="AT32" i="4"/>
  <c r="AI32" i="4"/>
  <c r="AU32" i="4"/>
  <c r="AJ32" i="4"/>
  <c r="AV32" i="4"/>
  <c r="AK32" i="4"/>
  <c r="AW32" i="4"/>
  <c r="AL32" i="4"/>
  <c r="AX32" i="4"/>
  <c r="AM32" i="4"/>
  <c r="AY32" i="4"/>
  <c r="BA32" i="4"/>
  <c r="BB32" i="4"/>
  <c r="BE32" i="4"/>
  <c r="Q33" i="4"/>
  <c r="AC33" i="4"/>
  <c r="AO33" i="4"/>
  <c r="R33" i="4"/>
  <c r="AD33" i="4"/>
  <c r="AP33" i="4"/>
  <c r="S33" i="4"/>
  <c r="AE33" i="4"/>
  <c r="AQ33" i="4"/>
  <c r="T33" i="4"/>
  <c r="AF33" i="4"/>
  <c r="AR33" i="4"/>
  <c r="AG33" i="4"/>
  <c r="AS33" i="4"/>
  <c r="AH33" i="4"/>
  <c r="AT33" i="4"/>
  <c r="AI33" i="4"/>
  <c r="AU33" i="4"/>
  <c r="AJ33" i="4"/>
  <c r="AV33" i="4"/>
  <c r="AK33" i="4"/>
  <c r="AW33" i="4"/>
  <c r="AL33" i="4"/>
  <c r="AX33" i="4"/>
  <c r="AM33" i="4"/>
  <c r="AY33" i="4"/>
  <c r="BA33" i="4"/>
  <c r="BB33" i="4"/>
  <c r="BE33" i="4"/>
  <c r="Q34" i="4"/>
  <c r="AC34" i="4"/>
  <c r="AO34" i="4"/>
  <c r="R34" i="4"/>
  <c r="AD34" i="4"/>
  <c r="AP34" i="4"/>
  <c r="S34" i="4"/>
  <c r="AE34" i="4"/>
  <c r="AQ34" i="4"/>
  <c r="T34" i="4"/>
  <c r="AF34" i="4"/>
  <c r="AR34" i="4"/>
  <c r="AG34" i="4"/>
  <c r="AS34" i="4"/>
  <c r="AH34" i="4"/>
  <c r="AT34" i="4"/>
  <c r="AI34" i="4"/>
  <c r="AU34" i="4"/>
  <c r="AJ34" i="4"/>
  <c r="AV34" i="4"/>
  <c r="AK34" i="4"/>
  <c r="AW34" i="4"/>
  <c r="AL34" i="4"/>
  <c r="AX34" i="4"/>
  <c r="AM34" i="4"/>
  <c r="AY34" i="4"/>
  <c r="BA34" i="4"/>
  <c r="BB34" i="4"/>
  <c r="BE34" i="4"/>
  <c r="Q35" i="4"/>
  <c r="AC35" i="4"/>
  <c r="AO35" i="4"/>
  <c r="R35" i="4"/>
  <c r="AD35" i="4"/>
  <c r="AP35" i="4"/>
  <c r="S35" i="4"/>
  <c r="AE35" i="4"/>
  <c r="AQ35" i="4"/>
  <c r="T35" i="4"/>
  <c r="AF35" i="4"/>
  <c r="AR35" i="4"/>
  <c r="AG35" i="4"/>
  <c r="AS35" i="4"/>
  <c r="AH35" i="4"/>
  <c r="AT35" i="4"/>
  <c r="AI35" i="4"/>
  <c r="AU35" i="4"/>
  <c r="AJ35" i="4"/>
  <c r="AV35" i="4"/>
  <c r="AK35" i="4"/>
  <c r="AW35" i="4"/>
  <c r="AL35" i="4"/>
  <c r="AX35" i="4"/>
  <c r="AM35" i="4"/>
  <c r="AY35" i="4"/>
  <c r="BA35" i="4"/>
  <c r="BB35" i="4"/>
  <c r="BE35" i="4"/>
  <c r="Q36" i="4"/>
  <c r="AC36" i="4"/>
  <c r="AO36" i="4"/>
  <c r="R36" i="4"/>
  <c r="AD36" i="4"/>
  <c r="AP36" i="4"/>
  <c r="S36" i="4"/>
  <c r="AE36" i="4"/>
  <c r="AQ36" i="4"/>
  <c r="T36" i="4"/>
  <c r="AF36" i="4"/>
  <c r="AR36" i="4"/>
  <c r="AG36" i="4"/>
  <c r="AS36" i="4"/>
  <c r="AH36" i="4"/>
  <c r="AT36" i="4"/>
  <c r="AI36" i="4"/>
  <c r="AU36" i="4"/>
  <c r="AJ36" i="4"/>
  <c r="AV36" i="4"/>
  <c r="AK36" i="4"/>
  <c r="AW36" i="4"/>
  <c r="AL36" i="4"/>
  <c r="AX36" i="4"/>
  <c r="AM36" i="4"/>
  <c r="AY36" i="4"/>
  <c r="BA36" i="4"/>
  <c r="BB36" i="4"/>
  <c r="BE36" i="4"/>
  <c r="Q37" i="4"/>
  <c r="AC37" i="4"/>
  <c r="AO37" i="4"/>
  <c r="R37" i="4"/>
  <c r="AD37" i="4"/>
  <c r="AP37" i="4"/>
  <c r="AE37" i="4"/>
  <c r="AQ37" i="4"/>
  <c r="T37" i="4"/>
  <c r="AF37" i="4"/>
  <c r="AR37" i="4"/>
  <c r="AG37" i="4"/>
  <c r="AS37" i="4"/>
  <c r="AH37" i="4"/>
  <c r="AT37" i="4"/>
  <c r="AI37" i="4"/>
  <c r="AU37" i="4"/>
  <c r="AJ37" i="4"/>
  <c r="AV37" i="4"/>
  <c r="AK37" i="4"/>
  <c r="AW37" i="4"/>
  <c r="AL37" i="4"/>
  <c r="AX37" i="4"/>
  <c r="AM37" i="4"/>
  <c r="AY37" i="4"/>
  <c r="BA37" i="4"/>
  <c r="BB37" i="4"/>
  <c r="BE37" i="4"/>
  <c r="Q38" i="4"/>
  <c r="AC38" i="4"/>
  <c r="AO38" i="4"/>
  <c r="R38" i="4"/>
  <c r="AD38" i="4"/>
  <c r="AP38" i="4"/>
  <c r="AE38" i="4"/>
  <c r="AQ38" i="4"/>
  <c r="T38" i="4"/>
  <c r="AF38" i="4"/>
  <c r="AR38" i="4"/>
  <c r="U38" i="4"/>
  <c r="AG38" i="4"/>
  <c r="AS38" i="4"/>
  <c r="AH38" i="4"/>
  <c r="AT38" i="4"/>
  <c r="AI38" i="4"/>
  <c r="AU38" i="4"/>
  <c r="AJ38" i="4"/>
  <c r="AV38" i="4"/>
  <c r="AK38" i="4"/>
  <c r="AW38" i="4"/>
  <c r="AL38" i="4"/>
  <c r="AX38" i="4"/>
  <c r="AM38" i="4"/>
  <c r="AY38" i="4"/>
  <c r="BA38" i="4"/>
  <c r="BB38" i="4"/>
  <c r="BE38" i="4"/>
  <c r="Q39" i="4"/>
  <c r="AC39" i="4"/>
  <c r="AO39" i="4"/>
  <c r="R39" i="4"/>
  <c r="AD39" i="4"/>
  <c r="AP39" i="4"/>
  <c r="AE39" i="4"/>
  <c r="AQ39" i="4"/>
  <c r="T39" i="4"/>
  <c r="AF39" i="4"/>
  <c r="AR39" i="4"/>
  <c r="AG39" i="4"/>
  <c r="AS39" i="4"/>
  <c r="AH39" i="4"/>
  <c r="AT39" i="4"/>
  <c r="AI39" i="4"/>
  <c r="AU39" i="4"/>
  <c r="AJ39" i="4"/>
  <c r="AV39" i="4"/>
  <c r="AK39" i="4"/>
  <c r="AW39" i="4"/>
  <c r="AL39" i="4"/>
  <c r="AX39" i="4"/>
  <c r="AM39" i="4"/>
  <c r="AY39" i="4"/>
  <c r="BA39" i="4"/>
  <c r="BB39" i="4"/>
  <c r="BE39" i="4"/>
  <c r="Q40" i="4"/>
  <c r="AC40" i="4"/>
  <c r="AO40" i="4"/>
  <c r="R40" i="4"/>
  <c r="AD40" i="4"/>
  <c r="AP40" i="4"/>
  <c r="S40" i="4"/>
  <c r="AE40" i="4"/>
  <c r="AQ40" i="4"/>
  <c r="T40" i="4"/>
  <c r="AF40" i="4"/>
  <c r="AR40" i="4"/>
  <c r="AG40" i="4"/>
  <c r="AS40" i="4"/>
  <c r="AH40" i="4"/>
  <c r="AT40" i="4"/>
  <c r="AI40" i="4"/>
  <c r="AU40" i="4"/>
  <c r="AJ40" i="4"/>
  <c r="AV40" i="4"/>
  <c r="AK40" i="4"/>
  <c r="AW40" i="4"/>
  <c r="AL40" i="4"/>
  <c r="AX40" i="4"/>
  <c r="AM40" i="4"/>
  <c r="AY40" i="4"/>
  <c r="BA40" i="4"/>
  <c r="BB40" i="4"/>
  <c r="BE40" i="4"/>
  <c r="Q41" i="4"/>
  <c r="AC41" i="4"/>
  <c r="AO41" i="4"/>
  <c r="R41" i="4"/>
  <c r="AD41" i="4"/>
  <c r="AP41" i="4"/>
  <c r="AE41" i="4"/>
  <c r="AQ41" i="4"/>
  <c r="AF41" i="4"/>
  <c r="AR41" i="4"/>
  <c r="U41" i="4"/>
  <c r="AG41" i="4"/>
  <c r="AS41" i="4"/>
  <c r="AH41" i="4"/>
  <c r="AT41" i="4"/>
  <c r="AI41" i="4"/>
  <c r="AU41" i="4"/>
  <c r="AJ41" i="4"/>
  <c r="AV41" i="4"/>
  <c r="AK41" i="4"/>
  <c r="AW41" i="4"/>
  <c r="AL41" i="4"/>
  <c r="AX41" i="4"/>
  <c r="AM41" i="4"/>
  <c r="AY41" i="4"/>
  <c r="BA41" i="4"/>
  <c r="BB41" i="4"/>
  <c r="BE41" i="4"/>
  <c r="Q42" i="4"/>
  <c r="AC42" i="4"/>
  <c r="AO42" i="4"/>
  <c r="R42" i="4"/>
  <c r="AD42" i="4"/>
  <c r="AP42" i="4"/>
  <c r="S42" i="4"/>
  <c r="AE42" i="4"/>
  <c r="AQ42" i="4"/>
  <c r="T42" i="4"/>
  <c r="AF42" i="4"/>
  <c r="AR42" i="4"/>
  <c r="AG42" i="4"/>
  <c r="AS42" i="4"/>
  <c r="AH42" i="4"/>
  <c r="AT42" i="4"/>
  <c r="AI42" i="4"/>
  <c r="AU42" i="4"/>
  <c r="AJ42" i="4"/>
  <c r="AV42" i="4"/>
  <c r="AK42" i="4"/>
  <c r="AW42" i="4"/>
  <c r="AL42" i="4"/>
  <c r="AX42" i="4"/>
  <c r="AM42" i="4"/>
  <c r="AY42" i="4"/>
  <c r="BA42" i="4"/>
  <c r="BB42" i="4"/>
  <c r="BE42" i="4"/>
  <c r="Q43" i="4"/>
  <c r="AC43" i="4"/>
  <c r="AO43" i="4"/>
  <c r="R43" i="4"/>
  <c r="AD43" i="4"/>
  <c r="AP43" i="4"/>
  <c r="S43" i="4"/>
  <c r="AE43" i="4"/>
  <c r="AQ43" i="4"/>
  <c r="T43" i="4"/>
  <c r="AF43" i="4"/>
  <c r="AR43" i="4"/>
  <c r="U43" i="4"/>
  <c r="AG43" i="4"/>
  <c r="AS43" i="4"/>
  <c r="AH43" i="4"/>
  <c r="AT43" i="4"/>
  <c r="AI43" i="4"/>
  <c r="AU43" i="4"/>
  <c r="AJ43" i="4"/>
  <c r="AV43" i="4"/>
  <c r="AK43" i="4"/>
  <c r="AW43" i="4"/>
  <c r="AL43" i="4"/>
  <c r="AX43" i="4"/>
  <c r="AM43" i="4"/>
  <c r="AY43" i="4"/>
  <c r="BA43" i="4"/>
  <c r="BB43" i="4"/>
  <c r="BE43" i="4"/>
  <c r="Q44" i="4"/>
  <c r="AC44" i="4"/>
  <c r="AO44" i="4"/>
  <c r="R44" i="4"/>
  <c r="AD44" i="4"/>
  <c r="AP44" i="4"/>
  <c r="AE44" i="4"/>
  <c r="AQ44" i="4"/>
  <c r="T44" i="4"/>
  <c r="AF44" i="4"/>
  <c r="AR44" i="4"/>
  <c r="AG44" i="4"/>
  <c r="AS44" i="4"/>
  <c r="AH44" i="4"/>
  <c r="AT44" i="4"/>
  <c r="AI44" i="4"/>
  <c r="AU44" i="4"/>
  <c r="AJ44" i="4"/>
  <c r="AV44" i="4"/>
  <c r="AK44" i="4"/>
  <c r="AW44" i="4"/>
  <c r="AL44" i="4"/>
  <c r="AX44" i="4"/>
  <c r="AM44" i="4"/>
  <c r="AY44" i="4"/>
  <c r="BA44" i="4"/>
  <c r="BB44" i="4"/>
  <c r="BE44" i="4"/>
  <c r="Q45" i="4"/>
  <c r="AC45" i="4"/>
  <c r="AO45" i="4"/>
  <c r="R45" i="4"/>
  <c r="AD45" i="4"/>
  <c r="AP45" i="4"/>
  <c r="S45" i="4"/>
  <c r="AE45" i="4"/>
  <c r="AQ45" i="4"/>
  <c r="T45" i="4"/>
  <c r="AF45" i="4"/>
  <c r="AR45" i="4"/>
  <c r="U45" i="4"/>
  <c r="AG45" i="4"/>
  <c r="AS45" i="4"/>
  <c r="AH45" i="4"/>
  <c r="AT45" i="4"/>
  <c r="AI45" i="4"/>
  <c r="AU45" i="4"/>
  <c r="AJ45" i="4"/>
  <c r="AV45" i="4"/>
  <c r="AK45" i="4"/>
  <c r="AW45" i="4"/>
  <c r="AL45" i="4"/>
  <c r="AX45" i="4"/>
  <c r="AM45" i="4"/>
  <c r="AY45" i="4"/>
  <c r="BA45" i="4"/>
  <c r="BB45" i="4"/>
  <c r="BE45" i="4"/>
  <c r="Q46" i="4"/>
  <c r="AC46" i="4"/>
  <c r="AO46" i="4"/>
  <c r="R46" i="4"/>
  <c r="AD46" i="4"/>
  <c r="AP46" i="4"/>
  <c r="S46" i="4"/>
  <c r="AE46" i="4"/>
  <c r="AQ46" i="4"/>
  <c r="T46" i="4"/>
  <c r="AF46" i="4"/>
  <c r="AR46" i="4"/>
  <c r="U46" i="4"/>
  <c r="AG46" i="4"/>
  <c r="AS46" i="4"/>
  <c r="AH46" i="4"/>
  <c r="AT46" i="4"/>
  <c r="AI46" i="4"/>
  <c r="AU46" i="4"/>
  <c r="AJ46" i="4"/>
  <c r="AV46" i="4"/>
  <c r="AK46" i="4"/>
  <c r="AW46" i="4"/>
  <c r="AL46" i="4"/>
  <c r="AX46" i="4"/>
  <c r="AM46" i="4"/>
  <c r="AY46" i="4"/>
  <c r="BA46" i="4"/>
  <c r="BB46" i="4"/>
  <c r="BE46" i="4"/>
  <c r="Q47" i="4"/>
  <c r="AC47" i="4"/>
  <c r="AO47" i="4"/>
  <c r="R47" i="4"/>
  <c r="AD47" i="4"/>
  <c r="AP47" i="4"/>
  <c r="AE47" i="4"/>
  <c r="AQ47" i="4"/>
  <c r="T47" i="4"/>
  <c r="AF47" i="4"/>
  <c r="AR47" i="4"/>
  <c r="AG47" i="4"/>
  <c r="AS47" i="4"/>
  <c r="AH47" i="4"/>
  <c r="AT47" i="4"/>
  <c r="AI47" i="4"/>
  <c r="AU47" i="4"/>
  <c r="AJ47" i="4"/>
  <c r="AV47" i="4"/>
  <c r="AK47" i="4"/>
  <c r="AW47" i="4"/>
  <c r="AL47" i="4"/>
  <c r="AX47" i="4"/>
  <c r="AM47" i="4"/>
  <c r="AY47" i="4"/>
  <c r="BA47" i="4"/>
  <c r="BB47" i="4"/>
  <c r="BE47" i="4"/>
  <c r="Q48" i="4"/>
  <c r="AC48" i="4"/>
  <c r="AO48" i="4"/>
  <c r="R48" i="4"/>
  <c r="AD48" i="4"/>
  <c r="AP48" i="4"/>
  <c r="AE48" i="4"/>
  <c r="AQ48" i="4"/>
  <c r="T48" i="4"/>
  <c r="AF48" i="4"/>
  <c r="AR48" i="4"/>
  <c r="AG48" i="4"/>
  <c r="AS48" i="4"/>
  <c r="AH48" i="4"/>
  <c r="AT48" i="4"/>
  <c r="AI48" i="4"/>
  <c r="AU48" i="4"/>
  <c r="AJ48" i="4"/>
  <c r="AV48" i="4"/>
  <c r="AK48" i="4"/>
  <c r="AW48" i="4"/>
  <c r="AL48" i="4"/>
  <c r="AX48" i="4"/>
  <c r="AM48" i="4"/>
  <c r="AY48" i="4"/>
  <c r="BA48" i="4"/>
  <c r="BB48" i="4"/>
  <c r="BE48" i="4"/>
  <c r="Q49" i="4"/>
  <c r="AC49" i="4"/>
  <c r="AO49" i="4"/>
  <c r="R49" i="4"/>
  <c r="AD49" i="4"/>
  <c r="AP49" i="4"/>
  <c r="AE49" i="4"/>
  <c r="AQ49" i="4"/>
  <c r="T49" i="4"/>
  <c r="AF49" i="4"/>
  <c r="AR49" i="4"/>
  <c r="AG49" i="4"/>
  <c r="AS49" i="4"/>
  <c r="AH49" i="4"/>
  <c r="AT49" i="4"/>
  <c r="AI49" i="4"/>
  <c r="AU49" i="4"/>
  <c r="AJ49" i="4"/>
  <c r="AV49" i="4"/>
  <c r="AK49" i="4"/>
  <c r="AW49" i="4"/>
  <c r="AL49" i="4"/>
  <c r="AX49" i="4"/>
  <c r="AM49" i="4"/>
  <c r="AY49" i="4"/>
  <c r="BA49" i="4"/>
  <c r="BB49" i="4"/>
  <c r="BE49" i="4"/>
  <c r="Q50" i="4"/>
  <c r="AC50" i="4"/>
  <c r="AO50" i="4"/>
  <c r="R50" i="4"/>
  <c r="AD50" i="4"/>
  <c r="AP50" i="4"/>
  <c r="AE50" i="4"/>
  <c r="AQ50" i="4"/>
  <c r="T50" i="4"/>
  <c r="AF50" i="4"/>
  <c r="AR50" i="4"/>
  <c r="AG50" i="4"/>
  <c r="AS50" i="4"/>
  <c r="AH50" i="4"/>
  <c r="AT50" i="4"/>
  <c r="AI50" i="4"/>
  <c r="AU50" i="4"/>
  <c r="AJ50" i="4"/>
  <c r="AV50" i="4"/>
  <c r="AK50" i="4"/>
  <c r="AW50" i="4"/>
  <c r="AL50" i="4"/>
  <c r="AX50" i="4"/>
  <c r="AM50" i="4"/>
  <c r="AY50" i="4"/>
  <c r="BA50" i="4"/>
  <c r="BB50" i="4"/>
  <c r="BE50" i="4"/>
  <c r="Q51" i="4"/>
  <c r="AC51" i="4"/>
  <c r="AO51" i="4"/>
  <c r="R51" i="4"/>
  <c r="AD51" i="4"/>
  <c r="AP51" i="4"/>
  <c r="S51" i="4"/>
  <c r="AE51" i="4"/>
  <c r="AQ51" i="4"/>
  <c r="T51" i="4"/>
  <c r="AF51" i="4"/>
  <c r="AR51" i="4"/>
  <c r="AG51" i="4"/>
  <c r="AS51" i="4"/>
  <c r="AH51" i="4"/>
  <c r="AT51" i="4"/>
  <c r="AI51" i="4"/>
  <c r="AU51" i="4"/>
  <c r="AJ51" i="4"/>
  <c r="AV51" i="4"/>
  <c r="AK51" i="4"/>
  <c r="AW51" i="4"/>
  <c r="AL51" i="4"/>
  <c r="AX51" i="4"/>
  <c r="AM51" i="4"/>
  <c r="AY51" i="4"/>
  <c r="BA51" i="4"/>
  <c r="BB51" i="4"/>
  <c r="BE51" i="4"/>
  <c r="Q52" i="4"/>
  <c r="AC52" i="4"/>
  <c r="AO52" i="4"/>
  <c r="R52" i="4"/>
  <c r="AD52" i="4"/>
  <c r="AP52" i="4"/>
  <c r="S52" i="4"/>
  <c r="AE52" i="4"/>
  <c r="AQ52" i="4"/>
  <c r="T52" i="4"/>
  <c r="AF52" i="4"/>
  <c r="AR52" i="4"/>
  <c r="U52" i="4"/>
  <c r="AG52" i="4"/>
  <c r="AS52" i="4"/>
  <c r="AH52" i="4"/>
  <c r="AT52" i="4"/>
  <c r="AI52" i="4"/>
  <c r="AU52" i="4"/>
  <c r="AJ52" i="4"/>
  <c r="AV52" i="4"/>
  <c r="AK52" i="4"/>
  <c r="AW52" i="4"/>
  <c r="AL52" i="4"/>
  <c r="AX52" i="4"/>
  <c r="AM52" i="4"/>
  <c r="AY52" i="4"/>
  <c r="BA52" i="4"/>
  <c r="BB52" i="4"/>
  <c r="BE52" i="4"/>
  <c r="Q53" i="4"/>
  <c r="AC53" i="4"/>
  <c r="AO53" i="4"/>
  <c r="R53" i="4"/>
  <c r="AD53" i="4"/>
  <c r="AP53" i="4"/>
  <c r="S53" i="4"/>
  <c r="AE53" i="4"/>
  <c r="AQ53" i="4"/>
  <c r="T53" i="4"/>
  <c r="AF53" i="4"/>
  <c r="AR53" i="4"/>
  <c r="AG53" i="4"/>
  <c r="AS53" i="4"/>
  <c r="AH53" i="4"/>
  <c r="AT53" i="4"/>
  <c r="AI53" i="4"/>
  <c r="AU53" i="4"/>
  <c r="AJ53" i="4"/>
  <c r="AV53" i="4"/>
  <c r="AK53" i="4"/>
  <c r="AW53" i="4"/>
  <c r="AL53" i="4"/>
  <c r="AX53" i="4"/>
  <c r="AM53" i="4"/>
  <c r="AY53" i="4"/>
  <c r="BA53" i="4"/>
  <c r="BB53" i="4"/>
  <c r="BE53" i="4"/>
  <c r="Q54" i="4"/>
  <c r="AC54" i="4"/>
  <c r="AO54" i="4"/>
  <c r="R54" i="4"/>
  <c r="AD54" i="4"/>
  <c r="AP54" i="4"/>
  <c r="S54" i="4"/>
  <c r="AE54" i="4"/>
  <c r="AQ54" i="4"/>
  <c r="T54" i="4"/>
  <c r="AF54" i="4"/>
  <c r="AR54" i="4"/>
  <c r="AG54" i="4"/>
  <c r="AS54" i="4"/>
  <c r="AH54" i="4"/>
  <c r="AT54" i="4"/>
  <c r="AI54" i="4"/>
  <c r="AU54" i="4"/>
  <c r="AJ54" i="4"/>
  <c r="AV54" i="4"/>
  <c r="AK54" i="4"/>
  <c r="AW54" i="4"/>
  <c r="AL54" i="4"/>
  <c r="AX54" i="4"/>
  <c r="AM54" i="4"/>
  <c r="AY54" i="4"/>
  <c r="BA54" i="4"/>
  <c r="BB54" i="4"/>
  <c r="BE54" i="4"/>
  <c r="Q55" i="4"/>
  <c r="AC55" i="4"/>
  <c r="AO55" i="4"/>
  <c r="R55" i="4"/>
  <c r="AD55" i="4"/>
  <c r="AP55" i="4"/>
  <c r="S55" i="4"/>
  <c r="AE55" i="4"/>
  <c r="AQ55" i="4"/>
  <c r="T55" i="4"/>
  <c r="AF55" i="4"/>
  <c r="AR55" i="4"/>
  <c r="U55" i="4"/>
  <c r="AG55" i="4"/>
  <c r="AS55" i="4"/>
  <c r="AH55" i="4"/>
  <c r="AT55" i="4"/>
  <c r="AI55" i="4"/>
  <c r="AU55" i="4"/>
  <c r="AJ55" i="4"/>
  <c r="AV55" i="4"/>
  <c r="AK55" i="4"/>
  <c r="AW55" i="4"/>
  <c r="AL55" i="4"/>
  <c r="AX55" i="4"/>
  <c r="AM55" i="4"/>
  <c r="AY55" i="4"/>
  <c r="BA55" i="4"/>
  <c r="BB55" i="4"/>
  <c r="BE55" i="4"/>
  <c r="Q56" i="4"/>
  <c r="AC56" i="4"/>
  <c r="AO56" i="4"/>
  <c r="R56" i="4"/>
  <c r="AD56" i="4"/>
  <c r="AP56" i="4"/>
  <c r="S56" i="4"/>
  <c r="AE56" i="4"/>
  <c r="AQ56" i="4"/>
  <c r="T56" i="4"/>
  <c r="AF56" i="4"/>
  <c r="AR56" i="4"/>
  <c r="U56" i="4"/>
  <c r="AG56" i="4"/>
  <c r="AS56" i="4"/>
  <c r="AH56" i="4"/>
  <c r="AT56" i="4"/>
  <c r="AI56" i="4"/>
  <c r="AU56" i="4"/>
  <c r="AJ56" i="4"/>
  <c r="AV56" i="4"/>
  <c r="AK56" i="4"/>
  <c r="AW56" i="4"/>
  <c r="AL56" i="4"/>
  <c r="AX56" i="4"/>
  <c r="AM56" i="4"/>
  <c r="AY56" i="4"/>
  <c r="BA56" i="4"/>
  <c r="BB56" i="4"/>
  <c r="BE56" i="4"/>
  <c r="Q57" i="4"/>
  <c r="AC57" i="4"/>
  <c r="AO57" i="4"/>
  <c r="R57" i="4"/>
  <c r="AD57" i="4"/>
  <c r="AP57" i="4"/>
  <c r="AE57" i="4"/>
  <c r="AQ57" i="4"/>
  <c r="T57" i="4"/>
  <c r="AF57" i="4"/>
  <c r="AR57" i="4"/>
  <c r="AG57" i="4"/>
  <c r="AS57" i="4"/>
  <c r="AH57" i="4"/>
  <c r="AT57" i="4"/>
  <c r="AI57" i="4"/>
  <c r="AU57" i="4"/>
  <c r="AJ57" i="4"/>
  <c r="AV57" i="4"/>
  <c r="AK57" i="4"/>
  <c r="AW57" i="4"/>
  <c r="AL57" i="4"/>
  <c r="AX57" i="4"/>
  <c r="AM57" i="4"/>
  <c r="AY57" i="4"/>
  <c r="BA57" i="4"/>
  <c r="BB57" i="4"/>
  <c r="BE57" i="4"/>
  <c r="Q58" i="4"/>
  <c r="AC58" i="4"/>
  <c r="AO58" i="4"/>
  <c r="R58" i="4"/>
  <c r="AD58" i="4"/>
  <c r="AP58" i="4"/>
  <c r="AE58" i="4"/>
  <c r="AQ58" i="4"/>
  <c r="T58" i="4"/>
  <c r="AF58" i="4"/>
  <c r="AR58" i="4"/>
  <c r="AG58" i="4"/>
  <c r="AS58" i="4"/>
  <c r="AH58" i="4"/>
  <c r="AT58" i="4"/>
  <c r="AI58" i="4"/>
  <c r="AU58" i="4"/>
  <c r="AJ58" i="4"/>
  <c r="AV58" i="4"/>
  <c r="AK58" i="4"/>
  <c r="AW58" i="4"/>
  <c r="AL58" i="4"/>
  <c r="AX58" i="4"/>
  <c r="AM58" i="4"/>
  <c r="AY58" i="4"/>
  <c r="BA58" i="4"/>
  <c r="BB58" i="4"/>
  <c r="BE58" i="4"/>
  <c r="Q59" i="4"/>
  <c r="AC59" i="4"/>
  <c r="AO59" i="4"/>
  <c r="R59" i="4"/>
  <c r="AD59" i="4"/>
  <c r="AP59" i="4"/>
  <c r="AE59" i="4"/>
  <c r="AQ59" i="4"/>
  <c r="T59" i="4"/>
  <c r="AF59" i="4"/>
  <c r="AR59" i="4"/>
  <c r="AG59" i="4"/>
  <c r="AS59" i="4"/>
  <c r="AH59" i="4"/>
  <c r="AT59" i="4"/>
  <c r="AI59" i="4"/>
  <c r="AU59" i="4"/>
  <c r="AJ59" i="4"/>
  <c r="AV59" i="4"/>
  <c r="AK59" i="4"/>
  <c r="AW59" i="4"/>
  <c r="AL59" i="4"/>
  <c r="AX59" i="4"/>
  <c r="AM59" i="4"/>
  <c r="AY59" i="4"/>
  <c r="BA59" i="4"/>
  <c r="BB59" i="4"/>
  <c r="BE59" i="4"/>
  <c r="Q60" i="4"/>
  <c r="AC60" i="4"/>
  <c r="AO60" i="4"/>
  <c r="R60" i="4"/>
  <c r="AD60" i="4"/>
  <c r="AP60" i="4"/>
  <c r="AE60" i="4"/>
  <c r="AQ60" i="4"/>
  <c r="T60" i="4"/>
  <c r="AF60" i="4"/>
  <c r="AR60" i="4"/>
  <c r="AG60" i="4"/>
  <c r="AS60" i="4"/>
  <c r="AH60" i="4"/>
  <c r="AT60" i="4"/>
  <c r="AI60" i="4"/>
  <c r="AU60" i="4"/>
  <c r="AJ60" i="4"/>
  <c r="AV60" i="4"/>
  <c r="AK60" i="4"/>
  <c r="AW60" i="4"/>
  <c r="AL60" i="4"/>
  <c r="AX60" i="4"/>
  <c r="AM60" i="4"/>
  <c r="AY60" i="4"/>
  <c r="BA60" i="4"/>
  <c r="BB60" i="4"/>
  <c r="BE60" i="4"/>
  <c r="Q61" i="4"/>
  <c r="AC61" i="4"/>
  <c r="AO61" i="4"/>
  <c r="R61" i="4"/>
  <c r="AD61" i="4"/>
  <c r="AP61" i="4"/>
  <c r="AE61" i="4"/>
  <c r="AQ61" i="4"/>
  <c r="T61" i="4"/>
  <c r="AF61" i="4"/>
  <c r="AR61" i="4"/>
  <c r="AG61" i="4"/>
  <c r="AS61" i="4"/>
  <c r="AH61" i="4"/>
  <c r="AT61" i="4"/>
  <c r="AI61" i="4"/>
  <c r="AU61" i="4"/>
  <c r="AJ61" i="4"/>
  <c r="AV61" i="4"/>
  <c r="AK61" i="4"/>
  <c r="AW61" i="4"/>
  <c r="AL61" i="4"/>
  <c r="AX61" i="4"/>
  <c r="AM61" i="4"/>
  <c r="AY61" i="4"/>
  <c r="BA61" i="4"/>
  <c r="BB61" i="4"/>
  <c r="BE61" i="4"/>
  <c r="Q62" i="4"/>
  <c r="AC62" i="4"/>
  <c r="AO62" i="4"/>
  <c r="R62" i="4"/>
  <c r="AD62" i="4"/>
  <c r="AP62" i="4"/>
  <c r="AE62" i="4"/>
  <c r="AQ62" i="4"/>
  <c r="T62" i="4"/>
  <c r="AF62" i="4"/>
  <c r="AR62" i="4"/>
  <c r="AG62" i="4"/>
  <c r="AS62" i="4"/>
  <c r="AH62" i="4"/>
  <c r="AT62" i="4"/>
  <c r="AI62" i="4"/>
  <c r="AU62" i="4"/>
  <c r="AJ62" i="4"/>
  <c r="AV62" i="4"/>
  <c r="AK62" i="4"/>
  <c r="AW62" i="4"/>
  <c r="AL62" i="4"/>
  <c r="AX62" i="4"/>
  <c r="AM62" i="4"/>
  <c r="AY62" i="4"/>
  <c r="BA62" i="4"/>
  <c r="BB62" i="4"/>
  <c r="BE62" i="4"/>
  <c r="Q63" i="4"/>
  <c r="AC63" i="4"/>
  <c r="AO63" i="4"/>
  <c r="R63" i="4"/>
  <c r="AD63" i="4"/>
  <c r="AP63" i="4"/>
  <c r="AE63" i="4"/>
  <c r="AQ63" i="4"/>
  <c r="T63" i="4"/>
  <c r="AF63" i="4"/>
  <c r="AR63" i="4"/>
  <c r="AG63" i="4"/>
  <c r="AS63" i="4"/>
  <c r="AH63" i="4"/>
  <c r="AT63" i="4"/>
  <c r="AI63" i="4"/>
  <c r="AU63" i="4"/>
  <c r="AJ63" i="4"/>
  <c r="AV63" i="4"/>
  <c r="AK63" i="4"/>
  <c r="AW63" i="4"/>
  <c r="AL63" i="4"/>
  <c r="AX63" i="4"/>
  <c r="AM63" i="4"/>
  <c r="AY63" i="4"/>
  <c r="BA63" i="4"/>
  <c r="BB63" i="4"/>
  <c r="BE63" i="4"/>
  <c r="Q64" i="4"/>
  <c r="AC64" i="4"/>
  <c r="AO64" i="4"/>
  <c r="R64" i="4"/>
  <c r="AD64" i="4"/>
  <c r="AP64" i="4"/>
  <c r="AE64" i="4"/>
  <c r="AQ64" i="4"/>
  <c r="T64" i="4"/>
  <c r="AF64" i="4"/>
  <c r="AR64" i="4"/>
  <c r="AG64" i="4"/>
  <c r="AS64" i="4"/>
  <c r="AH64" i="4"/>
  <c r="AT64" i="4"/>
  <c r="AI64" i="4"/>
  <c r="AU64" i="4"/>
  <c r="AJ64" i="4"/>
  <c r="AV64" i="4"/>
  <c r="AK64" i="4"/>
  <c r="AW64" i="4"/>
  <c r="AL64" i="4"/>
  <c r="AX64" i="4"/>
  <c r="AM64" i="4"/>
  <c r="AY64" i="4"/>
  <c r="BA64" i="4"/>
  <c r="BB64" i="4"/>
  <c r="BE64" i="4"/>
  <c r="Q65" i="4"/>
  <c r="AC65" i="4"/>
  <c r="AO65" i="4"/>
  <c r="R65" i="4"/>
  <c r="AD65" i="4"/>
  <c r="AP65" i="4"/>
  <c r="AE65" i="4"/>
  <c r="AQ65" i="4"/>
  <c r="T65" i="4"/>
  <c r="AF65" i="4"/>
  <c r="AR65" i="4"/>
  <c r="AG65" i="4"/>
  <c r="AS65" i="4"/>
  <c r="AH65" i="4"/>
  <c r="AT65" i="4"/>
  <c r="AI65" i="4"/>
  <c r="AU65" i="4"/>
  <c r="AJ65" i="4"/>
  <c r="AV65" i="4"/>
  <c r="AK65" i="4"/>
  <c r="AW65" i="4"/>
  <c r="AL65" i="4"/>
  <c r="AX65" i="4"/>
  <c r="AM65" i="4"/>
  <c r="AY65" i="4"/>
  <c r="BA65" i="4"/>
  <c r="BB65" i="4"/>
  <c r="BE65" i="4"/>
  <c r="Q66" i="4"/>
  <c r="AC66" i="4"/>
  <c r="AO66" i="4"/>
  <c r="R66" i="4"/>
  <c r="AD66" i="4"/>
  <c r="AP66" i="4"/>
  <c r="S66" i="4"/>
  <c r="AE66" i="4"/>
  <c r="AQ66" i="4"/>
  <c r="T66" i="4"/>
  <c r="AF66" i="4"/>
  <c r="AR66" i="4"/>
  <c r="AG66" i="4"/>
  <c r="AS66" i="4"/>
  <c r="AH66" i="4"/>
  <c r="AT66" i="4"/>
  <c r="AI66" i="4"/>
  <c r="AU66" i="4"/>
  <c r="AJ66" i="4"/>
  <c r="AV66" i="4"/>
  <c r="AK66" i="4"/>
  <c r="AW66" i="4"/>
  <c r="AL66" i="4"/>
  <c r="AX66" i="4"/>
  <c r="AM66" i="4"/>
  <c r="AY66" i="4"/>
  <c r="BA66" i="4"/>
  <c r="BB66" i="4"/>
  <c r="BE66" i="4"/>
  <c r="Q67" i="4"/>
  <c r="AC67" i="4"/>
  <c r="AO67" i="4"/>
  <c r="R67" i="4"/>
  <c r="AD67" i="4"/>
  <c r="AP67" i="4"/>
  <c r="AE67" i="4"/>
  <c r="AQ67" i="4"/>
  <c r="AF67" i="4"/>
  <c r="AR67" i="4"/>
  <c r="AG67" i="4"/>
  <c r="AS67" i="4"/>
  <c r="AH67" i="4"/>
  <c r="AT67" i="4"/>
  <c r="AI67" i="4"/>
  <c r="AU67" i="4"/>
  <c r="AJ67" i="4"/>
  <c r="AV67" i="4"/>
  <c r="AK67" i="4"/>
  <c r="AW67" i="4"/>
  <c r="AL67" i="4"/>
  <c r="AX67" i="4"/>
  <c r="AM67" i="4"/>
  <c r="AY67" i="4"/>
  <c r="BA67" i="4"/>
  <c r="BB67" i="4"/>
  <c r="BE67" i="4"/>
  <c r="Q68" i="4"/>
  <c r="AC68" i="4"/>
  <c r="AO68" i="4"/>
  <c r="R68" i="4"/>
  <c r="AD68" i="4"/>
  <c r="AP68" i="4"/>
  <c r="AE68" i="4"/>
  <c r="AQ68" i="4"/>
  <c r="AF68" i="4"/>
  <c r="AR68" i="4"/>
  <c r="U68" i="4"/>
  <c r="AG68" i="4"/>
  <c r="AS68" i="4"/>
  <c r="AH68" i="4"/>
  <c r="AT68" i="4"/>
  <c r="AI68" i="4"/>
  <c r="AU68" i="4"/>
  <c r="AJ68" i="4"/>
  <c r="AV68" i="4"/>
  <c r="AK68" i="4"/>
  <c r="AW68" i="4"/>
  <c r="AL68" i="4"/>
  <c r="AX68" i="4"/>
  <c r="AM68" i="4"/>
  <c r="AY68" i="4"/>
  <c r="BA68" i="4"/>
  <c r="BB68" i="4"/>
  <c r="BE68" i="4"/>
  <c r="Q69" i="4"/>
  <c r="AC69" i="4"/>
  <c r="AO69" i="4"/>
  <c r="R69" i="4"/>
  <c r="AD69" i="4"/>
  <c r="AP69" i="4"/>
  <c r="AE69" i="4"/>
  <c r="AQ69" i="4"/>
  <c r="AF69" i="4"/>
  <c r="AR69" i="4"/>
  <c r="AG69" i="4"/>
  <c r="AS69" i="4"/>
  <c r="AH69" i="4"/>
  <c r="AT69" i="4"/>
  <c r="AI69" i="4"/>
  <c r="AU69" i="4"/>
  <c r="AJ69" i="4"/>
  <c r="AV69" i="4"/>
  <c r="AK69" i="4"/>
  <c r="AW69" i="4"/>
  <c r="AL69" i="4"/>
  <c r="AX69" i="4"/>
  <c r="AM69" i="4"/>
  <c r="AY69" i="4"/>
  <c r="BA69" i="4"/>
  <c r="BB69" i="4"/>
  <c r="BE69" i="4"/>
  <c r="Q70" i="4"/>
  <c r="AC70" i="4"/>
  <c r="AO70" i="4"/>
  <c r="R70" i="4"/>
  <c r="AD70" i="4"/>
  <c r="AP70" i="4"/>
  <c r="AE70" i="4"/>
  <c r="AQ70" i="4"/>
  <c r="AF70" i="4"/>
  <c r="AR70" i="4"/>
  <c r="U70" i="4"/>
  <c r="AG70" i="4"/>
  <c r="AS70" i="4"/>
  <c r="AH70" i="4"/>
  <c r="AT70" i="4"/>
  <c r="AI70" i="4"/>
  <c r="AU70" i="4"/>
  <c r="AJ70" i="4"/>
  <c r="AV70" i="4"/>
  <c r="AK70" i="4"/>
  <c r="AW70" i="4"/>
  <c r="AL70" i="4"/>
  <c r="AX70" i="4"/>
  <c r="AM70" i="4"/>
  <c r="AY70" i="4"/>
  <c r="BA70" i="4"/>
  <c r="BB70" i="4"/>
  <c r="BE70" i="4"/>
  <c r="Q71" i="4"/>
  <c r="AC71" i="4"/>
  <c r="AO71" i="4"/>
  <c r="R71" i="4"/>
  <c r="AD71" i="4"/>
  <c r="AP71" i="4"/>
  <c r="AE71" i="4"/>
  <c r="AQ71" i="4"/>
  <c r="T71" i="4"/>
  <c r="AF71" i="4"/>
  <c r="AR71" i="4"/>
  <c r="AG71" i="4"/>
  <c r="AS71" i="4"/>
  <c r="AH71" i="4"/>
  <c r="AT71" i="4"/>
  <c r="AI71" i="4"/>
  <c r="AU71" i="4"/>
  <c r="AJ71" i="4"/>
  <c r="AV71" i="4"/>
  <c r="AK71" i="4"/>
  <c r="AW71" i="4"/>
  <c r="AL71" i="4"/>
  <c r="AX71" i="4"/>
  <c r="AM71" i="4"/>
  <c r="AY71" i="4"/>
  <c r="BA71" i="4"/>
  <c r="BB71" i="4"/>
  <c r="BE71" i="4"/>
  <c r="Q72" i="4"/>
  <c r="AC72" i="4"/>
  <c r="AO72" i="4"/>
  <c r="R72" i="4"/>
  <c r="AD72" i="4"/>
  <c r="AP72" i="4"/>
  <c r="AE72" i="4"/>
  <c r="AQ72" i="4"/>
  <c r="AF72" i="4"/>
  <c r="AR72" i="4"/>
  <c r="AG72" i="4"/>
  <c r="AS72" i="4"/>
  <c r="AH72" i="4"/>
  <c r="AT72" i="4"/>
  <c r="AI72" i="4"/>
  <c r="AU72" i="4"/>
  <c r="AJ72" i="4"/>
  <c r="AV72" i="4"/>
  <c r="AK72" i="4"/>
  <c r="AW72" i="4"/>
  <c r="AL72" i="4"/>
  <c r="AX72" i="4"/>
  <c r="AM72" i="4"/>
  <c r="AY72" i="4"/>
  <c r="BA72" i="4"/>
  <c r="BB72" i="4"/>
  <c r="BE72" i="4"/>
  <c r="Q73" i="4"/>
  <c r="AC73" i="4"/>
  <c r="AO73" i="4"/>
  <c r="R73" i="4"/>
  <c r="AD73" i="4"/>
  <c r="AP73" i="4"/>
  <c r="AE73" i="4"/>
  <c r="AQ73" i="4"/>
  <c r="T73" i="4"/>
  <c r="AF73" i="4"/>
  <c r="AR73" i="4"/>
  <c r="AG73" i="4"/>
  <c r="AS73" i="4"/>
  <c r="AH73" i="4"/>
  <c r="AT73" i="4"/>
  <c r="AI73" i="4"/>
  <c r="AU73" i="4"/>
  <c r="AJ73" i="4"/>
  <c r="AV73" i="4"/>
  <c r="AK73" i="4"/>
  <c r="AW73" i="4"/>
  <c r="AL73" i="4"/>
  <c r="AX73" i="4"/>
  <c r="AM73" i="4"/>
  <c r="AY73" i="4"/>
  <c r="BA73" i="4"/>
  <c r="BB73" i="4"/>
  <c r="BE73" i="4"/>
  <c r="Q74" i="4"/>
  <c r="AC74" i="4"/>
  <c r="AO74" i="4"/>
  <c r="R74" i="4"/>
  <c r="AD74" i="4"/>
  <c r="AP74" i="4"/>
  <c r="S74" i="4"/>
  <c r="AE74" i="4"/>
  <c r="AQ74" i="4"/>
  <c r="T74" i="4"/>
  <c r="AF74" i="4"/>
  <c r="AR74" i="4"/>
  <c r="AG74" i="4"/>
  <c r="AS74" i="4"/>
  <c r="AH74" i="4"/>
  <c r="AT74" i="4"/>
  <c r="AI74" i="4"/>
  <c r="AU74" i="4"/>
  <c r="AJ74" i="4"/>
  <c r="AV74" i="4"/>
  <c r="AK74" i="4"/>
  <c r="AW74" i="4"/>
  <c r="AL74" i="4"/>
  <c r="AX74" i="4"/>
  <c r="AM74" i="4"/>
  <c r="AY74" i="4"/>
  <c r="BA74" i="4"/>
  <c r="BB74" i="4"/>
  <c r="BE74" i="4"/>
  <c r="Q75" i="4"/>
  <c r="AC75" i="4"/>
  <c r="AO75" i="4"/>
  <c r="R75" i="4"/>
  <c r="AD75" i="4"/>
  <c r="AP75" i="4"/>
  <c r="AE75" i="4"/>
  <c r="AQ75" i="4"/>
  <c r="T75" i="4"/>
  <c r="AF75" i="4"/>
  <c r="AR75" i="4"/>
  <c r="AG75" i="4"/>
  <c r="AS75" i="4"/>
  <c r="AH75" i="4"/>
  <c r="AT75" i="4"/>
  <c r="AI75" i="4"/>
  <c r="AU75" i="4"/>
  <c r="AJ75" i="4"/>
  <c r="AV75" i="4"/>
  <c r="AK75" i="4"/>
  <c r="AW75" i="4"/>
  <c r="AL75" i="4"/>
  <c r="AX75" i="4"/>
  <c r="AM75" i="4"/>
  <c r="AY75" i="4"/>
  <c r="BA75" i="4"/>
  <c r="BB75" i="4"/>
  <c r="BE75" i="4"/>
  <c r="Q76" i="4"/>
  <c r="AC76" i="4"/>
  <c r="AO76" i="4"/>
  <c r="R76" i="4"/>
  <c r="AD76" i="4"/>
  <c r="AP76" i="4"/>
  <c r="AE76" i="4"/>
  <c r="AQ76" i="4"/>
  <c r="T76" i="4"/>
  <c r="AF76" i="4"/>
  <c r="AR76" i="4"/>
  <c r="AG76" i="4"/>
  <c r="AS76" i="4"/>
  <c r="AH76" i="4"/>
  <c r="AT76" i="4"/>
  <c r="AI76" i="4"/>
  <c r="AU76" i="4"/>
  <c r="AJ76" i="4"/>
  <c r="AV76" i="4"/>
  <c r="AK76" i="4"/>
  <c r="AW76" i="4"/>
  <c r="AL76" i="4"/>
  <c r="AX76" i="4"/>
  <c r="AM76" i="4"/>
  <c r="AY76" i="4"/>
  <c r="BA76" i="4"/>
  <c r="BB76" i="4"/>
  <c r="BE76" i="4"/>
  <c r="Q77" i="4"/>
  <c r="AC77" i="4"/>
  <c r="AO77" i="4"/>
  <c r="R77" i="4"/>
  <c r="AD77" i="4"/>
  <c r="AP77" i="4"/>
  <c r="AE77" i="4"/>
  <c r="AQ77" i="4"/>
  <c r="T77" i="4"/>
  <c r="AF77" i="4"/>
  <c r="AR77" i="4"/>
  <c r="AG77" i="4"/>
  <c r="AS77" i="4"/>
  <c r="AH77" i="4"/>
  <c r="AT77" i="4"/>
  <c r="AI77" i="4"/>
  <c r="AU77" i="4"/>
  <c r="AJ77" i="4"/>
  <c r="AV77" i="4"/>
  <c r="AK77" i="4"/>
  <c r="AW77" i="4"/>
  <c r="AL77" i="4"/>
  <c r="AX77" i="4"/>
  <c r="AM77" i="4"/>
  <c r="AY77" i="4"/>
  <c r="BA77" i="4"/>
  <c r="BB77" i="4"/>
  <c r="BE77" i="4"/>
  <c r="Q78" i="4"/>
  <c r="AC78" i="4"/>
  <c r="AO78" i="4"/>
  <c r="R78" i="4"/>
  <c r="AD78" i="4"/>
  <c r="AP78" i="4"/>
  <c r="AE78" i="4"/>
  <c r="AQ78" i="4"/>
  <c r="T78" i="4"/>
  <c r="AF78" i="4"/>
  <c r="AR78" i="4"/>
  <c r="U78" i="4"/>
  <c r="AG78" i="4"/>
  <c r="AS78" i="4"/>
  <c r="AH78" i="4"/>
  <c r="AT78" i="4"/>
  <c r="AI78" i="4"/>
  <c r="AU78" i="4"/>
  <c r="AJ78" i="4"/>
  <c r="AV78" i="4"/>
  <c r="AK78" i="4"/>
  <c r="AW78" i="4"/>
  <c r="AL78" i="4"/>
  <c r="AX78" i="4"/>
  <c r="AM78" i="4"/>
  <c r="AY78" i="4"/>
  <c r="BA78" i="4"/>
  <c r="BB78" i="4"/>
  <c r="BE78" i="4"/>
  <c r="Q79" i="4"/>
  <c r="AC79" i="4"/>
  <c r="AO79" i="4"/>
  <c r="R79" i="4"/>
  <c r="AD79" i="4"/>
  <c r="AP79" i="4"/>
  <c r="AE79" i="4"/>
  <c r="AQ79" i="4"/>
  <c r="T79" i="4"/>
  <c r="AF79" i="4"/>
  <c r="AR79" i="4"/>
  <c r="AG79" i="4"/>
  <c r="AS79" i="4"/>
  <c r="AH79" i="4"/>
  <c r="AT79" i="4"/>
  <c r="AI79" i="4"/>
  <c r="AU79" i="4"/>
  <c r="AJ79" i="4"/>
  <c r="AV79" i="4"/>
  <c r="AK79" i="4"/>
  <c r="AW79" i="4"/>
  <c r="AL79" i="4"/>
  <c r="AX79" i="4"/>
  <c r="AM79" i="4"/>
  <c r="AY79" i="4"/>
  <c r="BA79" i="4"/>
  <c r="BB79" i="4"/>
  <c r="BE79" i="4"/>
  <c r="Q80" i="4"/>
  <c r="AC80" i="4"/>
  <c r="AO80" i="4"/>
  <c r="R80" i="4"/>
  <c r="AD80" i="4"/>
  <c r="AP80" i="4"/>
  <c r="AE80" i="4"/>
  <c r="AQ80" i="4"/>
  <c r="T80" i="4"/>
  <c r="AF80" i="4"/>
  <c r="AR80" i="4"/>
  <c r="AG80" i="4"/>
  <c r="AS80" i="4"/>
  <c r="AH80" i="4"/>
  <c r="AT80" i="4"/>
  <c r="AI80" i="4"/>
  <c r="AU80" i="4"/>
  <c r="AJ80" i="4"/>
  <c r="AV80" i="4"/>
  <c r="AK80" i="4"/>
  <c r="AW80" i="4"/>
  <c r="AL80" i="4"/>
  <c r="AX80" i="4"/>
  <c r="AM80" i="4"/>
  <c r="AY80" i="4"/>
  <c r="BA80" i="4"/>
  <c r="BB80" i="4"/>
  <c r="BE80" i="4"/>
  <c r="Q81" i="4"/>
  <c r="AC81" i="4"/>
  <c r="AO81" i="4"/>
  <c r="AD81" i="4"/>
  <c r="AP81" i="4"/>
  <c r="AE81" i="4"/>
  <c r="AQ81" i="4"/>
  <c r="T81" i="4"/>
  <c r="AF81" i="4"/>
  <c r="AR81" i="4"/>
  <c r="U81" i="4"/>
  <c r="AG81" i="4"/>
  <c r="AS81" i="4"/>
  <c r="AH81" i="4"/>
  <c r="AT81" i="4"/>
  <c r="AI81" i="4"/>
  <c r="AU81" i="4"/>
  <c r="AJ81" i="4"/>
  <c r="AV81" i="4"/>
  <c r="AK81" i="4"/>
  <c r="AW81" i="4"/>
  <c r="AL81" i="4"/>
  <c r="AX81" i="4"/>
  <c r="AM81" i="4"/>
  <c r="AY81" i="4"/>
  <c r="BA81" i="4"/>
  <c r="BB81" i="4"/>
  <c r="BE81" i="4"/>
  <c r="Q82" i="4"/>
  <c r="AC82" i="4"/>
  <c r="AO82" i="4"/>
  <c r="R82" i="4"/>
  <c r="AD82" i="4"/>
  <c r="AP82" i="4"/>
  <c r="AE82" i="4"/>
  <c r="AQ82" i="4"/>
  <c r="T82" i="4"/>
  <c r="AF82" i="4"/>
  <c r="AR82" i="4"/>
  <c r="AG82" i="4"/>
  <c r="AS82" i="4"/>
  <c r="AH82" i="4"/>
  <c r="AT82" i="4"/>
  <c r="AI82" i="4"/>
  <c r="AU82" i="4"/>
  <c r="AJ82" i="4"/>
  <c r="AV82" i="4"/>
  <c r="AK82" i="4"/>
  <c r="AW82" i="4"/>
  <c r="AL82" i="4"/>
  <c r="AX82" i="4"/>
  <c r="AM82" i="4"/>
  <c r="AY82" i="4"/>
  <c r="BA82" i="4"/>
  <c r="BB82" i="4"/>
  <c r="BE82" i="4"/>
  <c r="Q83" i="4"/>
  <c r="AC83" i="4"/>
  <c r="AO83" i="4"/>
  <c r="R83" i="4"/>
  <c r="AD83" i="4"/>
  <c r="AP83" i="4"/>
  <c r="AE83" i="4"/>
  <c r="AQ83" i="4"/>
  <c r="T83" i="4"/>
  <c r="AF83" i="4"/>
  <c r="AR83" i="4"/>
  <c r="AG83" i="4"/>
  <c r="AS83" i="4"/>
  <c r="AH83" i="4"/>
  <c r="AT83" i="4"/>
  <c r="AI83" i="4"/>
  <c r="AU83" i="4"/>
  <c r="AJ83" i="4"/>
  <c r="AV83" i="4"/>
  <c r="AK83" i="4"/>
  <c r="AW83" i="4"/>
  <c r="AL83" i="4"/>
  <c r="AX83" i="4"/>
  <c r="AM83" i="4"/>
  <c r="AY83" i="4"/>
  <c r="BA83" i="4"/>
  <c r="BB83" i="4"/>
  <c r="BE83" i="4"/>
  <c r="Q84" i="4"/>
  <c r="AC84" i="4"/>
  <c r="AO84" i="4"/>
  <c r="R84" i="4"/>
  <c r="AD84" i="4"/>
  <c r="AP84" i="4"/>
  <c r="AE84" i="4"/>
  <c r="AQ84" i="4"/>
  <c r="T84" i="4"/>
  <c r="AF84" i="4"/>
  <c r="AR84" i="4"/>
  <c r="AG84" i="4"/>
  <c r="AS84" i="4"/>
  <c r="AH84" i="4"/>
  <c r="AT84" i="4"/>
  <c r="AI84" i="4"/>
  <c r="AU84" i="4"/>
  <c r="AJ84" i="4"/>
  <c r="AV84" i="4"/>
  <c r="AK84" i="4"/>
  <c r="AW84" i="4"/>
  <c r="AL84" i="4"/>
  <c r="AX84" i="4"/>
  <c r="AM84" i="4"/>
  <c r="AY84" i="4"/>
  <c r="BA84" i="4"/>
  <c r="BB84" i="4"/>
  <c r="BE84" i="4"/>
  <c r="Q85" i="4"/>
  <c r="AC85" i="4"/>
  <c r="AO85" i="4"/>
  <c r="R85" i="4"/>
  <c r="AD85" i="4"/>
  <c r="AP85" i="4"/>
  <c r="AE85" i="4"/>
  <c r="AQ85" i="4"/>
  <c r="T85" i="4"/>
  <c r="AF85" i="4"/>
  <c r="AR85" i="4"/>
  <c r="AG85" i="4"/>
  <c r="AS85" i="4"/>
  <c r="AH85" i="4"/>
  <c r="AT85" i="4"/>
  <c r="AI85" i="4"/>
  <c r="AU85" i="4"/>
  <c r="AJ85" i="4"/>
  <c r="AV85" i="4"/>
  <c r="AK85" i="4"/>
  <c r="AW85" i="4"/>
  <c r="AL85" i="4"/>
  <c r="AX85" i="4"/>
  <c r="AM85" i="4"/>
  <c r="AY85" i="4"/>
  <c r="BA85" i="4"/>
  <c r="BB85" i="4"/>
  <c r="BE85" i="4"/>
  <c r="Q86" i="4"/>
  <c r="AC86" i="4"/>
  <c r="AO86" i="4"/>
  <c r="R86" i="4"/>
  <c r="AD86" i="4"/>
  <c r="AP86" i="4"/>
  <c r="AE86" i="4"/>
  <c r="AQ86" i="4"/>
  <c r="T86" i="4"/>
  <c r="AF86" i="4"/>
  <c r="AR86" i="4"/>
  <c r="AG86" i="4"/>
  <c r="AS86" i="4"/>
  <c r="AH86" i="4"/>
  <c r="AT86" i="4"/>
  <c r="AI86" i="4"/>
  <c r="AU86" i="4"/>
  <c r="AJ86" i="4"/>
  <c r="AV86" i="4"/>
  <c r="AK86" i="4"/>
  <c r="AW86" i="4"/>
  <c r="AL86" i="4"/>
  <c r="AX86" i="4"/>
  <c r="AM86" i="4"/>
  <c r="AY86" i="4"/>
  <c r="BA86" i="4"/>
  <c r="BB86" i="4"/>
  <c r="BE86" i="4"/>
  <c r="Q87" i="4"/>
  <c r="AC87" i="4"/>
  <c r="AO87" i="4"/>
  <c r="R87" i="4"/>
  <c r="AD87" i="4"/>
  <c r="AP87" i="4"/>
  <c r="AE87" i="4"/>
  <c r="AQ87" i="4"/>
  <c r="T87" i="4"/>
  <c r="AF87" i="4"/>
  <c r="AR87" i="4"/>
  <c r="AG87" i="4"/>
  <c r="AS87" i="4"/>
  <c r="AH87" i="4"/>
  <c r="AT87" i="4"/>
  <c r="AI87" i="4"/>
  <c r="AU87" i="4"/>
  <c r="AJ87" i="4"/>
  <c r="AV87" i="4"/>
  <c r="AK87" i="4"/>
  <c r="AW87" i="4"/>
  <c r="AL87" i="4"/>
  <c r="AX87" i="4"/>
  <c r="AM87" i="4"/>
  <c r="AY87" i="4"/>
  <c r="BA87" i="4"/>
  <c r="BB87" i="4"/>
  <c r="BE87" i="4"/>
  <c r="Q88" i="4"/>
  <c r="AC88" i="4"/>
  <c r="AO88" i="4"/>
  <c r="R88" i="4"/>
  <c r="AD88" i="4"/>
  <c r="AP88" i="4"/>
  <c r="AE88" i="4"/>
  <c r="AQ88" i="4"/>
  <c r="T88" i="4"/>
  <c r="AF88" i="4"/>
  <c r="AR88" i="4"/>
  <c r="AG88" i="4"/>
  <c r="AS88" i="4"/>
  <c r="AH88" i="4"/>
  <c r="AT88" i="4"/>
  <c r="AI88" i="4"/>
  <c r="AU88" i="4"/>
  <c r="AJ88" i="4"/>
  <c r="AV88" i="4"/>
  <c r="AK88" i="4"/>
  <c r="AW88" i="4"/>
  <c r="AL88" i="4"/>
  <c r="AX88" i="4"/>
  <c r="AM88" i="4"/>
  <c r="AY88" i="4"/>
  <c r="BA88" i="4"/>
  <c r="BB88" i="4"/>
  <c r="BE88" i="4"/>
  <c r="Q89" i="4"/>
  <c r="AC89" i="4"/>
  <c r="AO89" i="4"/>
  <c r="R89" i="4"/>
  <c r="AD89" i="4"/>
  <c r="AP89" i="4"/>
  <c r="AE89" i="4"/>
  <c r="AQ89" i="4"/>
  <c r="T89" i="4"/>
  <c r="AF89" i="4"/>
  <c r="AR89" i="4"/>
  <c r="AG89" i="4"/>
  <c r="AS89" i="4"/>
  <c r="AH89" i="4"/>
  <c r="AT89" i="4"/>
  <c r="AI89" i="4"/>
  <c r="AU89" i="4"/>
  <c r="AJ89" i="4"/>
  <c r="AV89" i="4"/>
  <c r="AK89" i="4"/>
  <c r="AW89" i="4"/>
  <c r="AL89" i="4"/>
  <c r="AX89" i="4"/>
  <c r="AM89" i="4"/>
  <c r="AY89" i="4"/>
  <c r="BA89" i="4"/>
  <c r="BB89" i="4"/>
  <c r="BE89" i="4"/>
  <c r="Q90" i="4"/>
  <c r="AC90" i="4"/>
  <c r="AO90" i="4"/>
  <c r="R90" i="4"/>
  <c r="AD90" i="4"/>
  <c r="AP90" i="4"/>
  <c r="AE90" i="4"/>
  <c r="AQ90" i="4"/>
  <c r="T90" i="4"/>
  <c r="AF90" i="4"/>
  <c r="AR90" i="4"/>
  <c r="AG90" i="4"/>
  <c r="AS90" i="4"/>
  <c r="AH90" i="4"/>
  <c r="AT90" i="4"/>
  <c r="AI90" i="4"/>
  <c r="AU90" i="4"/>
  <c r="AJ90" i="4"/>
  <c r="AV90" i="4"/>
  <c r="AK90" i="4"/>
  <c r="AW90" i="4"/>
  <c r="AL90" i="4"/>
  <c r="AX90" i="4"/>
  <c r="AM90" i="4"/>
  <c r="AY90" i="4"/>
  <c r="BA90" i="4"/>
  <c r="BB90" i="4"/>
  <c r="BE90" i="4"/>
  <c r="Q91" i="4"/>
  <c r="AC91" i="4"/>
  <c r="AO91" i="4"/>
  <c r="R91" i="4"/>
  <c r="AD91" i="4"/>
  <c r="AP91" i="4"/>
  <c r="S91" i="4"/>
  <c r="AE91" i="4"/>
  <c r="AQ91" i="4"/>
  <c r="T91" i="4"/>
  <c r="AF91" i="4"/>
  <c r="AR91" i="4"/>
  <c r="AG91" i="4"/>
  <c r="AS91" i="4"/>
  <c r="AH91" i="4"/>
  <c r="AT91" i="4"/>
  <c r="AI91" i="4"/>
  <c r="AU91" i="4"/>
  <c r="AJ91" i="4"/>
  <c r="AV91" i="4"/>
  <c r="AK91" i="4"/>
  <c r="AW91" i="4"/>
  <c r="AL91" i="4"/>
  <c r="AX91" i="4"/>
  <c r="AM91" i="4"/>
  <c r="AY91" i="4"/>
  <c r="BA91" i="4"/>
  <c r="BB91" i="4"/>
  <c r="BE91" i="4"/>
  <c r="AC92" i="4"/>
  <c r="AO92" i="4"/>
  <c r="AD92" i="4"/>
  <c r="AP92" i="4"/>
  <c r="AE92" i="4"/>
  <c r="AQ92" i="4"/>
  <c r="T92" i="4"/>
  <c r="AF92" i="4"/>
  <c r="AR92" i="4"/>
  <c r="U92" i="4"/>
  <c r="AG92" i="4"/>
  <c r="AS92" i="4"/>
  <c r="AH92" i="4"/>
  <c r="AT92" i="4"/>
  <c r="AI92" i="4"/>
  <c r="AU92" i="4"/>
  <c r="AJ92" i="4"/>
  <c r="AV92" i="4"/>
  <c r="AK92" i="4"/>
  <c r="AW92" i="4"/>
  <c r="AL92" i="4"/>
  <c r="AX92" i="4"/>
  <c r="AM92" i="4"/>
  <c r="AY92" i="4"/>
  <c r="BA92" i="4"/>
  <c r="BB92" i="4"/>
  <c r="BE92" i="4"/>
  <c r="Q93" i="4"/>
  <c r="AC93" i="4"/>
  <c r="AO93" i="4"/>
  <c r="R93" i="4"/>
  <c r="AD93" i="4"/>
  <c r="AP93" i="4"/>
  <c r="AE93" i="4"/>
  <c r="AQ93" i="4"/>
  <c r="T93" i="4"/>
  <c r="AF93" i="4"/>
  <c r="AR93" i="4"/>
  <c r="AG93" i="4"/>
  <c r="AS93" i="4"/>
  <c r="AH93" i="4"/>
  <c r="AT93" i="4"/>
  <c r="AI93" i="4"/>
  <c r="AU93" i="4"/>
  <c r="AJ93" i="4"/>
  <c r="AV93" i="4"/>
  <c r="AK93" i="4"/>
  <c r="AW93" i="4"/>
  <c r="AL93" i="4"/>
  <c r="AX93" i="4"/>
  <c r="AM93" i="4"/>
  <c r="AY93" i="4"/>
  <c r="BA93" i="4"/>
  <c r="BB93" i="4"/>
  <c r="BE93" i="4"/>
  <c r="Q94" i="4"/>
  <c r="AC94" i="4"/>
  <c r="AO94" i="4"/>
  <c r="R94" i="4"/>
  <c r="AD94" i="4"/>
  <c r="AP94" i="4"/>
  <c r="AE94" i="4"/>
  <c r="AQ94" i="4"/>
  <c r="T94" i="4"/>
  <c r="AF94" i="4"/>
  <c r="AR94" i="4"/>
  <c r="AG94" i="4"/>
  <c r="AS94" i="4"/>
  <c r="AH94" i="4"/>
  <c r="AT94" i="4"/>
  <c r="AI94" i="4"/>
  <c r="AU94" i="4"/>
  <c r="AJ94" i="4"/>
  <c r="AV94" i="4"/>
  <c r="AK94" i="4"/>
  <c r="AW94" i="4"/>
  <c r="AL94" i="4"/>
  <c r="AX94" i="4"/>
  <c r="AM94" i="4"/>
  <c r="AY94" i="4"/>
  <c r="BA94" i="4"/>
  <c r="BB94" i="4"/>
  <c r="BE94" i="4"/>
  <c r="Q95" i="4"/>
  <c r="AC95" i="4"/>
  <c r="AO95" i="4"/>
  <c r="R95" i="4"/>
  <c r="AD95" i="4"/>
  <c r="AP95" i="4"/>
  <c r="AE95" i="4"/>
  <c r="AQ95" i="4"/>
  <c r="T95" i="4"/>
  <c r="AF95" i="4"/>
  <c r="AR95" i="4"/>
  <c r="AG95" i="4"/>
  <c r="AS95" i="4"/>
  <c r="AH95" i="4"/>
  <c r="AT95" i="4"/>
  <c r="AI95" i="4"/>
  <c r="AU95" i="4"/>
  <c r="AJ95" i="4"/>
  <c r="AV95" i="4"/>
  <c r="AK95" i="4"/>
  <c r="AW95" i="4"/>
  <c r="AL95" i="4"/>
  <c r="AX95" i="4"/>
  <c r="AM95" i="4"/>
  <c r="AY95" i="4"/>
  <c r="BA95" i="4"/>
  <c r="BB95" i="4"/>
  <c r="BE95" i="4"/>
  <c r="Q96" i="4"/>
  <c r="AC96" i="4"/>
  <c r="AO96" i="4"/>
  <c r="R96" i="4"/>
  <c r="AD96" i="4"/>
  <c r="AP96" i="4"/>
  <c r="AE96" i="4"/>
  <c r="AQ96" i="4"/>
  <c r="T96" i="4"/>
  <c r="AF96" i="4"/>
  <c r="AR96" i="4"/>
  <c r="AG96" i="4"/>
  <c r="AS96" i="4"/>
  <c r="AH96" i="4"/>
  <c r="AT96" i="4"/>
  <c r="AI96" i="4"/>
  <c r="AU96" i="4"/>
  <c r="AJ96" i="4"/>
  <c r="AV96" i="4"/>
  <c r="AK96" i="4"/>
  <c r="AW96" i="4"/>
  <c r="AL96" i="4"/>
  <c r="AX96" i="4"/>
  <c r="AM96" i="4"/>
  <c r="AY96" i="4"/>
  <c r="BA96" i="4"/>
  <c r="BB96" i="4"/>
  <c r="BE96" i="4"/>
  <c r="Q97" i="4"/>
  <c r="AC97" i="4"/>
  <c r="AO97" i="4"/>
  <c r="R97" i="4"/>
  <c r="AD97" i="4"/>
  <c r="AP97" i="4"/>
  <c r="AE97" i="4"/>
  <c r="AQ97" i="4"/>
  <c r="AF97" i="4"/>
  <c r="AR97" i="4"/>
  <c r="U97" i="4"/>
  <c r="AG97" i="4"/>
  <c r="AS97" i="4"/>
  <c r="AH97" i="4"/>
  <c r="AT97" i="4"/>
  <c r="AI97" i="4"/>
  <c r="AU97" i="4"/>
  <c r="AJ97" i="4"/>
  <c r="AV97" i="4"/>
  <c r="AK97" i="4"/>
  <c r="AW97" i="4"/>
  <c r="AL97" i="4"/>
  <c r="AX97" i="4"/>
  <c r="AM97" i="4"/>
  <c r="AY97" i="4"/>
  <c r="BA97" i="4"/>
  <c r="BB97" i="4"/>
  <c r="BE97" i="4"/>
  <c r="Q98" i="4"/>
  <c r="AC98" i="4"/>
  <c r="AO98" i="4"/>
  <c r="R98" i="4"/>
  <c r="AD98" i="4"/>
  <c r="AP98" i="4"/>
  <c r="S98" i="4"/>
  <c r="AE98" i="4"/>
  <c r="AQ98" i="4"/>
  <c r="T98" i="4"/>
  <c r="AF98" i="4"/>
  <c r="AR98" i="4"/>
  <c r="AG98" i="4"/>
  <c r="AS98" i="4"/>
  <c r="AH98" i="4"/>
  <c r="AT98" i="4"/>
  <c r="AI98" i="4"/>
  <c r="AU98" i="4"/>
  <c r="AJ98" i="4"/>
  <c r="AV98" i="4"/>
  <c r="AK98" i="4"/>
  <c r="AW98" i="4"/>
  <c r="AL98" i="4"/>
  <c r="AX98" i="4"/>
  <c r="AM98" i="4"/>
  <c r="AY98" i="4"/>
  <c r="BA98" i="4"/>
  <c r="BB98" i="4"/>
  <c r="BE98" i="4"/>
  <c r="Q99" i="4"/>
  <c r="AC99" i="4"/>
  <c r="AO99" i="4"/>
  <c r="R99" i="4"/>
  <c r="AD99" i="4"/>
  <c r="AP99" i="4"/>
  <c r="AE99" i="4"/>
  <c r="AQ99" i="4"/>
  <c r="T99" i="4"/>
  <c r="AF99" i="4"/>
  <c r="AR99" i="4"/>
  <c r="AG99" i="4"/>
  <c r="AS99" i="4"/>
  <c r="AH99" i="4"/>
  <c r="AT99" i="4"/>
  <c r="AI99" i="4"/>
  <c r="AU99" i="4"/>
  <c r="AJ99" i="4"/>
  <c r="AV99" i="4"/>
  <c r="AK99" i="4"/>
  <c r="AW99" i="4"/>
  <c r="AL99" i="4"/>
  <c r="AX99" i="4"/>
  <c r="AM99" i="4"/>
  <c r="AY99" i="4"/>
  <c r="BA99" i="4"/>
  <c r="BB99" i="4"/>
  <c r="BE99" i="4"/>
  <c r="Q100" i="4"/>
  <c r="AC100" i="4"/>
  <c r="AO100" i="4"/>
  <c r="R100" i="4"/>
  <c r="AD100" i="4"/>
  <c r="AP100" i="4"/>
  <c r="AE100" i="4"/>
  <c r="AQ100" i="4"/>
  <c r="T100" i="4"/>
  <c r="AF100" i="4"/>
  <c r="AR100" i="4"/>
  <c r="AG100" i="4"/>
  <c r="AS100" i="4"/>
  <c r="AH100" i="4"/>
  <c r="AT100" i="4"/>
  <c r="AI100" i="4"/>
  <c r="AU100" i="4"/>
  <c r="AJ100" i="4"/>
  <c r="AV100" i="4"/>
  <c r="AK100" i="4"/>
  <c r="AW100" i="4"/>
  <c r="AL100" i="4"/>
  <c r="AX100" i="4"/>
  <c r="AM100" i="4"/>
  <c r="AY100" i="4"/>
  <c r="BA100" i="4"/>
  <c r="BB100" i="4"/>
  <c r="BE100" i="4"/>
  <c r="Q101" i="4"/>
  <c r="AC101" i="4"/>
  <c r="AO101" i="4"/>
  <c r="R101" i="4"/>
  <c r="AD101" i="4"/>
  <c r="AP101" i="4"/>
  <c r="AE101" i="4"/>
  <c r="AQ101" i="4"/>
  <c r="T101" i="4"/>
  <c r="AF101" i="4"/>
  <c r="AR101" i="4"/>
  <c r="AG101" i="4"/>
  <c r="AS101" i="4"/>
  <c r="AH101" i="4"/>
  <c r="AT101" i="4"/>
  <c r="AI101" i="4"/>
  <c r="AU101" i="4"/>
  <c r="AJ101" i="4"/>
  <c r="AV101" i="4"/>
  <c r="AK101" i="4"/>
  <c r="AW101" i="4"/>
  <c r="AL101" i="4"/>
  <c r="AX101" i="4"/>
  <c r="AM101" i="4"/>
  <c r="AY101" i="4"/>
  <c r="BA101" i="4"/>
  <c r="BB101" i="4"/>
  <c r="BE101" i="4"/>
  <c r="Q102" i="4"/>
  <c r="AC102" i="4"/>
  <c r="AO102" i="4"/>
  <c r="R102" i="4"/>
  <c r="AD102" i="4"/>
  <c r="AP102" i="4"/>
  <c r="S102" i="4"/>
  <c r="AE102" i="4"/>
  <c r="AQ102" i="4"/>
  <c r="T102" i="4"/>
  <c r="AF102" i="4"/>
  <c r="AR102" i="4"/>
  <c r="AG102" i="4"/>
  <c r="AS102" i="4"/>
  <c r="AH102" i="4"/>
  <c r="AT102" i="4"/>
  <c r="AI102" i="4"/>
  <c r="AU102" i="4"/>
  <c r="AJ102" i="4"/>
  <c r="AV102" i="4"/>
  <c r="AK102" i="4"/>
  <c r="AW102" i="4"/>
  <c r="AL102" i="4"/>
  <c r="AX102" i="4"/>
  <c r="AM102" i="4"/>
  <c r="AY102" i="4"/>
  <c r="BA102" i="4"/>
  <c r="BB102" i="4"/>
  <c r="BE102" i="4"/>
  <c r="Q103" i="4"/>
  <c r="AC103" i="4"/>
  <c r="AO103" i="4"/>
  <c r="R103" i="4"/>
  <c r="AD103" i="4"/>
  <c r="AP103" i="4"/>
  <c r="AE103" i="4"/>
  <c r="AQ103" i="4"/>
  <c r="AF103" i="4"/>
  <c r="AR103" i="4"/>
  <c r="AG103" i="4"/>
  <c r="AS103" i="4"/>
  <c r="AH103" i="4"/>
  <c r="AT103" i="4"/>
  <c r="AI103" i="4"/>
  <c r="AU103" i="4"/>
  <c r="AJ103" i="4"/>
  <c r="AV103" i="4"/>
  <c r="AK103" i="4"/>
  <c r="AW103" i="4"/>
  <c r="AL103" i="4"/>
  <c r="AX103" i="4"/>
  <c r="AM103" i="4"/>
  <c r="AY103" i="4"/>
  <c r="BA103" i="4"/>
  <c r="BB103" i="4"/>
  <c r="BE103" i="4"/>
  <c r="Q104" i="4"/>
  <c r="AC104" i="4"/>
  <c r="AO104" i="4"/>
  <c r="R104" i="4"/>
  <c r="AD104" i="4"/>
  <c r="AP104" i="4"/>
  <c r="AE104" i="4"/>
  <c r="AQ104" i="4"/>
  <c r="AF104" i="4"/>
  <c r="AR104" i="4"/>
  <c r="AG104" i="4"/>
  <c r="AS104" i="4"/>
  <c r="AH104" i="4"/>
  <c r="AT104" i="4"/>
  <c r="AI104" i="4"/>
  <c r="AU104" i="4"/>
  <c r="AJ104" i="4"/>
  <c r="AV104" i="4"/>
  <c r="AK104" i="4"/>
  <c r="AW104" i="4"/>
  <c r="AL104" i="4"/>
  <c r="AX104" i="4"/>
  <c r="AM104" i="4"/>
  <c r="AY104" i="4"/>
  <c r="BA104" i="4"/>
  <c r="BB104" i="4"/>
  <c r="BE104" i="4"/>
  <c r="Q105" i="4"/>
  <c r="AC105" i="4"/>
  <c r="AO105" i="4"/>
  <c r="R105" i="4"/>
  <c r="AD105" i="4"/>
  <c r="AP105" i="4"/>
  <c r="AE105" i="4"/>
  <c r="AQ105" i="4"/>
  <c r="T105" i="4"/>
  <c r="AF105" i="4"/>
  <c r="AR105" i="4"/>
  <c r="AG105" i="4"/>
  <c r="AS105" i="4"/>
  <c r="AH105" i="4"/>
  <c r="AT105" i="4"/>
  <c r="AI105" i="4"/>
  <c r="AU105" i="4"/>
  <c r="AJ105" i="4"/>
  <c r="AV105" i="4"/>
  <c r="AK105" i="4"/>
  <c r="AW105" i="4"/>
  <c r="AL105" i="4"/>
  <c r="AX105" i="4"/>
  <c r="AM105" i="4"/>
  <c r="AY105" i="4"/>
  <c r="BA105" i="4"/>
  <c r="BB105" i="4"/>
  <c r="BE105" i="4"/>
  <c r="Q106" i="4"/>
  <c r="AC106" i="4"/>
  <c r="AO106" i="4"/>
  <c r="R106" i="4"/>
  <c r="AD106" i="4"/>
  <c r="AP106" i="4"/>
  <c r="AE106" i="4"/>
  <c r="AQ106" i="4"/>
  <c r="T106" i="4"/>
  <c r="AF106" i="4"/>
  <c r="AR106" i="4"/>
  <c r="AG106" i="4"/>
  <c r="AS106" i="4"/>
  <c r="AH106" i="4"/>
  <c r="AT106" i="4"/>
  <c r="AI106" i="4"/>
  <c r="AU106" i="4"/>
  <c r="AJ106" i="4"/>
  <c r="AV106" i="4"/>
  <c r="AK106" i="4"/>
  <c r="AW106" i="4"/>
  <c r="AL106" i="4"/>
  <c r="AX106" i="4"/>
  <c r="AM106" i="4"/>
  <c r="AY106" i="4"/>
  <c r="BA106" i="4"/>
  <c r="BB106" i="4"/>
  <c r="BE106" i="4"/>
  <c r="Q107" i="4"/>
  <c r="AC107" i="4"/>
  <c r="AO107" i="4"/>
  <c r="R107" i="4"/>
  <c r="AD107" i="4"/>
  <c r="AP107" i="4"/>
  <c r="AE107" i="4"/>
  <c r="AQ107" i="4"/>
  <c r="T107" i="4"/>
  <c r="AF107" i="4"/>
  <c r="AR107" i="4"/>
  <c r="U107" i="4"/>
  <c r="AG107" i="4"/>
  <c r="AS107" i="4"/>
  <c r="AH107" i="4"/>
  <c r="AT107" i="4"/>
  <c r="AI107" i="4"/>
  <c r="AU107" i="4"/>
  <c r="AJ107" i="4"/>
  <c r="AV107" i="4"/>
  <c r="AK107" i="4"/>
  <c r="AW107" i="4"/>
  <c r="AL107" i="4"/>
  <c r="AX107" i="4"/>
  <c r="AM107" i="4"/>
  <c r="AY107" i="4"/>
  <c r="BA107" i="4"/>
  <c r="BB107" i="4"/>
  <c r="BE107" i="4"/>
  <c r="Q108" i="4"/>
  <c r="AC108" i="4"/>
  <c r="AO108" i="4"/>
  <c r="R108" i="4"/>
  <c r="AD108" i="4"/>
  <c r="AP108" i="4"/>
  <c r="AE108" i="4"/>
  <c r="AQ108" i="4"/>
  <c r="T108" i="4"/>
  <c r="AF108" i="4"/>
  <c r="AR108" i="4"/>
  <c r="U108" i="4"/>
  <c r="AG108" i="4"/>
  <c r="AS108" i="4"/>
  <c r="AH108" i="4"/>
  <c r="AT108" i="4"/>
  <c r="AI108" i="4"/>
  <c r="AU108" i="4"/>
  <c r="AJ108" i="4"/>
  <c r="AV108" i="4"/>
  <c r="AK108" i="4"/>
  <c r="AW108" i="4"/>
  <c r="AL108" i="4"/>
  <c r="AX108" i="4"/>
  <c r="AM108" i="4"/>
  <c r="AY108" i="4"/>
  <c r="BA108" i="4"/>
  <c r="BB108" i="4"/>
  <c r="BE108" i="4"/>
  <c r="AC109" i="4"/>
  <c r="AO109" i="4"/>
  <c r="R109" i="4"/>
  <c r="AD109" i="4"/>
  <c r="AP109" i="4"/>
  <c r="S109" i="4"/>
  <c r="AE109" i="4"/>
  <c r="AQ109" i="4"/>
  <c r="AF109" i="4"/>
  <c r="AR109" i="4"/>
  <c r="U109" i="4"/>
  <c r="AG109" i="4"/>
  <c r="AS109" i="4"/>
  <c r="V109" i="4"/>
  <c r="AH109" i="4"/>
  <c r="AT109" i="4"/>
  <c r="AI109" i="4"/>
  <c r="AU109" i="4"/>
  <c r="AJ109" i="4"/>
  <c r="AV109" i="4"/>
  <c r="AK109" i="4"/>
  <c r="AW109" i="4"/>
  <c r="AL109" i="4"/>
  <c r="AX109" i="4"/>
  <c r="AM109" i="4"/>
  <c r="AY109" i="4"/>
  <c r="BA109" i="4"/>
  <c r="BB109" i="4"/>
  <c r="BE109" i="4"/>
  <c r="Q110" i="4"/>
  <c r="AC110" i="4"/>
  <c r="AO110" i="4"/>
  <c r="R110" i="4"/>
  <c r="AD110" i="4"/>
  <c r="AP110" i="4"/>
  <c r="AE110" i="4"/>
  <c r="AQ110" i="4"/>
  <c r="T110" i="4"/>
  <c r="AF110" i="4"/>
  <c r="AR110" i="4"/>
  <c r="U110" i="4"/>
  <c r="AG110" i="4"/>
  <c r="AS110" i="4"/>
  <c r="AH110" i="4"/>
  <c r="AT110" i="4"/>
  <c r="AI110" i="4"/>
  <c r="AU110" i="4"/>
  <c r="AJ110" i="4"/>
  <c r="AV110" i="4"/>
  <c r="AK110" i="4"/>
  <c r="AW110" i="4"/>
  <c r="AL110" i="4"/>
  <c r="AX110" i="4"/>
  <c r="AM110" i="4"/>
  <c r="AY110" i="4"/>
  <c r="BA110" i="4"/>
  <c r="BB110" i="4"/>
  <c r="BE110" i="4"/>
  <c r="Q111" i="4"/>
  <c r="AC111" i="4"/>
  <c r="AO111" i="4"/>
  <c r="R111" i="4"/>
  <c r="AD111" i="4"/>
  <c r="AP111" i="4"/>
  <c r="AE111" i="4"/>
  <c r="AQ111" i="4"/>
  <c r="T111" i="4"/>
  <c r="AF111" i="4"/>
  <c r="AR111" i="4"/>
  <c r="AG111" i="4"/>
  <c r="AS111" i="4"/>
  <c r="AH111" i="4"/>
  <c r="AT111" i="4"/>
  <c r="AI111" i="4"/>
  <c r="AU111" i="4"/>
  <c r="AJ111" i="4"/>
  <c r="AV111" i="4"/>
  <c r="AK111" i="4"/>
  <c r="AW111" i="4"/>
  <c r="AL111" i="4"/>
  <c r="AX111" i="4"/>
  <c r="AM111" i="4"/>
  <c r="AY111" i="4"/>
  <c r="BA111" i="4"/>
  <c r="BB111" i="4"/>
  <c r="BE111" i="4"/>
  <c r="Q112" i="4"/>
  <c r="AC112" i="4"/>
  <c r="AO112" i="4"/>
  <c r="R112" i="4"/>
  <c r="AD112" i="4"/>
  <c r="AP112" i="4"/>
  <c r="AE112" i="4"/>
  <c r="AQ112" i="4"/>
  <c r="T112" i="4"/>
  <c r="AF112" i="4"/>
  <c r="AR112" i="4"/>
  <c r="U112" i="4"/>
  <c r="AG112" i="4"/>
  <c r="AS112" i="4"/>
  <c r="V112" i="4"/>
  <c r="AH112" i="4"/>
  <c r="AT112" i="4"/>
  <c r="AI112" i="4"/>
  <c r="AU112" i="4"/>
  <c r="AJ112" i="4"/>
  <c r="AV112" i="4"/>
  <c r="AK112" i="4"/>
  <c r="AW112" i="4"/>
  <c r="AL112" i="4"/>
  <c r="AX112" i="4"/>
  <c r="AM112" i="4"/>
  <c r="AY112" i="4"/>
  <c r="BA112" i="4"/>
  <c r="BB112" i="4"/>
  <c r="BE112" i="4"/>
  <c r="Q113" i="4"/>
  <c r="AC113" i="4"/>
  <c r="AO113" i="4"/>
  <c r="R113" i="4"/>
  <c r="AD113" i="4"/>
  <c r="AP113" i="4"/>
  <c r="AE113" i="4"/>
  <c r="AQ113" i="4"/>
  <c r="AF113" i="4"/>
  <c r="AR113" i="4"/>
  <c r="U113" i="4"/>
  <c r="AG113" i="4"/>
  <c r="AS113" i="4"/>
  <c r="AH113" i="4"/>
  <c r="AT113" i="4"/>
  <c r="AI113" i="4"/>
  <c r="AU113" i="4"/>
  <c r="AJ113" i="4"/>
  <c r="AV113" i="4"/>
  <c r="AK113" i="4"/>
  <c r="AW113" i="4"/>
  <c r="AL113" i="4"/>
  <c r="AX113" i="4"/>
  <c r="AM113" i="4"/>
  <c r="AY113" i="4"/>
  <c r="BA113" i="4"/>
  <c r="BB113" i="4"/>
  <c r="BE113" i="4"/>
  <c r="Q114" i="4"/>
  <c r="AC114" i="4"/>
  <c r="AO114" i="4"/>
  <c r="R114" i="4"/>
  <c r="AD114" i="4"/>
  <c r="AP114" i="4"/>
  <c r="AE114" i="4"/>
  <c r="AQ114" i="4"/>
  <c r="T114" i="4"/>
  <c r="AF114" i="4"/>
  <c r="AR114" i="4"/>
  <c r="AG114" i="4"/>
  <c r="AS114" i="4"/>
  <c r="AH114" i="4"/>
  <c r="AT114" i="4"/>
  <c r="AI114" i="4"/>
  <c r="AU114" i="4"/>
  <c r="AJ114" i="4"/>
  <c r="AV114" i="4"/>
  <c r="AK114" i="4"/>
  <c r="AW114" i="4"/>
  <c r="AL114" i="4"/>
  <c r="AX114" i="4"/>
  <c r="AM114" i="4"/>
  <c r="AY114" i="4"/>
  <c r="BA114" i="4"/>
  <c r="BB114" i="4"/>
  <c r="BE114" i="4"/>
  <c r="Q115" i="4"/>
  <c r="AC115" i="4"/>
  <c r="AO115" i="4"/>
  <c r="R115" i="4"/>
  <c r="AD115" i="4"/>
  <c r="AP115" i="4"/>
  <c r="S115" i="4"/>
  <c r="AE115" i="4"/>
  <c r="AQ115" i="4"/>
  <c r="T115" i="4"/>
  <c r="AF115" i="4"/>
  <c r="AR115" i="4"/>
  <c r="AG115" i="4"/>
  <c r="AS115" i="4"/>
  <c r="AH115" i="4"/>
  <c r="AT115" i="4"/>
  <c r="AI115" i="4"/>
  <c r="AU115" i="4"/>
  <c r="AJ115" i="4"/>
  <c r="AV115" i="4"/>
  <c r="AK115" i="4"/>
  <c r="AW115" i="4"/>
  <c r="AL115" i="4"/>
  <c r="AX115" i="4"/>
  <c r="AM115" i="4"/>
  <c r="AY115" i="4"/>
  <c r="BA115" i="4"/>
  <c r="BB115" i="4"/>
  <c r="BE115" i="4"/>
  <c r="Q116" i="4"/>
  <c r="AC116" i="4"/>
  <c r="AO116" i="4"/>
  <c r="R116" i="4"/>
  <c r="AD116" i="4"/>
  <c r="AP116" i="4"/>
  <c r="S116" i="4"/>
  <c r="AE116" i="4"/>
  <c r="AQ116" i="4"/>
  <c r="T116" i="4"/>
  <c r="AF116" i="4"/>
  <c r="AR116" i="4"/>
  <c r="U116" i="4"/>
  <c r="AG116" i="4"/>
  <c r="AS116" i="4"/>
  <c r="V116" i="4"/>
  <c r="AH116" i="4"/>
  <c r="AT116" i="4"/>
  <c r="AI116" i="4"/>
  <c r="AU116" i="4"/>
  <c r="AJ116" i="4"/>
  <c r="AV116" i="4"/>
  <c r="AK116" i="4"/>
  <c r="AW116" i="4"/>
  <c r="AL116" i="4"/>
  <c r="AX116" i="4"/>
  <c r="AM116" i="4"/>
  <c r="AY116" i="4"/>
  <c r="BA116" i="4"/>
  <c r="BB116" i="4"/>
  <c r="BE116" i="4"/>
  <c r="Q117" i="4"/>
  <c r="AC117" i="4"/>
  <c r="AO117" i="4"/>
  <c r="R117" i="4"/>
  <c r="AD117" i="4"/>
  <c r="AP117" i="4"/>
  <c r="AE117" i="4"/>
  <c r="AQ117" i="4"/>
  <c r="T117" i="4"/>
  <c r="AF117" i="4"/>
  <c r="AR117" i="4"/>
  <c r="AG117" i="4"/>
  <c r="AS117" i="4"/>
  <c r="AH117" i="4"/>
  <c r="AT117" i="4"/>
  <c r="AI117" i="4"/>
  <c r="AU117" i="4"/>
  <c r="AJ117" i="4"/>
  <c r="AV117" i="4"/>
  <c r="AK117" i="4"/>
  <c r="AW117" i="4"/>
  <c r="AL117" i="4"/>
  <c r="AX117" i="4"/>
  <c r="AM117" i="4"/>
  <c r="AY117" i="4"/>
  <c r="BA117" i="4"/>
  <c r="BB117" i="4"/>
  <c r="BE117" i="4"/>
  <c r="Q118" i="4"/>
  <c r="AC118" i="4"/>
  <c r="AO118" i="4"/>
  <c r="R118" i="4"/>
  <c r="AD118" i="4"/>
  <c r="AP118" i="4"/>
  <c r="AE118" i="4"/>
  <c r="AQ118" i="4"/>
  <c r="T118" i="4"/>
  <c r="AF118" i="4"/>
  <c r="AR118" i="4"/>
  <c r="AG118" i="4"/>
  <c r="AS118" i="4"/>
  <c r="AH118" i="4"/>
  <c r="AT118" i="4"/>
  <c r="AI118" i="4"/>
  <c r="AU118" i="4"/>
  <c r="AJ118" i="4"/>
  <c r="AV118" i="4"/>
  <c r="AK118" i="4"/>
  <c r="AW118" i="4"/>
  <c r="AL118" i="4"/>
  <c r="AX118" i="4"/>
  <c r="AM118" i="4"/>
  <c r="AY118" i="4"/>
  <c r="BA118" i="4"/>
  <c r="BB118" i="4"/>
  <c r="BE118" i="4"/>
  <c r="Q119" i="4"/>
  <c r="AC119" i="4"/>
  <c r="AO119" i="4"/>
  <c r="R119" i="4"/>
  <c r="AD119" i="4"/>
  <c r="AP119" i="4"/>
  <c r="AE119" i="4"/>
  <c r="AQ119" i="4"/>
  <c r="T119" i="4"/>
  <c r="AF119" i="4"/>
  <c r="AR119" i="4"/>
  <c r="AG119" i="4"/>
  <c r="AS119" i="4"/>
  <c r="AH119" i="4"/>
  <c r="AT119" i="4"/>
  <c r="AI119" i="4"/>
  <c r="AU119" i="4"/>
  <c r="AJ119" i="4"/>
  <c r="AV119" i="4"/>
  <c r="AK119" i="4"/>
  <c r="AW119" i="4"/>
  <c r="AL119" i="4"/>
  <c r="AX119" i="4"/>
  <c r="AM119" i="4"/>
  <c r="AY119" i="4"/>
  <c r="BA119" i="4"/>
  <c r="BB119" i="4"/>
  <c r="BE119" i="4"/>
  <c r="Q120" i="4"/>
  <c r="AC120" i="4"/>
  <c r="AO120" i="4"/>
  <c r="R120" i="4"/>
  <c r="AD120" i="4"/>
  <c r="AP120" i="4"/>
  <c r="AE120" i="4"/>
  <c r="AQ120" i="4"/>
  <c r="T120" i="4"/>
  <c r="AF120" i="4"/>
  <c r="AR120" i="4"/>
  <c r="AG120" i="4"/>
  <c r="AS120" i="4"/>
  <c r="AH120" i="4"/>
  <c r="AT120" i="4"/>
  <c r="AI120" i="4"/>
  <c r="AU120" i="4"/>
  <c r="AJ120" i="4"/>
  <c r="AV120" i="4"/>
  <c r="AK120" i="4"/>
  <c r="AW120" i="4"/>
  <c r="AL120" i="4"/>
  <c r="AX120" i="4"/>
  <c r="AM120" i="4"/>
  <c r="AY120" i="4"/>
  <c r="BA120" i="4"/>
  <c r="BB120" i="4"/>
  <c r="BE120" i="4"/>
  <c r="Q121" i="4"/>
  <c r="AC121" i="4"/>
  <c r="AO121" i="4"/>
  <c r="R121" i="4"/>
  <c r="AD121" i="4"/>
  <c r="AP121" i="4"/>
  <c r="AE121" i="4"/>
  <c r="AQ121" i="4"/>
  <c r="T121" i="4"/>
  <c r="AF121" i="4"/>
  <c r="AR121" i="4"/>
  <c r="AG121" i="4"/>
  <c r="AS121" i="4"/>
  <c r="AH121" i="4"/>
  <c r="AT121" i="4"/>
  <c r="AI121" i="4"/>
  <c r="AU121" i="4"/>
  <c r="AJ121" i="4"/>
  <c r="AV121" i="4"/>
  <c r="AK121" i="4"/>
  <c r="AW121" i="4"/>
  <c r="AL121" i="4"/>
  <c r="AX121" i="4"/>
  <c r="AM121" i="4"/>
  <c r="AY121" i="4"/>
  <c r="BA121" i="4"/>
  <c r="BB121" i="4"/>
  <c r="BE121" i="4"/>
  <c r="Q122" i="4"/>
  <c r="AC122" i="4"/>
  <c r="AO122" i="4"/>
  <c r="R122" i="4"/>
  <c r="AD122" i="4"/>
  <c r="AP122" i="4"/>
  <c r="AE122" i="4"/>
  <c r="AQ122" i="4"/>
  <c r="T122" i="4"/>
  <c r="AF122" i="4"/>
  <c r="AR122" i="4"/>
  <c r="AG122" i="4"/>
  <c r="AS122" i="4"/>
  <c r="AH122" i="4"/>
  <c r="AT122" i="4"/>
  <c r="AI122" i="4"/>
  <c r="AU122" i="4"/>
  <c r="AJ122" i="4"/>
  <c r="AV122" i="4"/>
  <c r="AK122" i="4"/>
  <c r="AW122" i="4"/>
  <c r="AL122" i="4"/>
  <c r="AX122" i="4"/>
  <c r="AM122" i="4"/>
  <c r="AY122" i="4"/>
  <c r="BA122" i="4"/>
  <c r="BB122" i="4"/>
  <c r="BE122" i="4"/>
  <c r="Q123" i="4"/>
  <c r="AC123" i="4"/>
  <c r="AO123" i="4"/>
  <c r="R123" i="4"/>
  <c r="AD123" i="4"/>
  <c r="AP123" i="4"/>
  <c r="AE123" i="4"/>
  <c r="AQ123" i="4"/>
  <c r="T123" i="4"/>
  <c r="AF123" i="4"/>
  <c r="AR123" i="4"/>
  <c r="AG123" i="4"/>
  <c r="AS123" i="4"/>
  <c r="AH123" i="4"/>
  <c r="AT123" i="4"/>
  <c r="AI123" i="4"/>
  <c r="AU123" i="4"/>
  <c r="AJ123" i="4"/>
  <c r="AV123" i="4"/>
  <c r="AK123" i="4"/>
  <c r="AW123" i="4"/>
  <c r="AL123" i="4"/>
  <c r="AX123" i="4"/>
  <c r="AM123" i="4"/>
  <c r="AY123" i="4"/>
  <c r="BA123" i="4"/>
  <c r="BB123" i="4"/>
  <c r="BE123" i="4"/>
  <c r="Q124" i="4"/>
  <c r="AC124" i="4"/>
  <c r="AO124" i="4"/>
  <c r="R124" i="4"/>
  <c r="AD124" i="4"/>
  <c r="AP124" i="4"/>
  <c r="S124" i="4"/>
  <c r="AE124" i="4"/>
  <c r="AQ124" i="4"/>
  <c r="T124" i="4"/>
  <c r="AF124" i="4"/>
  <c r="AR124" i="4"/>
  <c r="AG124" i="4"/>
  <c r="AS124" i="4"/>
  <c r="AH124" i="4"/>
  <c r="AT124" i="4"/>
  <c r="AI124" i="4"/>
  <c r="AU124" i="4"/>
  <c r="AJ124" i="4"/>
  <c r="AV124" i="4"/>
  <c r="AK124" i="4"/>
  <c r="AW124" i="4"/>
  <c r="AL124" i="4"/>
  <c r="AX124" i="4"/>
  <c r="AM124" i="4"/>
  <c r="AY124" i="4"/>
  <c r="BA124" i="4"/>
  <c r="BB124" i="4"/>
  <c r="BE124" i="4"/>
  <c r="Q6" i="4"/>
  <c r="AC6" i="4"/>
  <c r="AO6" i="4"/>
  <c r="R6" i="4"/>
  <c r="AD6" i="4"/>
  <c r="AP6" i="4"/>
  <c r="S6" i="4"/>
  <c r="AE6" i="4"/>
  <c r="AQ6" i="4"/>
  <c r="T6" i="4"/>
  <c r="AF6" i="4"/>
  <c r="AR6" i="4"/>
  <c r="U6" i="4"/>
  <c r="AG6" i="4"/>
  <c r="AS6" i="4"/>
  <c r="V6" i="4"/>
  <c r="AH6" i="4"/>
  <c r="AT6" i="4"/>
  <c r="W6" i="4"/>
  <c r="AI6" i="4"/>
  <c r="AU6" i="4"/>
  <c r="X6" i="4"/>
  <c r="AJ6" i="4"/>
  <c r="AV6" i="4"/>
  <c r="Y6" i="4"/>
  <c r="AK6" i="4"/>
  <c r="AW6" i="4"/>
  <c r="Z6" i="4"/>
  <c r="AL6" i="4"/>
  <c r="AX6" i="4"/>
  <c r="AA6" i="4"/>
  <c r="AM6" i="4"/>
  <c r="AY6" i="4"/>
  <c r="BA6" i="4"/>
  <c r="BB6" i="4"/>
  <c r="BE6" i="4"/>
  <c r="BD124" i="4"/>
  <c r="BC124" i="4"/>
  <c r="BD123" i="4"/>
  <c r="BC123" i="4"/>
  <c r="BD122" i="4"/>
  <c r="BC122" i="4"/>
  <c r="BD121" i="4"/>
  <c r="BC121" i="4"/>
  <c r="BD120" i="4"/>
  <c r="BC120" i="4"/>
  <c r="BD119" i="4"/>
  <c r="BC119" i="4"/>
  <c r="BD118" i="4"/>
  <c r="BC118" i="4"/>
  <c r="BD117" i="4"/>
  <c r="BC117" i="4"/>
  <c r="BD116" i="4"/>
  <c r="BC116" i="4"/>
  <c r="BD115" i="4"/>
  <c r="BC115" i="4"/>
  <c r="BD114" i="4"/>
  <c r="BC114" i="4"/>
  <c r="BD113" i="4"/>
  <c r="BC113" i="4"/>
  <c r="BD112" i="4"/>
  <c r="BC112" i="4"/>
  <c r="BD111" i="4"/>
  <c r="BC111" i="4"/>
  <c r="BD110" i="4"/>
  <c r="BC110" i="4"/>
  <c r="BD109" i="4"/>
  <c r="BC109" i="4"/>
  <c r="BD108" i="4"/>
  <c r="BC108" i="4"/>
  <c r="BD107" i="4"/>
  <c r="BC107" i="4"/>
  <c r="BD106" i="4"/>
  <c r="BC106" i="4"/>
  <c r="BD105" i="4"/>
  <c r="BC105" i="4"/>
  <c r="BD104" i="4"/>
  <c r="BC104" i="4"/>
  <c r="BD103" i="4"/>
  <c r="BC103" i="4"/>
  <c r="BD102" i="4"/>
  <c r="BC102" i="4"/>
  <c r="BD101" i="4"/>
  <c r="BC101" i="4"/>
  <c r="BD100" i="4"/>
  <c r="BC100" i="4"/>
  <c r="BD99" i="4"/>
  <c r="BC99" i="4"/>
  <c r="BD98" i="4"/>
  <c r="BC98" i="4"/>
  <c r="BD97" i="4"/>
  <c r="BC97" i="4"/>
  <c r="BD96" i="4"/>
  <c r="BC96" i="4"/>
  <c r="BD95" i="4"/>
  <c r="BC95" i="4"/>
  <c r="BD94" i="4"/>
  <c r="BC94" i="4"/>
  <c r="BD93" i="4"/>
  <c r="BC93" i="4"/>
  <c r="BD92" i="4"/>
  <c r="BC92" i="4"/>
  <c r="BD91" i="4"/>
  <c r="BC91" i="4"/>
  <c r="BD90" i="4"/>
  <c r="BC90" i="4"/>
  <c r="BD89" i="4"/>
  <c r="BC89" i="4"/>
  <c r="BD88" i="4"/>
  <c r="BC88" i="4"/>
  <c r="BD87" i="4"/>
  <c r="BC87" i="4"/>
  <c r="BD86" i="4"/>
  <c r="BC86" i="4"/>
  <c r="BD85" i="4"/>
  <c r="BC85" i="4"/>
  <c r="BD84" i="4"/>
  <c r="BC84" i="4"/>
  <c r="BD83" i="4"/>
  <c r="BC83" i="4"/>
  <c r="BD82" i="4"/>
  <c r="BC82" i="4"/>
  <c r="BD81" i="4"/>
  <c r="BC81" i="4"/>
  <c r="BD80" i="4"/>
  <c r="BC80" i="4"/>
  <c r="BD79" i="4"/>
  <c r="BC79" i="4"/>
  <c r="BD78" i="4"/>
  <c r="BC78" i="4"/>
  <c r="BD77" i="4"/>
  <c r="BC77" i="4"/>
  <c r="BD76" i="4"/>
  <c r="BC76" i="4"/>
  <c r="BD75" i="4"/>
  <c r="BC75" i="4"/>
  <c r="BD74" i="4"/>
  <c r="BC74" i="4"/>
  <c r="BD73" i="4"/>
  <c r="BC73" i="4"/>
  <c r="BD72" i="4"/>
  <c r="BC72" i="4"/>
  <c r="BD71" i="4"/>
  <c r="BC71" i="4"/>
  <c r="BD70" i="4"/>
  <c r="BC70" i="4"/>
  <c r="BD69" i="4"/>
  <c r="BC69" i="4"/>
  <c r="BD68" i="4"/>
  <c r="BC68" i="4"/>
  <c r="BD67" i="4"/>
  <c r="BC67" i="4"/>
  <c r="BD66" i="4"/>
  <c r="BC66" i="4"/>
  <c r="BD65" i="4"/>
  <c r="BC65" i="4"/>
  <c r="BD64" i="4"/>
  <c r="BC64" i="4"/>
  <c r="BD63" i="4"/>
  <c r="BC63" i="4"/>
  <c r="BD62" i="4"/>
  <c r="BC62" i="4"/>
  <c r="BD61" i="4"/>
  <c r="BC61" i="4"/>
  <c r="BD60" i="4"/>
  <c r="BC60" i="4"/>
  <c r="BD59" i="4"/>
  <c r="BC59" i="4"/>
  <c r="BD58" i="4"/>
  <c r="BC58" i="4"/>
  <c r="BD57" i="4"/>
  <c r="BC57" i="4"/>
  <c r="BD56" i="4"/>
  <c r="BC56" i="4"/>
  <c r="BD55" i="4"/>
  <c r="BC55" i="4"/>
  <c r="BD54" i="4"/>
  <c r="BC54" i="4"/>
  <c r="BD53" i="4"/>
  <c r="BC53" i="4"/>
  <c r="BD52" i="4"/>
  <c r="BC52" i="4"/>
  <c r="BD51" i="4"/>
  <c r="BC51" i="4"/>
  <c r="BD50" i="4"/>
  <c r="BC50" i="4"/>
  <c r="BD49" i="4"/>
  <c r="BC49" i="4"/>
  <c r="BD48" i="4"/>
  <c r="BC48" i="4"/>
  <c r="BD47" i="4"/>
  <c r="BC47" i="4"/>
  <c r="BD46" i="4"/>
  <c r="BC46" i="4"/>
  <c r="BD45" i="4"/>
  <c r="BC45" i="4"/>
  <c r="BD44" i="4"/>
  <c r="BC44" i="4"/>
  <c r="BD43" i="4"/>
  <c r="BC43" i="4"/>
  <c r="BD42" i="4"/>
  <c r="BC42" i="4"/>
  <c r="BD41" i="4"/>
  <c r="BC41" i="4"/>
  <c r="BD40" i="4"/>
  <c r="BC40" i="4"/>
  <c r="BD39" i="4"/>
  <c r="BC39" i="4"/>
  <c r="BD38" i="4"/>
  <c r="BC38" i="4"/>
  <c r="BD37" i="4"/>
  <c r="BC37" i="4"/>
  <c r="BD36" i="4"/>
  <c r="BC36" i="4"/>
  <c r="BD35" i="4"/>
  <c r="BC35" i="4"/>
  <c r="BD34" i="4"/>
  <c r="BC34" i="4"/>
  <c r="BD33" i="4"/>
  <c r="BC33" i="4"/>
  <c r="BD32" i="4"/>
  <c r="BC32" i="4"/>
  <c r="BD31" i="4"/>
  <c r="BC31" i="4"/>
  <c r="BD30" i="4"/>
  <c r="BC30" i="4"/>
  <c r="BD29" i="4"/>
  <c r="BC29" i="4"/>
  <c r="BD28" i="4"/>
  <c r="BC28" i="4"/>
  <c r="BD27" i="4"/>
  <c r="BC27" i="4"/>
  <c r="BD26" i="4"/>
  <c r="BC26" i="4"/>
  <c r="BD25" i="4"/>
  <c r="BC25" i="4"/>
  <c r="BD24" i="4"/>
  <c r="BC24" i="4"/>
  <c r="BD23" i="4"/>
  <c r="BC23" i="4"/>
  <c r="BD22" i="4"/>
  <c r="BC22" i="4"/>
  <c r="BD21" i="4"/>
  <c r="BC21" i="4"/>
  <c r="BD20" i="4"/>
  <c r="BC20" i="4"/>
  <c r="BD19" i="4"/>
  <c r="BC19" i="4"/>
  <c r="BD18" i="4"/>
  <c r="BC18" i="4"/>
  <c r="BD17" i="4"/>
  <c r="BC17" i="4"/>
  <c r="BD16" i="4"/>
  <c r="BC16" i="4"/>
  <c r="BD15" i="4"/>
  <c r="BC15" i="4"/>
  <c r="BD14" i="4"/>
  <c r="BC14" i="4"/>
  <c r="BD13" i="4"/>
  <c r="BC13" i="4"/>
  <c r="BD12" i="4"/>
  <c r="BC12" i="4"/>
  <c r="BD11" i="4"/>
  <c r="BC11" i="4"/>
  <c r="BD10" i="4"/>
  <c r="BC10" i="4"/>
  <c r="BD9" i="4"/>
  <c r="BC9" i="4"/>
  <c r="BD8" i="4"/>
  <c r="BC8" i="4"/>
  <c r="BD7" i="4"/>
  <c r="BC7" i="4"/>
  <c r="BD6" i="4"/>
  <c r="BC6" i="4"/>
  <c r="AA124" i="4"/>
  <c r="Z124" i="4"/>
  <c r="Y124" i="4"/>
  <c r="X124" i="4"/>
  <c r="W124" i="4"/>
  <c r="V124" i="4"/>
  <c r="U124" i="4"/>
  <c r="AA123" i="4"/>
  <c r="Z123" i="4"/>
  <c r="Y123" i="4"/>
  <c r="X123" i="4"/>
  <c r="W123" i="4"/>
  <c r="V123" i="4"/>
  <c r="U123" i="4"/>
  <c r="S123" i="4"/>
  <c r="AA122" i="4"/>
  <c r="Z122" i="4"/>
  <c r="Y122" i="4"/>
  <c r="X122" i="4"/>
  <c r="W122" i="4"/>
  <c r="V122" i="4"/>
  <c r="U122" i="4"/>
  <c r="S122" i="4"/>
  <c r="AA121" i="4"/>
  <c r="Z121" i="4"/>
  <c r="Y121" i="4"/>
  <c r="X121" i="4"/>
  <c r="W121" i="4"/>
  <c r="V121" i="4"/>
  <c r="U121" i="4"/>
  <c r="S121" i="4"/>
  <c r="AA120" i="4"/>
  <c r="Z120" i="4"/>
  <c r="Y120" i="4"/>
  <c r="X120" i="4"/>
  <c r="W120" i="4"/>
  <c r="V120" i="4"/>
  <c r="U120" i="4"/>
  <c r="S120" i="4"/>
  <c r="AA119" i="4"/>
  <c r="Z119" i="4"/>
  <c r="Y119" i="4"/>
  <c r="X119" i="4"/>
  <c r="W119" i="4"/>
  <c r="V119" i="4"/>
  <c r="U119" i="4"/>
  <c r="S119" i="4"/>
  <c r="AA118" i="4"/>
  <c r="Z118" i="4"/>
  <c r="Y118" i="4"/>
  <c r="X118" i="4"/>
  <c r="W118" i="4"/>
  <c r="V118" i="4"/>
  <c r="U118" i="4"/>
  <c r="S118" i="4"/>
  <c r="AA117" i="4"/>
  <c r="Z117" i="4"/>
  <c r="Y117" i="4"/>
  <c r="X117" i="4"/>
  <c r="W117" i="4"/>
  <c r="V117" i="4"/>
  <c r="U117" i="4"/>
  <c r="S117" i="4"/>
  <c r="AA116" i="4"/>
  <c r="Z116" i="4"/>
  <c r="Y116" i="4"/>
  <c r="X116" i="4"/>
  <c r="W116" i="4"/>
  <c r="AA115" i="4"/>
  <c r="Z115" i="4"/>
  <c r="Y115" i="4"/>
  <c r="X115" i="4"/>
  <c r="W115" i="4"/>
  <c r="V115" i="4"/>
  <c r="U115" i="4"/>
  <c r="AA114" i="4"/>
  <c r="Z114" i="4"/>
  <c r="Y114" i="4"/>
  <c r="X114" i="4"/>
  <c r="W114" i="4"/>
  <c r="V114" i="4"/>
  <c r="U114" i="4"/>
  <c r="S114" i="4"/>
  <c r="AA113" i="4"/>
  <c r="Z113" i="4"/>
  <c r="Y113" i="4"/>
  <c r="X113" i="4"/>
  <c r="W113" i="4"/>
  <c r="V113" i="4"/>
  <c r="T113" i="4"/>
  <c r="S113" i="4"/>
  <c r="AA112" i="4"/>
  <c r="Z112" i="4"/>
  <c r="Y112" i="4"/>
  <c r="X112" i="4"/>
  <c r="W112" i="4"/>
  <c r="S112" i="4"/>
  <c r="AA111" i="4"/>
  <c r="Z111" i="4"/>
  <c r="Y111" i="4"/>
  <c r="X111" i="4"/>
  <c r="W111" i="4"/>
  <c r="V111" i="4"/>
  <c r="U111" i="4"/>
  <c r="S111" i="4"/>
  <c r="AA110" i="4"/>
  <c r="Z110" i="4"/>
  <c r="Y110" i="4"/>
  <c r="X110" i="4"/>
  <c r="W110" i="4"/>
  <c r="V110" i="4"/>
  <c r="S110" i="4"/>
  <c r="AA109" i="4"/>
  <c r="Z109" i="4"/>
  <c r="Y109" i="4"/>
  <c r="X109" i="4"/>
  <c r="W109" i="4"/>
  <c r="T109" i="4"/>
  <c r="Q109" i="4"/>
  <c r="AA108" i="4"/>
  <c r="Z108" i="4"/>
  <c r="Y108" i="4"/>
  <c r="X108" i="4"/>
  <c r="W108" i="4"/>
  <c r="V108" i="4"/>
  <c r="S108" i="4"/>
  <c r="AA107" i="4"/>
  <c r="Z107" i="4"/>
  <c r="Y107" i="4"/>
  <c r="X107" i="4"/>
  <c r="W107" i="4"/>
  <c r="V107" i="4"/>
  <c r="S107" i="4"/>
  <c r="AA106" i="4"/>
  <c r="Z106" i="4"/>
  <c r="Y106" i="4"/>
  <c r="X106" i="4"/>
  <c r="W106" i="4"/>
  <c r="V106" i="4"/>
  <c r="U106" i="4"/>
  <c r="S106" i="4"/>
  <c r="AA105" i="4"/>
  <c r="Z105" i="4"/>
  <c r="Y105" i="4"/>
  <c r="X105" i="4"/>
  <c r="W105" i="4"/>
  <c r="V105" i="4"/>
  <c r="U105" i="4"/>
  <c r="S105" i="4"/>
  <c r="AA104" i="4"/>
  <c r="Z104" i="4"/>
  <c r="Y104" i="4"/>
  <c r="X104" i="4"/>
  <c r="W104" i="4"/>
  <c r="V104" i="4"/>
  <c r="U104" i="4"/>
  <c r="T104" i="4"/>
  <c r="S104" i="4"/>
  <c r="AA103" i="4"/>
  <c r="Z103" i="4"/>
  <c r="Y103" i="4"/>
  <c r="X103" i="4"/>
  <c r="W103" i="4"/>
  <c r="V103" i="4"/>
  <c r="U103" i="4"/>
  <c r="T103" i="4"/>
  <c r="S103" i="4"/>
  <c r="AA102" i="4"/>
  <c r="Z102" i="4"/>
  <c r="Y102" i="4"/>
  <c r="X102" i="4"/>
  <c r="W102" i="4"/>
  <c r="V102" i="4"/>
  <c r="U102" i="4"/>
  <c r="AA101" i="4"/>
  <c r="Z101" i="4"/>
  <c r="Y101" i="4"/>
  <c r="X101" i="4"/>
  <c r="W101" i="4"/>
  <c r="V101" i="4"/>
  <c r="U101" i="4"/>
  <c r="S101" i="4"/>
  <c r="AA100" i="4"/>
  <c r="Z100" i="4"/>
  <c r="Y100" i="4"/>
  <c r="X100" i="4"/>
  <c r="W100" i="4"/>
  <c r="V100" i="4"/>
  <c r="U100" i="4"/>
  <c r="S100" i="4"/>
  <c r="AA99" i="4"/>
  <c r="Z99" i="4"/>
  <c r="Y99" i="4"/>
  <c r="X99" i="4"/>
  <c r="W99" i="4"/>
  <c r="V99" i="4"/>
  <c r="U99" i="4"/>
  <c r="S99" i="4"/>
  <c r="AA98" i="4"/>
  <c r="Z98" i="4"/>
  <c r="Y98" i="4"/>
  <c r="X98" i="4"/>
  <c r="W98" i="4"/>
  <c r="V98" i="4"/>
  <c r="U98" i="4"/>
  <c r="AA97" i="4"/>
  <c r="Z97" i="4"/>
  <c r="Y97" i="4"/>
  <c r="X97" i="4"/>
  <c r="W97" i="4"/>
  <c r="V97" i="4"/>
  <c r="T97" i="4"/>
  <c r="S97" i="4"/>
  <c r="AA96" i="4"/>
  <c r="Z96" i="4"/>
  <c r="Y96" i="4"/>
  <c r="X96" i="4"/>
  <c r="W96" i="4"/>
  <c r="V96" i="4"/>
  <c r="U96" i="4"/>
  <c r="S96" i="4"/>
  <c r="AA95" i="4"/>
  <c r="Z95" i="4"/>
  <c r="Y95" i="4"/>
  <c r="X95" i="4"/>
  <c r="W95" i="4"/>
  <c r="V95" i="4"/>
  <c r="U95" i="4"/>
  <c r="S95" i="4"/>
  <c r="AA94" i="4"/>
  <c r="Z94" i="4"/>
  <c r="Y94" i="4"/>
  <c r="X94" i="4"/>
  <c r="W94" i="4"/>
  <c r="V94" i="4"/>
  <c r="U94" i="4"/>
  <c r="S94" i="4"/>
  <c r="AA93" i="4"/>
  <c r="Z93" i="4"/>
  <c r="Y93" i="4"/>
  <c r="X93" i="4"/>
  <c r="W93" i="4"/>
  <c r="V93" i="4"/>
  <c r="U93" i="4"/>
  <c r="S93" i="4"/>
  <c r="AA92" i="4"/>
  <c r="Z92" i="4"/>
  <c r="Y92" i="4"/>
  <c r="X92" i="4"/>
  <c r="W92" i="4"/>
  <c r="V92" i="4"/>
  <c r="S92" i="4"/>
  <c r="R92" i="4"/>
  <c r="Q92" i="4"/>
  <c r="AA91" i="4"/>
  <c r="Z91" i="4"/>
  <c r="Y91" i="4"/>
  <c r="X91" i="4"/>
  <c r="W91" i="4"/>
  <c r="V91" i="4"/>
  <c r="U91" i="4"/>
  <c r="AA90" i="4"/>
  <c r="Z90" i="4"/>
  <c r="Y90" i="4"/>
  <c r="X90" i="4"/>
  <c r="W90" i="4"/>
  <c r="V90" i="4"/>
  <c r="U90" i="4"/>
  <c r="S90" i="4"/>
  <c r="AA89" i="4"/>
  <c r="Z89" i="4"/>
  <c r="Y89" i="4"/>
  <c r="X89" i="4"/>
  <c r="W89" i="4"/>
  <c r="V89" i="4"/>
  <c r="U89" i="4"/>
  <c r="S89" i="4"/>
  <c r="AA88" i="4"/>
  <c r="Z88" i="4"/>
  <c r="Y88" i="4"/>
  <c r="X88" i="4"/>
  <c r="W88" i="4"/>
  <c r="V88" i="4"/>
  <c r="U88" i="4"/>
  <c r="S88" i="4"/>
  <c r="AA87" i="4"/>
  <c r="Z87" i="4"/>
  <c r="Y87" i="4"/>
  <c r="X87" i="4"/>
  <c r="W87" i="4"/>
  <c r="V87" i="4"/>
  <c r="U87" i="4"/>
  <c r="S87" i="4"/>
  <c r="AA86" i="4"/>
  <c r="Z86" i="4"/>
  <c r="Y86" i="4"/>
  <c r="X86" i="4"/>
  <c r="W86" i="4"/>
  <c r="V86" i="4"/>
  <c r="U86" i="4"/>
  <c r="S86" i="4"/>
  <c r="AA85" i="4"/>
  <c r="Z85" i="4"/>
  <c r="Y85" i="4"/>
  <c r="X85" i="4"/>
  <c r="W85" i="4"/>
  <c r="V85" i="4"/>
  <c r="U85" i="4"/>
  <c r="S85" i="4"/>
  <c r="AA84" i="4"/>
  <c r="Z84" i="4"/>
  <c r="Y84" i="4"/>
  <c r="X84" i="4"/>
  <c r="W84" i="4"/>
  <c r="V84" i="4"/>
  <c r="U84" i="4"/>
  <c r="S84" i="4"/>
  <c r="AA83" i="4"/>
  <c r="Z83" i="4"/>
  <c r="Y83" i="4"/>
  <c r="X83" i="4"/>
  <c r="W83" i="4"/>
  <c r="V83" i="4"/>
  <c r="U83" i="4"/>
  <c r="S83" i="4"/>
  <c r="AA82" i="4"/>
  <c r="Z82" i="4"/>
  <c r="Y82" i="4"/>
  <c r="X82" i="4"/>
  <c r="W82" i="4"/>
  <c r="V82" i="4"/>
  <c r="U82" i="4"/>
  <c r="S82" i="4"/>
  <c r="AA81" i="4"/>
  <c r="Z81" i="4"/>
  <c r="Y81" i="4"/>
  <c r="X81" i="4"/>
  <c r="W81" i="4"/>
  <c r="V81" i="4"/>
  <c r="S81" i="4"/>
  <c r="R81" i="4"/>
  <c r="AA80" i="4"/>
  <c r="Z80" i="4"/>
  <c r="Y80" i="4"/>
  <c r="X80" i="4"/>
  <c r="W80" i="4"/>
  <c r="V80" i="4"/>
  <c r="U80" i="4"/>
  <c r="S80" i="4"/>
  <c r="AA79" i="4"/>
  <c r="Z79" i="4"/>
  <c r="Y79" i="4"/>
  <c r="X79" i="4"/>
  <c r="W79" i="4"/>
  <c r="V79" i="4"/>
  <c r="U79" i="4"/>
  <c r="S79" i="4"/>
  <c r="AA78" i="4"/>
  <c r="Z78" i="4"/>
  <c r="Y78" i="4"/>
  <c r="X78" i="4"/>
  <c r="W78" i="4"/>
  <c r="V78" i="4"/>
  <c r="S78" i="4"/>
  <c r="AA77" i="4"/>
  <c r="Z77" i="4"/>
  <c r="Y77" i="4"/>
  <c r="X77" i="4"/>
  <c r="W77" i="4"/>
  <c r="V77" i="4"/>
  <c r="U77" i="4"/>
  <c r="S77" i="4"/>
  <c r="AA76" i="4"/>
  <c r="Z76" i="4"/>
  <c r="Y76" i="4"/>
  <c r="X76" i="4"/>
  <c r="W76" i="4"/>
  <c r="V76" i="4"/>
  <c r="U76" i="4"/>
  <c r="S76" i="4"/>
  <c r="AA75" i="4"/>
  <c r="Z75" i="4"/>
  <c r="Y75" i="4"/>
  <c r="X75" i="4"/>
  <c r="W75" i="4"/>
  <c r="V75" i="4"/>
  <c r="U75" i="4"/>
  <c r="S75" i="4"/>
  <c r="AA74" i="4"/>
  <c r="Z74" i="4"/>
  <c r="Y74" i="4"/>
  <c r="X74" i="4"/>
  <c r="W74" i="4"/>
  <c r="V74" i="4"/>
  <c r="U74" i="4"/>
  <c r="AA73" i="4"/>
  <c r="Z73" i="4"/>
  <c r="Y73" i="4"/>
  <c r="X73" i="4"/>
  <c r="W73" i="4"/>
  <c r="V73" i="4"/>
  <c r="U73" i="4"/>
  <c r="S73" i="4"/>
  <c r="AA72" i="4"/>
  <c r="Z72" i="4"/>
  <c r="Y72" i="4"/>
  <c r="X72" i="4"/>
  <c r="W72" i="4"/>
  <c r="V72" i="4"/>
  <c r="U72" i="4"/>
  <c r="T72" i="4"/>
  <c r="S72" i="4"/>
  <c r="AA71" i="4"/>
  <c r="Z71" i="4"/>
  <c r="Y71" i="4"/>
  <c r="X71" i="4"/>
  <c r="W71" i="4"/>
  <c r="V71" i="4"/>
  <c r="U71" i="4"/>
  <c r="S71" i="4"/>
  <c r="AA70" i="4"/>
  <c r="Z70" i="4"/>
  <c r="Y70" i="4"/>
  <c r="X70" i="4"/>
  <c r="W70" i="4"/>
  <c r="V70" i="4"/>
  <c r="T70" i="4"/>
  <c r="S70" i="4"/>
  <c r="AA69" i="4"/>
  <c r="Z69" i="4"/>
  <c r="Y69" i="4"/>
  <c r="X69" i="4"/>
  <c r="W69" i="4"/>
  <c r="V69" i="4"/>
  <c r="U69" i="4"/>
  <c r="T69" i="4"/>
  <c r="S69" i="4"/>
  <c r="AA68" i="4"/>
  <c r="Z68" i="4"/>
  <c r="Y68" i="4"/>
  <c r="X68" i="4"/>
  <c r="W68" i="4"/>
  <c r="V68" i="4"/>
  <c r="T68" i="4"/>
  <c r="S68" i="4"/>
  <c r="AA67" i="4"/>
  <c r="Z67" i="4"/>
  <c r="Y67" i="4"/>
  <c r="X67" i="4"/>
  <c r="W67" i="4"/>
  <c r="V67" i="4"/>
  <c r="U67" i="4"/>
  <c r="T67" i="4"/>
  <c r="S67" i="4"/>
  <c r="AA66" i="4"/>
  <c r="Z66" i="4"/>
  <c r="Y66" i="4"/>
  <c r="X66" i="4"/>
  <c r="W66" i="4"/>
  <c r="V66" i="4"/>
  <c r="U66" i="4"/>
  <c r="AA65" i="4"/>
  <c r="Z65" i="4"/>
  <c r="Y65" i="4"/>
  <c r="X65" i="4"/>
  <c r="W65" i="4"/>
  <c r="V65" i="4"/>
  <c r="U65" i="4"/>
  <c r="S65" i="4"/>
  <c r="AA64" i="4"/>
  <c r="Z64" i="4"/>
  <c r="Y64" i="4"/>
  <c r="X64" i="4"/>
  <c r="W64" i="4"/>
  <c r="V64" i="4"/>
  <c r="U64" i="4"/>
  <c r="S64" i="4"/>
  <c r="AA63" i="4"/>
  <c r="Z63" i="4"/>
  <c r="Y63" i="4"/>
  <c r="X63" i="4"/>
  <c r="W63" i="4"/>
  <c r="V63" i="4"/>
  <c r="U63" i="4"/>
  <c r="S63" i="4"/>
  <c r="AA62" i="4"/>
  <c r="Z62" i="4"/>
  <c r="Y62" i="4"/>
  <c r="X62" i="4"/>
  <c r="W62" i="4"/>
  <c r="V62" i="4"/>
  <c r="U62" i="4"/>
  <c r="S62" i="4"/>
  <c r="AA61" i="4"/>
  <c r="Z61" i="4"/>
  <c r="Y61" i="4"/>
  <c r="X61" i="4"/>
  <c r="W61" i="4"/>
  <c r="V61" i="4"/>
  <c r="U61" i="4"/>
  <c r="S61" i="4"/>
  <c r="AA60" i="4"/>
  <c r="Z60" i="4"/>
  <c r="Y60" i="4"/>
  <c r="X60" i="4"/>
  <c r="W60" i="4"/>
  <c r="V60" i="4"/>
  <c r="U60" i="4"/>
  <c r="S60" i="4"/>
  <c r="AA59" i="4"/>
  <c r="Z59" i="4"/>
  <c r="Y59" i="4"/>
  <c r="X59" i="4"/>
  <c r="W59" i="4"/>
  <c r="V59" i="4"/>
  <c r="U59" i="4"/>
  <c r="S59" i="4"/>
  <c r="AA58" i="4"/>
  <c r="Z58" i="4"/>
  <c r="Y58" i="4"/>
  <c r="X58" i="4"/>
  <c r="W58" i="4"/>
  <c r="V58" i="4"/>
  <c r="U58" i="4"/>
  <c r="S58" i="4"/>
  <c r="AA57" i="4"/>
  <c r="Z57" i="4"/>
  <c r="Y57" i="4"/>
  <c r="X57" i="4"/>
  <c r="W57" i="4"/>
  <c r="V57" i="4"/>
  <c r="U57" i="4"/>
  <c r="S57" i="4"/>
  <c r="AA56" i="4"/>
  <c r="Z56" i="4"/>
  <c r="Y56" i="4"/>
  <c r="X56" i="4"/>
  <c r="W56" i="4"/>
  <c r="V56" i="4"/>
  <c r="AA55" i="4"/>
  <c r="Z55" i="4"/>
  <c r="Y55" i="4"/>
  <c r="X55" i="4"/>
  <c r="W55" i="4"/>
  <c r="V55" i="4"/>
  <c r="AA54" i="4"/>
  <c r="Z54" i="4"/>
  <c r="Y54" i="4"/>
  <c r="X54" i="4"/>
  <c r="W54" i="4"/>
  <c r="V54" i="4"/>
  <c r="U54" i="4"/>
  <c r="AA53" i="4"/>
  <c r="Z53" i="4"/>
  <c r="Y53" i="4"/>
  <c r="X53" i="4"/>
  <c r="W53" i="4"/>
  <c r="V53" i="4"/>
  <c r="U53" i="4"/>
  <c r="AA52" i="4"/>
  <c r="Z52" i="4"/>
  <c r="Y52" i="4"/>
  <c r="X52" i="4"/>
  <c r="W52" i="4"/>
  <c r="V52" i="4"/>
  <c r="AA51" i="4"/>
  <c r="Z51" i="4"/>
  <c r="Y51" i="4"/>
  <c r="X51" i="4"/>
  <c r="W51" i="4"/>
  <c r="V51" i="4"/>
  <c r="U51" i="4"/>
  <c r="AA50" i="4"/>
  <c r="Z50" i="4"/>
  <c r="Y50" i="4"/>
  <c r="X50" i="4"/>
  <c r="W50" i="4"/>
  <c r="V50" i="4"/>
  <c r="U50" i="4"/>
  <c r="S50" i="4"/>
  <c r="AA49" i="4"/>
  <c r="Z49" i="4"/>
  <c r="Y49" i="4"/>
  <c r="X49" i="4"/>
  <c r="W49" i="4"/>
  <c r="V49" i="4"/>
  <c r="U49" i="4"/>
  <c r="S49" i="4"/>
  <c r="AA48" i="4"/>
  <c r="Z48" i="4"/>
  <c r="Y48" i="4"/>
  <c r="X48" i="4"/>
  <c r="W48" i="4"/>
  <c r="V48" i="4"/>
  <c r="U48" i="4"/>
  <c r="S48" i="4"/>
  <c r="AA47" i="4"/>
  <c r="Z47" i="4"/>
  <c r="Y47" i="4"/>
  <c r="X47" i="4"/>
  <c r="W47" i="4"/>
  <c r="V47" i="4"/>
  <c r="U47" i="4"/>
  <c r="S47" i="4"/>
  <c r="AA46" i="4"/>
  <c r="Z46" i="4"/>
  <c r="Y46" i="4"/>
  <c r="X46" i="4"/>
  <c r="W46" i="4"/>
  <c r="V46" i="4"/>
  <c r="AA45" i="4"/>
  <c r="Z45" i="4"/>
  <c r="Y45" i="4"/>
  <c r="X45" i="4"/>
  <c r="W45" i="4"/>
  <c r="V45" i="4"/>
  <c r="AA44" i="4"/>
  <c r="Z44" i="4"/>
  <c r="Y44" i="4"/>
  <c r="X44" i="4"/>
  <c r="W44" i="4"/>
  <c r="V44" i="4"/>
  <c r="U44" i="4"/>
  <c r="S44" i="4"/>
  <c r="AA43" i="4"/>
  <c r="Z43" i="4"/>
  <c r="Y43" i="4"/>
  <c r="X43" i="4"/>
  <c r="W43" i="4"/>
  <c r="V43" i="4"/>
  <c r="AA42" i="4"/>
  <c r="Z42" i="4"/>
  <c r="Y42" i="4"/>
  <c r="X42" i="4"/>
  <c r="W42" i="4"/>
  <c r="V42" i="4"/>
  <c r="U42" i="4"/>
  <c r="AA41" i="4"/>
  <c r="Z41" i="4"/>
  <c r="Y41" i="4"/>
  <c r="X41" i="4"/>
  <c r="W41" i="4"/>
  <c r="V41" i="4"/>
  <c r="T41" i="4"/>
  <c r="S41" i="4"/>
  <c r="AA40" i="4"/>
  <c r="Z40" i="4"/>
  <c r="Y40" i="4"/>
  <c r="X40" i="4"/>
  <c r="W40" i="4"/>
  <c r="V40" i="4"/>
  <c r="U40" i="4"/>
  <c r="AA39" i="4"/>
  <c r="Z39" i="4"/>
  <c r="Y39" i="4"/>
  <c r="X39" i="4"/>
  <c r="W39" i="4"/>
  <c r="V39" i="4"/>
  <c r="U39" i="4"/>
  <c r="S39" i="4"/>
  <c r="AA38" i="4"/>
  <c r="Z38" i="4"/>
  <c r="Y38" i="4"/>
  <c r="X38" i="4"/>
  <c r="W38" i="4"/>
  <c r="V38" i="4"/>
  <c r="S38" i="4"/>
  <c r="AA37" i="4"/>
  <c r="Z37" i="4"/>
  <c r="Y37" i="4"/>
  <c r="X37" i="4"/>
  <c r="W37" i="4"/>
  <c r="V37" i="4"/>
  <c r="U37" i="4"/>
  <c r="S37" i="4"/>
  <c r="AA36" i="4"/>
  <c r="Z36" i="4"/>
  <c r="Y36" i="4"/>
  <c r="X36" i="4"/>
  <c r="W36" i="4"/>
  <c r="V36" i="4"/>
  <c r="U36" i="4"/>
  <c r="AA35" i="4"/>
  <c r="Z35" i="4"/>
  <c r="Y35" i="4"/>
  <c r="X35" i="4"/>
  <c r="W35" i="4"/>
  <c r="V35" i="4"/>
  <c r="U35" i="4"/>
  <c r="AA34" i="4"/>
  <c r="Z34" i="4"/>
  <c r="Y34" i="4"/>
  <c r="X34" i="4"/>
  <c r="W34" i="4"/>
  <c r="V34" i="4"/>
  <c r="U34" i="4"/>
  <c r="AA33" i="4"/>
  <c r="Z33" i="4"/>
  <c r="Y33" i="4"/>
  <c r="X33" i="4"/>
  <c r="W33" i="4"/>
  <c r="V33" i="4"/>
  <c r="U33" i="4"/>
  <c r="AA32" i="4"/>
  <c r="Z32" i="4"/>
  <c r="Y32" i="4"/>
  <c r="X32" i="4"/>
  <c r="W32" i="4"/>
  <c r="V32" i="4"/>
  <c r="U32" i="4"/>
  <c r="T32" i="4"/>
  <c r="S32" i="4"/>
  <c r="AA31" i="4"/>
  <c r="Z31" i="4"/>
  <c r="Y31" i="4"/>
  <c r="X31" i="4"/>
  <c r="W31" i="4"/>
  <c r="V31" i="4"/>
  <c r="U31" i="4"/>
  <c r="AA30" i="4"/>
  <c r="Z30" i="4"/>
  <c r="Y30" i="4"/>
  <c r="X30" i="4"/>
  <c r="W30" i="4"/>
  <c r="V30" i="4"/>
  <c r="U30" i="4"/>
  <c r="S30" i="4"/>
  <c r="AA29" i="4"/>
  <c r="Z29" i="4"/>
  <c r="Y29" i="4"/>
  <c r="X29" i="4"/>
  <c r="W29" i="4"/>
  <c r="V29" i="4"/>
  <c r="U29" i="4"/>
  <c r="AA28" i="4"/>
  <c r="Z28" i="4"/>
  <c r="Y28" i="4"/>
  <c r="X28" i="4"/>
  <c r="W28" i="4"/>
  <c r="V28" i="4"/>
  <c r="U28" i="4"/>
  <c r="AA27" i="4"/>
  <c r="Z27" i="4"/>
  <c r="Y27" i="4"/>
  <c r="X27" i="4"/>
  <c r="W27" i="4"/>
  <c r="V27" i="4"/>
  <c r="U27" i="4"/>
  <c r="S27" i="4"/>
  <c r="AA26" i="4"/>
  <c r="Z26" i="4"/>
  <c r="Y26" i="4"/>
  <c r="X26" i="4"/>
  <c r="W26" i="4"/>
  <c r="V26" i="4"/>
  <c r="U26" i="4"/>
  <c r="AA25" i="4"/>
  <c r="Z25" i="4"/>
  <c r="Y25" i="4"/>
  <c r="X25" i="4"/>
  <c r="W25" i="4"/>
  <c r="V25" i="4"/>
  <c r="U25" i="4"/>
  <c r="T25" i="4"/>
  <c r="S25" i="4"/>
  <c r="AA24" i="4"/>
  <c r="Z24" i="4"/>
  <c r="Y24" i="4"/>
  <c r="X24" i="4"/>
  <c r="W24" i="4"/>
  <c r="V24" i="4"/>
  <c r="U24" i="4"/>
  <c r="AA23" i="4"/>
  <c r="Z23" i="4"/>
  <c r="Y23" i="4"/>
  <c r="X23" i="4"/>
  <c r="W23" i="4"/>
  <c r="V23" i="4"/>
  <c r="U23" i="4"/>
  <c r="S23" i="4"/>
  <c r="AA22" i="4"/>
  <c r="Z22" i="4"/>
  <c r="Y22" i="4"/>
  <c r="X22" i="4"/>
  <c r="W22" i="4"/>
  <c r="V22" i="4"/>
  <c r="U22" i="4"/>
  <c r="AA21" i="4"/>
  <c r="Z21" i="4"/>
  <c r="Y21" i="4"/>
  <c r="X21" i="4"/>
  <c r="W21" i="4"/>
  <c r="V21" i="4"/>
  <c r="U21" i="4"/>
  <c r="AA20" i="4"/>
  <c r="Z20" i="4"/>
  <c r="Y20" i="4"/>
  <c r="X20" i="4"/>
  <c r="W20" i="4"/>
  <c r="V20" i="4"/>
  <c r="AA19" i="4"/>
  <c r="Z19" i="4"/>
  <c r="Y19" i="4"/>
  <c r="X19" i="4"/>
  <c r="W19" i="4"/>
  <c r="V19" i="4"/>
  <c r="S19" i="4"/>
  <c r="AA18" i="4"/>
  <c r="Z18" i="4"/>
  <c r="Y18" i="4"/>
  <c r="X18" i="4"/>
  <c r="W18" i="4"/>
  <c r="V18" i="4"/>
  <c r="U18" i="4"/>
  <c r="S18" i="4"/>
  <c r="AA17" i="4"/>
  <c r="Z17" i="4"/>
  <c r="Y17" i="4"/>
  <c r="X17" i="4"/>
  <c r="W17" i="4"/>
  <c r="V17" i="4"/>
  <c r="U17" i="4"/>
  <c r="S17" i="4"/>
  <c r="AA16" i="4"/>
  <c r="Z16" i="4"/>
  <c r="Y16" i="4"/>
  <c r="X16" i="4"/>
  <c r="W16" i="4"/>
  <c r="V16" i="4"/>
  <c r="U16" i="4"/>
  <c r="S16" i="4"/>
  <c r="AA15" i="4"/>
  <c r="Z15" i="4"/>
  <c r="Y15" i="4"/>
  <c r="X15" i="4"/>
  <c r="W15" i="4"/>
  <c r="V15" i="4"/>
  <c r="U15" i="4"/>
  <c r="AA14" i="4"/>
  <c r="Z14" i="4"/>
  <c r="Y14" i="4"/>
  <c r="X14" i="4"/>
  <c r="W14" i="4"/>
  <c r="V14" i="4"/>
  <c r="U14" i="4"/>
  <c r="AA13" i="4"/>
  <c r="Z13" i="4"/>
  <c r="Y13" i="4"/>
  <c r="X13" i="4"/>
  <c r="W13" i="4"/>
  <c r="V13" i="4"/>
  <c r="U13" i="4"/>
  <c r="AA12" i="4"/>
  <c r="Z12" i="4"/>
  <c r="Y12" i="4"/>
  <c r="X12" i="4"/>
  <c r="W12" i="4"/>
  <c r="V12" i="4"/>
  <c r="U12" i="4"/>
  <c r="S12" i="4"/>
  <c r="AA11" i="4"/>
  <c r="Z11" i="4"/>
  <c r="Y11" i="4"/>
  <c r="X11" i="4"/>
  <c r="W11" i="4"/>
  <c r="V11" i="4"/>
  <c r="AA10" i="4"/>
  <c r="Z10" i="4"/>
  <c r="Y10" i="4"/>
  <c r="X10" i="4"/>
  <c r="W10" i="4"/>
  <c r="V10" i="4"/>
  <c r="U10" i="4"/>
  <c r="S10" i="4"/>
  <c r="AA9" i="4"/>
  <c r="Z9" i="4"/>
  <c r="Y9" i="4"/>
  <c r="X9" i="4"/>
  <c r="W9" i="4"/>
  <c r="V9" i="4"/>
  <c r="U9" i="4"/>
  <c r="S9" i="4"/>
  <c r="AA8" i="4"/>
  <c r="Z8" i="4"/>
  <c r="Y8" i="4"/>
  <c r="X8" i="4"/>
  <c r="W8" i="4"/>
  <c r="V8" i="4"/>
  <c r="U8" i="4"/>
  <c r="S8" i="4"/>
  <c r="AA7" i="4"/>
  <c r="Z7" i="4"/>
  <c r="Y7" i="4"/>
  <c r="X7" i="4"/>
  <c r="W7" i="4"/>
  <c r="V7" i="4"/>
  <c r="S7" i="4"/>
  <c r="AF18" i="1"/>
  <c r="AD18" i="1"/>
  <c r="AB18" i="1"/>
  <c r="Z18" i="1"/>
  <c r="X18" i="1"/>
  <c r="V18" i="1"/>
  <c r="T18" i="1"/>
  <c r="R18" i="1"/>
  <c r="P18" i="1"/>
  <c r="N18" i="1"/>
  <c r="L18" i="1"/>
  <c r="S15" i="1"/>
  <c r="O15" i="1"/>
  <c r="M15" i="1"/>
  <c r="K15" i="1"/>
  <c r="Q14" i="1"/>
  <c r="M14" i="1"/>
  <c r="K14" i="1"/>
  <c r="Q13" i="1"/>
  <c r="O13" i="1"/>
  <c r="K13" i="1"/>
  <c r="S12" i="1"/>
  <c r="Q12" i="1"/>
  <c r="O12" i="1"/>
  <c r="M12" i="1"/>
  <c r="K12" i="1"/>
  <c r="S11" i="1"/>
  <c r="Q11" i="1"/>
  <c r="K11" i="1"/>
  <c r="L20" i="1"/>
  <c r="N21" i="1"/>
  <c r="R23" i="1"/>
  <c r="L24" i="1"/>
  <c r="N25" i="1"/>
  <c r="P26" i="1"/>
  <c r="R27" i="1"/>
  <c r="L28" i="1"/>
  <c r="N29" i="1"/>
  <c r="N31" i="1"/>
  <c r="R33" i="1"/>
  <c r="L34" i="1"/>
  <c r="R35" i="1"/>
  <c r="P38" i="1"/>
  <c r="N39" i="1"/>
  <c r="L40" i="1"/>
  <c r="L42" i="1"/>
  <c r="R43" i="1"/>
  <c r="L44" i="1"/>
  <c r="R50" i="1"/>
  <c r="R52" i="1"/>
  <c r="P55" i="1"/>
  <c r="N56" i="1"/>
  <c r="N58" i="1"/>
  <c r="L59" i="1"/>
  <c r="L61" i="1"/>
  <c r="R66" i="1"/>
  <c r="R68" i="1"/>
  <c r="N74" i="1"/>
  <c r="N76" i="1"/>
  <c r="L77" i="1"/>
  <c r="L79" i="1"/>
  <c r="R88" i="1"/>
  <c r="R92" i="1"/>
  <c r="R96" i="1"/>
  <c r="L97" i="1"/>
  <c r="R98" i="1"/>
  <c r="L99" i="1"/>
  <c r="N100" i="1"/>
  <c r="L101" i="1"/>
  <c r="R102" i="1"/>
  <c r="N106" i="1"/>
  <c r="L107" i="1"/>
  <c r="R110" i="1"/>
  <c r="N114" i="1"/>
  <c r="N116" i="1"/>
  <c r="L117" i="1"/>
  <c r="L119" i="1"/>
  <c r="N126" i="1"/>
  <c r="R128" i="1"/>
  <c r="R136" i="1"/>
  <c r="N94" i="1"/>
  <c r="T32" i="1"/>
  <c r="P12" i="1"/>
  <c r="Q10" i="1"/>
  <c r="Q7" i="1"/>
  <c r="R7" i="1"/>
  <c r="Y10" i="1"/>
  <c r="Y7" i="1"/>
  <c r="R21" i="1"/>
  <c r="R25" i="1"/>
  <c r="N27" i="1"/>
  <c r="M13" i="1"/>
  <c r="S13" i="1"/>
  <c r="T13" i="1"/>
  <c r="N15" i="1"/>
  <c r="K10" i="1"/>
  <c r="K7" i="1"/>
  <c r="S10" i="1"/>
  <c r="S7" i="1"/>
  <c r="T7" i="1"/>
  <c r="AA10" i="1"/>
  <c r="AA7" i="1"/>
  <c r="N19" i="1"/>
  <c r="M11" i="1"/>
  <c r="N11" i="1"/>
  <c r="N23" i="1"/>
  <c r="O14" i="1"/>
  <c r="P14" i="1"/>
  <c r="Q15" i="1"/>
  <c r="R15" i="1"/>
  <c r="R19" i="1"/>
  <c r="M7" i="1"/>
  <c r="N7" i="1"/>
  <c r="M10" i="1"/>
  <c r="N10" i="1"/>
  <c r="U10" i="1"/>
  <c r="U7" i="1"/>
  <c r="V7" i="1"/>
  <c r="AC10" i="1"/>
  <c r="AC7" i="1"/>
  <c r="AD7" i="1"/>
  <c r="O11" i="1"/>
  <c r="P11" i="1"/>
  <c r="L22" i="1"/>
  <c r="L26" i="1"/>
  <c r="O10" i="1"/>
  <c r="O7" i="1"/>
  <c r="P7" i="1"/>
  <c r="W10" i="1"/>
  <c r="W7" i="1"/>
  <c r="AE10" i="1"/>
  <c r="AE7" i="1"/>
  <c r="AF7" i="1"/>
  <c r="R29" i="1"/>
  <c r="S14" i="1"/>
  <c r="U15" i="1"/>
  <c r="V15" i="1"/>
  <c r="L14" i="1"/>
  <c r="T14" i="1"/>
  <c r="R11" i="1"/>
  <c r="N13" i="1"/>
  <c r="L12" i="1"/>
  <c r="T12" i="1"/>
  <c r="R13" i="1"/>
  <c r="L11" i="1"/>
  <c r="P13" i="1"/>
  <c r="T15" i="1"/>
  <c r="R20" i="1"/>
  <c r="L21" i="1"/>
  <c r="P23" i="1"/>
  <c r="N26" i="1"/>
  <c r="R28" i="1"/>
  <c r="L29" i="1"/>
  <c r="N32" i="1"/>
  <c r="P63" i="1"/>
  <c r="N64" i="1"/>
  <c r="N66" i="1"/>
  <c r="R12" i="1"/>
  <c r="L13" i="1"/>
  <c r="P15" i="1"/>
  <c r="T19" i="1"/>
  <c r="N20" i="1"/>
  <c r="R22" i="1"/>
  <c r="L23" i="1"/>
  <c r="P25" i="1"/>
  <c r="N28" i="1"/>
  <c r="R31" i="1"/>
  <c r="P32" i="1"/>
  <c r="N37" i="1"/>
  <c r="L38" i="1"/>
  <c r="R39" i="1"/>
  <c r="P40" i="1"/>
  <c r="N45" i="1"/>
  <c r="L46" i="1"/>
  <c r="R58" i="1"/>
  <c r="R60" i="1"/>
  <c r="R41" i="1"/>
  <c r="N41" i="1"/>
  <c r="X7" i="1"/>
  <c r="T11" i="1"/>
  <c r="N12" i="1"/>
  <c r="R14" i="1"/>
  <c r="L15" i="1"/>
  <c r="N22" i="1"/>
  <c r="R24" i="1"/>
  <c r="L25" i="1"/>
  <c r="P27" i="1"/>
  <c r="T31" i="1"/>
  <c r="N33" i="1"/>
  <c r="N34" i="1"/>
  <c r="L51" i="1"/>
  <c r="L53" i="1"/>
  <c r="T57" i="1"/>
  <c r="L69" i="1"/>
  <c r="R70" i="1"/>
  <c r="L71" i="1"/>
  <c r="P36" i="1"/>
  <c r="L36" i="1"/>
  <c r="AB7" i="1"/>
  <c r="V10" i="1"/>
  <c r="N14" i="1"/>
  <c r="L19" i="1"/>
  <c r="T23" i="1"/>
  <c r="N24" i="1"/>
  <c r="R26" i="1"/>
  <c r="L27" i="1"/>
  <c r="L30" i="1"/>
  <c r="L32" i="1"/>
  <c r="P34" i="1"/>
  <c r="N35" i="1"/>
  <c r="N43" i="1"/>
  <c r="R45" i="1"/>
  <c r="P47" i="1"/>
  <c r="N48" i="1"/>
  <c r="N50" i="1"/>
  <c r="T55" i="1"/>
  <c r="L67" i="1"/>
  <c r="R36" i="1"/>
  <c r="L37" i="1"/>
  <c r="N42" i="1"/>
  <c r="L45" i="1"/>
  <c r="R46" i="1"/>
  <c r="L48" i="1"/>
  <c r="R48" i="1"/>
  <c r="N52" i="1"/>
  <c r="N54" i="1"/>
  <c r="L55" i="1"/>
  <c r="R55" i="1"/>
  <c r="L57" i="1"/>
  <c r="P58" i="1"/>
  <c r="N61" i="1"/>
  <c r="R62" i="1"/>
  <c r="L64" i="1"/>
  <c r="R64" i="1"/>
  <c r="P65" i="1"/>
  <c r="P67" i="1"/>
  <c r="N68" i="1"/>
  <c r="T68" i="1"/>
  <c r="N72" i="1"/>
  <c r="N73" i="1"/>
  <c r="L75" i="1"/>
  <c r="L76" i="1"/>
  <c r="R76" i="1"/>
  <c r="N80" i="1"/>
  <c r="N82" i="1"/>
  <c r="L83" i="1"/>
  <c r="L85" i="1"/>
  <c r="R87" i="1"/>
  <c r="R89" i="1"/>
  <c r="R94" i="1"/>
  <c r="L100" i="1"/>
  <c r="R101" i="1"/>
  <c r="R103" i="1"/>
  <c r="N108" i="1"/>
  <c r="L109" i="1"/>
  <c r="T121" i="1"/>
  <c r="N128" i="1"/>
  <c r="R30" i="1"/>
  <c r="L31" i="1"/>
  <c r="P33" i="1"/>
  <c r="N36" i="1"/>
  <c r="R38" i="1"/>
  <c r="L39" i="1"/>
  <c r="P41" i="1"/>
  <c r="N44" i="1"/>
  <c r="R49" i="1"/>
  <c r="T50" i="1"/>
  <c r="R51" i="1"/>
  <c r="P52" i="1"/>
  <c r="P54" i="1"/>
  <c r="N55" i="1"/>
  <c r="N57" i="1"/>
  <c r="L58" i="1"/>
  <c r="N59" i="1"/>
  <c r="L60" i="1"/>
  <c r="L62" i="1"/>
  <c r="T64" i="1"/>
  <c r="R65" i="1"/>
  <c r="R67" i="1"/>
  <c r="P68" i="1"/>
  <c r="R69" i="1"/>
  <c r="R71" i="1"/>
  <c r="R78" i="1"/>
  <c r="N84" i="1"/>
  <c r="N85" i="1"/>
  <c r="L87" i="1"/>
  <c r="L88" i="1"/>
  <c r="L89" i="1"/>
  <c r="L93" i="1"/>
  <c r="L94" i="1"/>
  <c r="L96" i="1"/>
  <c r="N98" i="1"/>
  <c r="L103" i="1"/>
  <c r="R105" i="1"/>
  <c r="N109" i="1"/>
  <c r="T109" i="1"/>
  <c r="N134" i="1"/>
  <c r="N30" i="1"/>
  <c r="R32" i="1"/>
  <c r="L33" i="1"/>
  <c r="N38" i="1"/>
  <c r="R40" i="1"/>
  <c r="L41" i="1"/>
  <c r="P43" i="1"/>
  <c r="N46" i="1"/>
  <c r="L47" i="1"/>
  <c r="R47" i="1"/>
  <c r="L49" i="1"/>
  <c r="N53" i="1"/>
  <c r="T53" i="1"/>
  <c r="R54" i="1"/>
  <c r="L56" i="1"/>
  <c r="R56" i="1"/>
  <c r="P57" i="1"/>
  <c r="N60" i="1"/>
  <c r="N62" i="1"/>
  <c r="L63" i="1"/>
  <c r="R63" i="1"/>
  <c r="L65" i="1"/>
  <c r="P66" i="1"/>
  <c r="T67" i="1"/>
  <c r="N69" i="1"/>
  <c r="L70" i="1"/>
  <c r="N71" i="1"/>
  <c r="R72" i="1"/>
  <c r="L74" i="1"/>
  <c r="R74" i="1"/>
  <c r="N86" i="1"/>
  <c r="N90" i="1"/>
  <c r="N91" i="1"/>
  <c r="N95" i="1"/>
  <c r="R97" i="1"/>
  <c r="T104" i="1"/>
  <c r="R106" i="1"/>
  <c r="R108" i="1"/>
  <c r="T125" i="1"/>
  <c r="L129" i="1"/>
  <c r="R34" i="1"/>
  <c r="L35" i="1"/>
  <c r="N40" i="1"/>
  <c r="R42" i="1"/>
  <c r="L43" i="1"/>
  <c r="P45" i="1"/>
  <c r="P46" i="1"/>
  <c r="N47" i="1"/>
  <c r="P48" i="1"/>
  <c r="N49" i="1"/>
  <c r="L50" i="1"/>
  <c r="N51" i="1"/>
  <c r="L52" i="1"/>
  <c r="L54" i="1"/>
  <c r="R57" i="1"/>
  <c r="T58" i="1"/>
  <c r="R59" i="1"/>
  <c r="R61" i="1"/>
  <c r="N63" i="1"/>
  <c r="P64" i="1"/>
  <c r="N65" i="1"/>
  <c r="L66" i="1"/>
  <c r="N67" i="1"/>
  <c r="L68" i="1"/>
  <c r="N70" i="1"/>
  <c r="L72" i="1"/>
  <c r="L73" i="1"/>
  <c r="R73" i="1"/>
  <c r="R75" i="1"/>
  <c r="N78" i="1"/>
  <c r="T80" i="1"/>
  <c r="L81" i="1"/>
  <c r="T82" i="1"/>
  <c r="R83" i="1"/>
  <c r="R85" i="1"/>
  <c r="P86" i="1"/>
  <c r="R100" i="1"/>
  <c r="P103" i="1"/>
  <c r="R122" i="1"/>
  <c r="P110" i="1"/>
  <c r="N111" i="1"/>
  <c r="R112" i="1"/>
  <c r="L115" i="1"/>
  <c r="L116" i="1"/>
  <c r="N118" i="1"/>
  <c r="R119" i="1"/>
  <c r="R120" i="1"/>
  <c r="P121" i="1"/>
  <c r="V121" i="1"/>
  <c r="N122" i="1"/>
  <c r="T122" i="1"/>
  <c r="L123" i="1"/>
  <c r="R123" i="1"/>
  <c r="R124" i="1"/>
  <c r="N127" i="1"/>
  <c r="R129" i="1"/>
  <c r="R130" i="1"/>
  <c r="L135" i="1"/>
  <c r="L136" i="1"/>
  <c r="N75" i="1"/>
  <c r="N77" i="1"/>
  <c r="L78" i="1"/>
  <c r="L80" i="1"/>
  <c r="N87" i="1"/>
  <c r="L90" i="1"/>
  <c r="R90" i="1"/>
  <c r="N96" i="1"/>
  <c r="N97" i="1"/>
  <c r="R99" i="1"/>
  <c r="N101" i="1"/>
  <c r="N103" i="1"/>
  <c r="L105" i="1"/>
  <c r="R107" i="1"/>
  <c r="L112" i="1"/>
  <c r="L113" i="1"/>
  <c r="R113" i="1"/>
  <c r="P114" i="1"/>
  <c r="N115" i="1"/>
  <c r="R117" i="1"/>
  <c r="N119" i="1"/>
  <c r="T119" i="1"/>
  <c r="L120" i="1"/>
  <c r="T120" i="1"/>
  <c r="N123" i="1"/>
  <c r="L124" i="1"/>
  <c r="T124" i="1"/>
  <c r="L125" i="1"/>
  <c r="L126" i="1"/>
  <c r="R126" i="1"/>
  <c r="P127" i="1"/>
  <c r="T128" i="1"/>
  <c r="L130" i="1"/>
  <c r="L131" i="1"/>
  <c r="R131" i="1"/>
  <c r="R132" i="1"/>
  <c r="R133" i="1"/>
  <c r="N135" i="1"/>
  <c r="N136" i="1"/>
  <c r="N89" i="1"/>
  <c r="T90" i="1"/>
  <c r="L92" i="1"/>
  <c r="R93" i="1"/>
  <c r="L102" i="1"/>
  <c r="N105" i="1"/>
  <c r="L106" i="1"/>
  <c r="L110" i="1"/>
  <c r="N112" i="1"/>
  <c r="N113" i="1"/>
  <c r="L114" i="1"/>
  <c r="R114" i="1"/>
  <c r="R118" i="1"/>
  <c r="N120" i="1"/>
  <c r="N124" i="1"/>
  <c r="V124" i="1"/>
  <c r="N125" i="1"/>
  <c r="R127" i="1"/>
  <c r="P128" i="1"/>
  <c r="V128" i="1"/>
  <c r="N129" i="1"/>
  <c r="N130" i="1"/>
  <c r="N131" i="1"/>
  <c r="L132" i="1"/>
  <c r="L133" i="1"/>
  <c r="P136" i="1"/>
  <c r="R77" i="1"/>
  <c r="P78" i="1"/>
  <c r="N79" i="1"/>
  <c r="N81" i="1"/>
  <c r="L82" i="1"/>
  <c r="N83" i="1"/>
  <c r="L84" i="1"/>
  <c r="L86" i="1"/>
  <c r="R86" i="1"/>
  <c r="N88" i="1"/>
  <c r="L91" i="1"/>
  <c r="R91" i="1"/>
  <c r="N92" i="1"/>
  <c r="T93" i="1"/>
  <c r="L95" i="1"/>
  <c r="R95" i="1"/>
  <c r="L98" i="1"/>
  <c r="N99" i="1"/>
  <c r="N102" i="1"/>
  <c r="R104" i="1"/>
  <c r="N107" i="1"/>
  <c r="L108" i="1"/>
  <c r="N110" i="1"/>
  <c r="L111" i="1"/>
  <c r="R111" i="1"/>
  <c r="N117" i="1"/>
  <c r="L118" i="1"/>
  <c r="N121" i="1"/>
  <c r="L122" i="1"/>
  <c r="L127" i="1"/>
  <c r="L128" i="1"/>
  <c r="N132" i="1"/>
  <c r="N133" i="1"/>
  <c r="L134" i="1"/>
  <c r="R134" i="1"/>
  <c r="R135" i="1"/>
  <c r="Z7" i="1"/>
  <c r="L7" i="1"/>
  <c r="X10" i="1"/>
  <c r="R10" i="1"/>
  <c r="AB10" i="1"/>
  <c r="L10" i="1"/>
  <c r="P10" i="1"/>
  <c r="Z10" i="1"/>
  <c r="T10" i="1"/>
  <c r="AF10" i="1"/>
  <c r="AD10" i="1"/>
</calcChain>
</file>

<file path=xl/sharedStrings.xml><?xml version="1.0" encoding="utf-8"?>
<sst xmlns="http://schemas.openxmlformats.org/spreadsheetml/2006/main" count="2351" uniqueCount="444">
  <si>
    <t>Code</t>
  </si>
  <si>
    <t>Region</t>
  </si>
  <si>
    <t>Wahlberechtigte</t>
  </si>
  <si>
    <t>ungültig</t>
  </si>
  <si>
    <t>gültig</t>
  </si>
  <si>
    <t>Parteistimmen</t>
  </si>
  <si>
    <t>Abtenau</t>
  </si>
  <si>
    <t>Adnet</t>
  </si>
  <si>
    <t>Annaberg-Lungötz</t>
  </si>
  <si>
    <t>Golling an der Salzach</t>
  </si>
  <si>
    <t>Hallein</t>
  </si>
  <si>
    <t>Krispl</t>
  </si>
  <si>
    <t>Kuchl</t>
  </si>
  <si>
    <t>Oberalm</t>
  </si>
  <si>
    <t>Puch bei Hallein</t>
  </si>
  <si>
    <t>Bad Vigaun</t>
  </si>
  <si>
    <t>Anif</t>
  </si>
  <si>
    <t>Anthering</t>
  </si>
  <si>
    <t>Bergheim</t>
  </si>
  <si>
    <t>Berndorf bei Salzburg</t>
  </si>
  <si>
    <t>Bürmoos</t>
  </si>
  <si>
    <t>Dorfbeuern</t>
  </si>
  <si>
    <t>Ebenau</t>
  </si>
  <si>
    <t>Elixhausen</t>
  </si>
  <si>
    <t>Elsbethen</t>
  </si>
  <si>
    <t>Eugendorf</t>
  </si>
  <si>
    <t>Faistenau</t>
  </si>
  <si>
    <t>Fuschl am See</t>
  </si>
  <si>
    <t>Göming</t>
  </si>
  <si>
    <t>Grödig</t>
  </si>
  <si>
    <t>Großgmain</t>
  </si>
  <si>
    <t>Hallwang</t>
  </si>
  <si>
    <t>Henndorf am Wallersee</t>
  </si>
  <si>
    <t>Hintersee</t>
  </si>
  <si>
    <t>Hof bei Salzburg</t>
  </si>
  <si>
    <t>Köstendorf</t>
  </si>
  <si>
    <t>Koppl</t>
  </si>
  <si>
    <t>Lamprechtshausen</t>
  </si>
  <si>
    <t>Mattsee</t>
  </si>
  <si>
    <t>Neumarkt am Wallersee</t>
  </si>
  <si>
    <t>Nußdorf am Haunsberg</t>
  </si>
  <si>
    <t>Oberndorf bei Salzburg</t>
  </si>
  <si>
    <t>Obertrum am See</t>
  </si>
  <si>
    <t>Plainfeld</t>
  </si>
  <si>
    <t>Schleedorf</t>
  </si>
  <si>
    <t>Seeham</t>
  </si>
  <si>
    <t>Straßwalchen</t>
  </si>
  <si>
    <t>Strobl</t>
  </si>
  <si>
    <t>Thalgau</t>
  </si>
  <si>
    <t>Wals-Siezenheim</t>
  </si>
  <si>
    <t>Seekirchen am Wallersee</t>
  </si>
  <si>
    <t>Altenmarkt im Pongau</t>
  </si>
  <si>
    <t>Bad Hofgastein</t>
  </si>
  <si>
    <t>Bad Gastein</t>
  </si>
  <si>
    <t>Bischofshofen</t>
  </si>
  <si>
    <t>Dorfgastein</t>
  </si>
  <si>
    <t>Eben im Pongau</t>
  </si>
  <si>
    <t>Filzmoos</t>
  </si>
  <si>
    <t>Flachau</t>
  </si>
  <si>
    <t>Forstau</t>
  </si>
  <si>
    <t>Goldegg</t>
  </si>
  <si>
    <t>Großarl</t>
  </si>
  <si>
    <t>Hüttau</t>
  </si>
  <si>
    <t>Hüttschlag</t>
  </si>
  <si>
    <t>Kleinarl</t>
  </si>
  <si>
    <t>Mühlbach am Hochkönig</t>
  </si>
  <si>
    <t>Pfarrwerfen</t>
  </si>
  <si>
    <t>Radstadt</t>
  </si>
  <si>
    <t>St. Johann im Pongau</t>
  </si>
  <si>
    <t>Schwarzach im Pongau</t>
  </si>
  <si>
    <t>Untertauern</t>
  </si>
  <si>
    <t>Wagrain</t>
  </si>
  <si>
    <t>Werfen</t>
  </si>
  <si>
    <t>Werfenweng</t>
  </si>
  <si>
    <t>Göriach</t>
  </si>
  <si>
    <t>Lessach</t>
  </si>
  <si>
    <t>Mariapfarr</t>
  </si>
  <si>
    <t>Mauterndorf</t>
  </si>
  <si>
    <t>Muhr</t>
  </si>
  <si>
    <t>Ramingstein</t>
  </si>
  <si>
    <t>Tamsweg</t>
  </si>
  <si>
    <t>Thomatal</t>
  </si>
  <si>
    <t>Tweng</t>
  </si>
  <si>
    <t>Unternberg</t>
  </si>
  <si>
    <t>Weißpriach</t>
  </si>
  <si>
    <t>Zederhaus</t>
  </si>
  <si>
    <t>Bramberg am Wildkogel</t>
  </si>
  <si>
    <t>Dienten am Hochkönig</t>
  </si>
  <si>
    <t>Hollersbach im Pinzgau</t>
  </si>
  <si>
    <t>Kaprun</t>
  </si>
  <si>
    <t>Krimml</t>
  </si>
  <si>
    <t>Lend</t>
  </si>
  <si>
    <t>Leogang</t>
  </si>
  <si>
    <t>Lofer</t>
  </si>
  <si>
    <t>Maishofen</t>
  </si>
  <si>
    <t>Mittersill</t>
  </si>
  <si>
    <t>Niedernsill</t>
  </si>
  <si>
    <t>Piesendorf</t>
  </si>
  <si>
    <t>Rauris</t>
  </si>
  <si>
    <t>Saalbach-Hinterglemm</t>
  </si>
  <si>
    <t>Stuhlfelden</t>
  </si>
  <si>
    <t>Taxenbach</t>
  </si>
  <si>
    <t>Unken</t>
  </si>
  <si>
    <t>Uttendorf</t>
  </si>
  <si>
    <t>Viehhofen</t>
  </si>
  <si>
    <t>Wald im Pinzgau</t>
  </si>
  <si>
    <t>Weißbach bei Lofer</t>
  </si>
  <si>
    <t>Zell am See</t>
  </si>
  <si>
    <t>Bezirke</t>
  </si>
  <si>
    <t>Gemeinden</t>
  </si>
  <si>
    <t>gesamt</t>
  </si>
  <si>
    <t>weiblich</t>
  </si>
  <si>
    <t>ÖVP</t>
  </si>
  <si>
    <t>SPÖ</t>
  </si>
  <si>
    <t>FPÖ</t>
  </si>
  <si>
    <t>GRÜNE</t>
  </si>
  <si>
    <t>Salzburg-Umgebung</t>
  </si>
  <si>
    <t>Salzburg (Stadt)</t>
  </si>
  <si>
    <t>Rußbach am Paß Gschütt</t>
  </si>
  <si>
    <t>Scheffau am Tennengebirge</t>
  </si>
  <si>
    <t>Bruck an der Großglocknerstraße</t>
  </si>
  <si>
    <t>Fusch an der Großglocknerstraße</t>
  </si>
  <si>
    <t>Maria Alm am Steinernen Meer</t>
  </si>
  <si>
    <t>Neukirchen am Großvenediger</t>
  </si>
  <si>
    <t>Saalfelden am Steinernen Meer</t>
  </si>
  <si>
    <t>Mandate</t>
  </si>
  <si>
    <t>abgegebene Stimmen</t>
  </si>
  <si>
    <t>männlich</t>
  </si>
  <si>
    <t>Bundesland</t>
  </si>
  <si>
    <t>Salzburg</t>
  </si>
  <si>
    <t>St. Koloman</t>
  </si>
  <si>
    <t>St. Georgen bei Salzburg</t>
  </si>
  <si>
    <t>St. Gilgen</t>
  </si>
  <si>
    <t>St. Martin am Tennengebirge</t>
  </si>
  <si>
    <t>St. Veit im Pongau</t>
  </si>
  <si>
    <t>St. Andrä im Lungau</t>
  </si>
  <si>
    <t>St. Margarethen im Lungau</t>
  </si>
  <si>
    <t>St. Michael im Lungau</t>
  </si>
  <si>
    <t>St. Martin bei Lofer</t>
  </si>
  <si>
    <t>Sonstige 1</t>
  </si>
  <si>
    <t>Sonstige 2</t>
  </si>
  <si>
    <t>Kurz- und Langbezeichnung für …</t>
  </si>
  <si>
    <t>Gemeinde</t>
  </si>
  <si>
    <t>Parteibezeichnungen zu den Gemeindevertretungswahlen vom 9.3.2014</t>
  </si>
  <si>
    <t>Sonstige 3</t>
  </si>
  <si>
    <t>Sonstige 4</t>
  </si>
  <si>
    <t>Sonstige 5</t>
  </si>
  <si>
    <t>Sonstige 6</t>
  </si>
  <si>
    <t>Sonstige 7</t>
  </si>
  <si>
    <t>Die Stadtpartei - ÖVP</t>
  </si>
  <si>
    <t>Sozialdemokratische Partei Österreichs - Liste Dr. Heinz Schaden</t>
  </si>
  <si>
    <t>Bürgerliste - DIE GRÜNEN</t>
  </si>
  <si>
    <t>Freiheitliche Partei Salzburg</t>
  </si>
  <si>
    <t>NEOS</t>
  </si>
  <si>
    <t>Das Neue Österreich und Liberales Forum</t>
  </si>
  <si>
    <t>KPÖ</t>
  </si>
  <si>
    <t>Kommunistische Partei Österreichs</t>
  </si>
  <si>
    <t>TAZL</t>
  </si>
  <si>
    <t>FÜR Salzburg - Liste Doris Tazl</t>
  </si>
  <si>
    <t>LINKE</t>
  </si>
  <si>
    <t>DIE LINKE</t>
  </si>
  <si>
    <t>SALZ</t>
  </si>
  <si>
    <t>BÜRGER FÜR SALZBURG</t>
  </si>
  <si>
    <t>PIRAT</t>
  </si>
  <si>
    <t>Salzburger Piratenpartei</t>
  </si>
  <si>
    <t>EDI</t>
  </si>
  <si>
    <t>TEAM SALZBURG - EDI MAINONI</t>
  </si>
  <si>
    <t>Abtenauer Volkspartei Team Hans Schnitzhofer</t>
  </si>
  <si>
    <t>SPÖ Abtenau - Matthias Reiter</t>
  </si>
  <si>
    <t>NEOS - Das neue Österreich und Liberales Forum</t>
  </si>
  <si>
    <t>Adneter Volkspartei - Bürgermeister Wolfgang Auer</t>
  </si>
  <si>
    <t>Sozialdemokratische Partei Österreichs</t>
  </si>
  <si>
    <t>Österreischische Volkspartei</t>
  </si>
  <si>
    <t>Sozialdemokratische Partei Annaberg-Lungötz</t>
  </si>
  <si>
    <t>Die Freiheitlichen Salzburg</t>
  </si>
  <si>
    <t>Gollinger Volkspartei - Anton Kaufmann</t>
  </si>
  <si>
    <t>Sozialdemokratische Partei Österreich</t>
  </si>
  <si>
    <t>Halleiner Volkspartei - Bürgermeister Gerhard Anzengruber</t>
  </si>
  <si>
    <t>Die Grünen Hallein</t>
  </si>
  <si>
    <t>Das neue Österreich und Liberales Forum</t>
  </si>
  <si>
    <t>Österreichische Volkspartei</t>
  </si>
  <si>
    <t>SPÖ Krispl-Gaißau - Liste Matthias</t>
  </si>
  <si>
    <t>Sozialdemokratische Partei Österreichs Kuchl</t>
  </si>
  <si>
    <t>DIE GRÜNEN Kuchl</t>
  </si>
  <si>
    <t>DIE GRÜNEN OBERALM</t>
  </si>
  <si>
    <t>ÖVP Puch - Bürgermeister Helmut Klose</t>
  </si>
  <si>
    <t>SPÖ Puch bei Hallein</t>
  </si>
  <si>
    <t>DIE GRÜNEN PUCH</t>
  </si>
  <si>
    <t>Bürgermeister Sepp Grasl - Russbacher Volkspartei</t>
  </si>
  <si>
    <t>SPÖ RUSSBACH - LISTE GR KRAFT MATTHIAS</t>
  </si>
  <si>
    <t>SPÖ Scheffau - Liste Vzbgm. Blasius Linhuber</t>
  </si>
  <si>
    <t>ÖVP Bad Vigaun - Bgm. Fritz Holztrattner</t>
  </si>
  <si>
    <t>GBV</t>
  </si>
  <si>
    <t>Gemeinsam für Bad Vigaun</t>
  </si>
  <si>
    <t>Österreichische Volkspartei Anif</t>
  </si>
  <si>
    <t>SPÖ Anif - Team Anton Wallinger</t>
  </si>
  <si>
    <t>Die Grünen Anif</t>
  </si>
  <si>
    <t>KRÜ</t>
  </si>
  <si>
    <t>Unabhängige Liste Hans Krüger</t>
  </si>
  <si>
    <t>SPÖ Anthering - Liste Mag. Werner Mistlberger</t>
  </si>
  <si>
    <t>Grüne Liste für sparsame Verwaltung - Anthering</t>
  </si>
  <si>
    <t>Bürgermeister Johann Hutzinger-Bergheimer Volkspartei</t>
  </si>
  <si>
    <t>SPÖ-Bergheim</t>
  </si>
  <si>
    <t>Die GRÜNEN Bergheim</t>
  </si>
  <si>
    <t>ÖVP Berndorf</t>
  </si>
  <si>
    <t>SPÖ Berndorf - VzBgm. Marianne Reitshammer</t>
  </si>
  <si>
    <t>Volkspartei Bürmoos und Parteifreie</t>
  </si>
  <si>
    <t>SPÖ-Bürmoos Liste Peter Eder</t>
  </si>
  <si>
    <t>WIR GRÜNE BÜRMOOS</t>
  </si>
  <si>
    <t>Sozialistische Partei Österreich</t>
  </si>
  <si>
    <t>SPÖ Ebenau - Christian Leitich</t>
  </si>
  <si>
    <t>Die Grünen Ebenau</t>
  </si>
  <si>
    <t>Österreichische Volkspartei Elsbethen</t>
  </si>
  <si>
    <t>Sozialdemokratische Partei Österreich - Edi Knoblechner</t>
  </si>
  <si>
    <t>ULE</t>
  </si>
  <si>
    <t>Unabhängige Liste Elsbethen</t>
  </si>
  <si>
    <t>ÖSTERR. VOLKSPARTEI - LISTE JOHANN STRASSER</t>
  </si>
  <si>
    <t>SPÖ EUGENDORF LISTE FRANZ KREUZER</t>
  </si>
  <si>
    <t>DIE GRÜNEN EUGENDORF</t>
  </si>
  <si>
    <t>FREIHEITLICHE PARTEI SALZBURG</t>
  </si>
  <si>
    <t>Bgm. Josef Wörndl &amp; Team</t>
  </si>
  <si>
    <t>SPÖ Faistenau - Liste Gottfried Leitner und sein Team</t>
  </si>
  <si>
    <t>Österreichische Volkspartei Fuschl am See</t>
  </si>
  <si>
    <t>Die Grünen Fuschl</t>
  </si>
  <si>
    <t>SPÖ Göming - Die demokratische Option</t>
  </si>
  <si>
    <t>VPuPf</t>
  </si>
  <si>
    <t>Grödiger Volkspartei + Parteifreie Bgm. Hemetsberger</t>
  </si>
  <si>
    <t>SPÖ Grödig - Liste Othmar Danninger</t>
  </si>
  <si>
    <t>Die Grünen Grödig - GABL</t>
  </si>
  <si>
    <t>ÖVP - Großgmain, Liste Sebastian Schönbuchner</t>
  </si>
  <si>
    <t>SPÖ - Team Zukunft Großgmain</t>
  </si>
  <si>
    <t>Die Grünen Großgmain</t>
  </si>
  <si>
    <t>HALLWANGER VOLKSPARTEI</t>
  </si>
  <si>
    <t>SPÖ Hallwang</t>
  </si>
  <si>
    <t>DIE GRÜNEN HALLWANG</t>
  </si>
  <si>
    <t>Henndorfer Volkspartei</t>
  </si>
  <si>
    <t>Die Grünen Henndorf</t>
  </si>
  <si>
    <t>Österreichische Volkspartei Hintersee</t>
  </si>
  <si>
    <t>SPÖ Hintersee</t>
  </si>
  <si>
    <t>ÖVP HOF - Team Thomas Ließ</t>
  </si>
  <si>
    <t>Sozialdemokratische Partei - HOF</t>
  </si>
  <si>
    <t>HOF</t>
  </si>
  <si>
    <t>Liste Hof</t>
  </si>
  <si>
    <t>Köstendorfer ÖVP, Wolfgang Wagner und sein Team</t>
  </si>
  <si>
    <t>SPÖ Köstendorf</t>
  </si>
  <si>
    <t>ÖVP Koppl</t>
  </si>
  <si>
    <t>Koppler SPÖ</t>
  </si>
  <si>
    <t>Die GRÜNEN Koppl</t>
  </si>
  <si>
    <t>Volkspartei Lamprechtshausen</t>
  </si>
  <si>
    <t>SPÖ Lamprechtshausen</t>
  </si>
  <si>
    <t>FDL</t>
  </si>
  <si>
    <t>Freie Demokraten Lamprechtshausen</t>
  </si>
  <si>
    <t>SPÖ Mattsee</t>
  </si>
  <si>
    <t>Die GRÜNEN Mattsee</t>
  </si>
  <si>
    <t>Neumarkter Volkspartei - Adi Rieger</t>
  </si>
  <si>
    <t>SPÖ Neumarkt - Jan Schierl</t>
  </si>
  <si>
    <t>Die Grünen - die Grüne Alternative</t>
  </si>
  <si>
    <t>TNaW</t>
  </si>
  <si>
    <t>Team Neumarkt am Wallersee</t>
  </si>
  <si>
    <t>SPÖ Nußdorf am Haunsberg</t>
  </si>
  <si>
    <t>Oberndorfer Volkspartei</t>
  </si>
  <si>
    <t>Die GRÜNEN Oberndorf</t>
  </si>
  <si>
    <t>NOW</t>
  </si>
  <si>
    <t>Neue Oberndorfer Wählergemeinschaft - Initiative Zukunft Oberndorf</t>
  </si>
  <si>
    <t>Bürgermeister Simon Wallner - Obertrumer Volkspartei</t>
  </si>
  <si>
    <t>SPÖ Obertrum am See</t>
  </si>
  <si>
    <t>Die Grünen Obertrum</t>
  </si>
  <si>
    <t>NEOS Das Neue Österreich und Liberales Forum</t>
  </si>
  <si>
    <t>SPÖ Plainfeld und Parteifreie</t>
  </si>
  <si>
    <t>ÖVP St. Georgen</t>
  </si>
  <si>
    <t>SPÖ St. Georgen - Liste Petra Gillhofer</t>
  </si>
  <si>
    <t>Österreichische Volkspartei St. Gilgen</t>
  </si>
  <si>
    <t>SPÖ St. Gilgen - Team Manuela Laimer</t>
  </si>
  <si>
    <t>SPÖ Schleedorf und Parteifreie</t>
  </si>
  <si>
    <t>Österreichische Volkspartei Seeham</t>
  </si>
  <si>
    <t>SPÖ Seeham - Liste Fritz Hahn</t>
  </si>
  <si>
    <t>Die GRÜNEN Seeham</t>
  </si>
  <si>
    <t>FWGBS</t>
  </si>
  <si>
    <t>Freie Wähler Grüne Bürgerliste Straßwalchen</t>
  </si>
  <si>
    <t>LIS</t>
  </si>
  <si>
    <t>Liste Straßwalchen</t>
  </si>
  <si>
    <t>Österreichische Volkspartei Strobl Team Josef Weikinger</t>
  </si>
  <si>
    <t>SPÖ STROBL</t>
  </si>
  <si>
    <t>DIE GRÜNEN STROBL</t>
  </si>
  <si>
    <t>Thalgauer Volkspartei</t>
  </si>
  <si>
    <t>TfT</t>
  </si>
  <si>
    <t>Team für Thalgau</t>
  </si>
  <si>
    <t>Volkspartei Wals-Siezenheim, Team Maislinger</t>
  </si>
  <si>
    <t>SPÖ Wals-Siezenheim - Liste Edi Jost</t>
  </si>
  <si>
    <t>Grüne &amp; Bürgerliste für Wals-Siezenheim</t>
  </si>
  <si>
    <t>TEAM</t>
  </si>
  <si>
    <t>Team Wals-Siezenheim</t>
  </si>
  <si>
    <t>Monika Schwaiger - Volkspartei Seekirchen</t>
  </si>
  <si>
    <t>SPÖ Seekirchen - Stadtrat Hans Wittek</t>
  </si>
  <si>
    <t>LeSe</t>
  </si>
  <si>
    <t>Initiative Lebenswertes Seekirchen</t>
  </si>
  <si>
    <t>FWS</t>
  </si>
  <si>
    <t>Freie Wähler Seekirchen</t>
  </si>
  <si>
    <t>Österreichische Volkspartei-Liste Fritz Zettinig</t>
  </si>
  <si>
    <t>Freiheitliche Partei Österreichs</t>
  </si>
  <si>
    <t>Team Bgm. Steinbauer - Bad Gasteiner Volkspartei</t>
  </si>
  <si>
    <t>Österreichische Volkspartei - Wetti Saller</t>
  </si>
  <si>
    <t>SPÖ-Bischofshofen - Team Hansjörg Obinger</t>
  </si>
  <si>
    <t>Österreichische Volkspartei Dorfgastein</t>
  </si>
  <si>
    <t>Sozialdemokratische Partei Österreichs/Dorfgastein</t>
  </si>
  <si>
    <t>Österreichische Volkspartei, Bgm. Farmer Herbert</t>
  </si>
  <si>
    <t>ÖVP - Liste Bgm. Thomas Oberreiter</t>
  </si>
  <si>
    <t>SPÖ - Rudi Weitgasser</t>
  </si>
  <si>
    <t>Freiheitliche Partei Flachau</t>
  </si>
  <si>
    <t>SPÖ Forstau</t>
  </si>
  <si>
    <t>Sozialdemokratische Partei Österreichs, Ortspartei Goldegg</t>
  </si>
  <si>
    <t>BIG</t>
  </si>
  <si>
    <t>Bürgerinitiative Goldegg</t>
  </si>
  <si>
    <t>Österreichische Volkspartei Bgm. Rupert Bergmüller</t>
  </si>
  <si>
    <t>Sozialdemokratische Partei Österreichs Ellmauthaler Christoph</t>
  </si>
  <si>
    <t>ProHN</t>
  </si>
  <si>
    <t>Pro-Hüttau-Niedernfritz Auer Gerhard</t>
  </si>
  <si>
    <t>FDK</t>
  </si>
  <si>
    <t>Freie Demokraten für Kleinarl</t>
  </si>
  <si>
    <t>Salzburger Volkspartei</t>
  </si>
  <si>
    <t>SPÖ Radstadt - Vzbgm. Hans Warter</t>
  </si>
  <si>
    <t>Österreichische Volkspartei, Bgm. Mitterer Günther</t>
  </si>
  <si>
    <t>Grüne</t>
  </si>
  <si>
    <t>Die Grünen St. Johann im Pongau</t>
  </si>
  <si>
    <t>ÖVP St. Martin - Bürgermeister Hannes Schlager</t>
  </si>
  <si>
    <t>Team Markus Oberauer SPÖ St. Martin/Tgb.</t>
  </si>
  <si>
    <t>ÖVP St. Veit</t>
  </si>
  <si>
    <t>GFUO</t>
  </si>
  <si>
    <t>Gemeinsames Forum Untertauern Obertauern</t>
  </si>
  <si>
    <t>ÖVP Wagrain</t>
  </si>
  <si>
    <t>Sozialdemokratische Partei Wagrain</t>
  </si>
  <si>
    <t>ÖVP Werfenweng - Bürgermeister Peter Brandauer</t>
  </si>
  <si>
    <t>HLW</t>
  </si>
  <si>
    <t>Heimatliste Werfenweng</t>
  </si>
  <si>
    <t>Volkspartei Mariapfarr - Liste Andreas Kaiser</t>
  </si>
  <si>
    <t>Österreichische Volks Partei</t>
  </si>
  <si>
    <t>Österreichische Volkspartei Ramingstein</t>
  </si>
  <si>
    <t>Österreichische Volkspartei St.Margarethen</t>
  </si>
  <si>
    <t>Österreichische Volkspartei - Manfred Sampl</t>
  </si>
  <si>
    <t>ÖVP Tamsweg - Bgm. Georg Gappmayer</t>
  </si>
  <si>
    <t>SPÖ Tamsweg - Liste Vbgm. Klaus Repetschnigg</t>
  </si>
  <si>
    <t>Die Grünen Tamsweg</t>
  </si>
  <si>
    <t>LT</t>
  </si>
  <si>
    <t>Liste Thomatal</t>
  </si>
  <si>
    <t>Sozialdemokratische Partei</t>
  </si>
  <si>
    <t>Bramberger Volkspartei</t>
  </si>
  <si>
    <t>Sozialdemokratische Partei Österreich - Josef Innerhofer</t>
  </si>
  <si>
    <t>BBL</t>
  </si>
  <si>
    <t>Bramberger Bürgerliste</t>
  </si>
  <si>
    <t>Die Grünen Bruck</t>
  </si>
  <si>
    <t>Sozialdemokratische Partei Österreichs Fusch und Unabhängige</t>
  </si>
  <si>
    <t>ÖVP Hollersbach</t>
  </si>
  <si>
    <t>Die Grünen Kaprun</t>
  </si>
  <si>
    <t>Sozialdemokratische Partei Österreichs, Bgm. Eder Peter</t>
  </si>
  <si>
    <t>PFM</t>
  </si>
  <si>
    <t>Parteifrei für Maishofen</t>
  </si>
  <si>
    <t>MVP</t>
  </si>
  <si>
    <t>Maria Almer Volkspartei</t>
  </si>
  <si>
    <t>SPÖ Maria Alm - Gerti Eder &amp; Team</t>
  </si>
  <si>
    <t>WPM</t>
  </si>
  <si>
    <t>Wählergemeinschaft Pro Maria Alm</t>
  </si>
  <si>
    <t>Sozialdemokratische Partei Österreichs - Liste Rauch</t>
  </si>
  <si>
    <t>Die Grünen Mittersill</t>
  </si>
  <si>
    <t>Team Mittersill</t>
  </si>
  <si>
    <t>VIERT</t>
  </si>
  <si>
    <t>Liste Dr. Wolfgang Viertler - Gemeinsam für Mittersill</t>
  </si>
  <si>
    <t>UHL</t>
  </si>
  <si>
    <t>Unabhängige Heimatliste</t>
  </si>
  <si>
    <t>Österreichische Volkspartei Niedernsill</t>
  </si>
  <si>
    <t>Piesendorfer Volkspartei, Liste Bgm. Warter</t>
  </si>
  <si>
    <t>UP</t>
  </si>
  <si>
    <t>Liste Uhl Peter</t>
  </si>
  <si>
    <t>IDP</t>
  </si>
  <si>
    <t>Innovatives Demokratisches Piesendorf</t>
  </si>
  <si>
    <t>ÖVP Rauris</t>
  </si>
  <si>
    <t>WGR</t>
  </si>
  <si>
    <t>Freie Wählergemeinschaft Rauris</t>
  </si>
  <si>
    <t>SVP</t>
  </si>
  <si>
    <t>Volkspartei Saalfelden - Markus Latzer</t>
  </si>
  <si>
    <t>DIE GRÜNEN Saalfelden</t>
  </si>
  <si>
    <t>Österreichische Volkspartei - St. Martin bei Lofer</t>
  </si>
  <si>
    <t>Die GRÜNEN St. Martin bei Lofer</t>
  </si>
  <si>
    <t>TSM</t>
  </si>
  <si>
    <t>Team St. Martin</t>
  </si>
  <si>
    <t>WPS</t>
  </si>
  <si>
    <t>Wählergemeinschaft Pro St. Martin</t>
  </si>
  <si>
    <t>Österr. Volkspartei</t>
  </si>
  <si>
    <t>Sozialdemokratische Partei Österreichs - Hannes Lerchbaumer</t>
  </si>
  <si>
    <t>Bürgermeister Sepp Hohenwarter - Volkspartei Weißbach</t>
  </si>
  <si>
    <t>VP</t>
  </si>
  <si>
    <t>Bürgermeister Padourek - Zeller Volkspartei</t>
  </si>
  <si>
    <t>Hans Wallner, Zeller SPÖ und engagierte Zellerinnen und Zeller</t>
  </si>
  <si>
    <t>Die Grünen Zell am See - Grüne Bürgerliste</t>
  </si>
  <si>
    <t>SPÖ - Liste für Rauris</t>
  </si>
  <si>
    <t>GVW 2014 - Reststimmen und für ein weiteres Mandat fehlende Stimmen</t>
  </si>
  <si>
    <t>Stimmen</t>
  </si>
  <si>
    <t>Wahlzahl</t>
  </si>
  <si>
    <t>Reststimmen</t>
  </si>
  <si>
    <t>Auf das nächste Mandat fehlende Stimmen</t>
  </si>
  <si>
    <t>S1</t>
  </si>
  <si>
    <t>S2</t>
  </si>
  <si>
    <t>S3</t>
  </si>
  <si>
    <t>S4</t>
  </si>
  <si>
    <t>S5</t>
  </si>
  <si>
    <t>S6</t>
  </si>
  <si>
    <t>S7</t>
  </si>
  <si>
    <t>Summe</t>
  </si>
  <si>
    <t>Minimum</t>
  </si>
  <si>
    <t>St Koloman</t>
  </si>
  <si>
    <t>St Georgen bei Salzburg</t>
  </si>
  <si>
    <t>St Gilgen</t>
  </si>
  <si>
    <t>St Johann im Pongau</t>
  </si>
  <si>
    <t>St Martin am Tennengebirge</t>
  </si>
  <si>
    <t>St Veit im Pongau</t>
  </si>
  <si>
    <t>St Andrä im Lungau</t>
  </si>
  <si>
    <t>St Margarethen im Lungau</t>
  </si>
  <si>
    <t>St Michael im Lungau</t>
  </si>
  <si>
    <t>St Martin bei Lofer</t>
  </si>
  <si>
    <t>Bei der Partei ohne Reststimmen ergibt die Differenz aus Wahlzahl und Reststimmen nicht die Anzahl der fehlenden Stimmen, da sich bei ihr mit der Veränderung der Stimmen auch die Wahlzahl ändern würde. Ihr fehlten jedenfalls mehr Stimmen, als die Wahlzahl ausmacht.</t>
  </si>
  <si>
    <t xml:space="preserve">Teilt man die Parteistimmen durch die Wahlzahl, erhält man die Anzahl der Mandate sowie die verbleibenden Reststimmen. </t>
  </si>
  <si>
    <t>Die aufgerundete Differenz zwischen Wahlzahl und Reststimmen gibt an, wie viele Stimmen einer Partei noch gefehlt haben, um ein weiteres Mandat zu erreichen.</t>
  </si>
  <si>
    <t>Verlierer</t>
  </si>
  <si>
    <t>Gewinner</t>
  </si>
  <si>
    <t>Los</t>
  </si>
  <si>
    <t>Dem Verlierer hätten noch x Stimmen gefehlt, um dem Gewinner das letzte Mandat streitig zu machen und direkt zu übernehmen oder zumindest einen Losentscheid nötig zu machen. Pro Gemeinde ist die Partei mit den geringsten fehlenden Stimmen angeführt.</t>
  </si>
  <si>
    <t>Geringste Zahl an fehlenden Stimmen</t>
  </si>
  <si>
    <t>Anmerkung</t>
  </si>
  <si>
    <t>Bgm.</t>
  </si>
  <si>
    <t>1.</t>
  </si>
  <si>
    <t>2.</t>
  </si>
  <si>
    <t>3.</t>
  </si>
  <si>
    <t>4.</t>
  </si>
  <si>
    <t>5.</t>
  </si>
  <si>
    <t>6.</t>
  </si>
  <si>
    <t>7.</t>
  </si>
  <si>
    <t>8.</t>
  </si>
  <si>
    <t>GVW 2014 - Gemeindevorstehung</t>
  </si>
  <si>
    <t>Der erste und bei Gemeinden mit mindestens 5.000 Einwohnern auch der zweite Gemeinderat führen die Bezeichnung Vizebürgermeister (hellblau).</t>
  </si>
  <si>
    <t>Die Gemeindevorstehung besteht aus dem Bürgermeister und mehreren Mitgliedern der Gemeindevertretung.</t>
  </si>
  <si>
    <t>Deren Anzahl ist abhängig von der Zahl der Gemeindevertretungsmandate.</t>
  </si>
  <si>
    <t>Die Mitglieder der Gemeindevorstehung werden Gemeinderäte (in Städten auch Stadträte) genannt und sind gereiht.</t>
  </si>
  <si>
    <t>Partei und Reihung des Bürgermeisters und der Gemeinderäte</t>
  </si>
  <si>
    <t>Vorreihung SPÖ vor ÖVP</t>
  </si>
  <si>
    <t>Vorreihung ÖVP vor FPÖ</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</si>
</sst>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0_ ;\-#,##0\ "/>
    <numFmt numFmtId="167" formatCode="#,##0;\-#,##0;"/>
    <numFmt numFmtId="168" formatCode="#,##0.0_ ;\-#,##0.0\ "/>
    <numFmt numFmtId="169" formatCode="#,##0.0;\-#,##0.0;"/>
    <numFmt numFmtId="170" formatCode="0.0"/>
  </numFmts>
  <fonts count="8" x14ac:knownFonts="1">
    <font>
      <sz val="8"/>
      <color theme="1"/>
      <name val="Arial"/>
      <family val="2"/>
    </font>
    <font>
      <sz val="8"/>
      <color rgb="FFFF0000"/>
      <name val="Arial"/>
      <family val="2"/>
    </font>
    <font>
      <b/>
      <sz val="8"/>
      <color theme="1"/>
      <name val="Arial"/>
      <family val="2"/>
    </font>
    <font>
      <b/>
      <sz val="12"/>
      <color theme="1"/>
      <name val="Arial"/>
      <family val="2"/>
    </font>
    <font>
      <sz val="8"/>
      <color rgb="FF0070C0"/>
      <name val="Arial"/>
      <family val="2"/>
    </font>
    <font>
      <b/>
      <sz val="8"/>
      <color rgb="FFFF0000"/>
      <name val="Arial"/>
      <family val="2"/>
    </font>
    <font>
      <sz val="8"/>
      <color theme="4"/>
      <name val="Arial"/>
      <family val="2"/>
    </font>
    <font>
      <sz val="8"/>
      <name val="Arial"/>
      <family val="2"/>
    </font>
  </fonts>
  <fills count="1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98">
    <xf numFmtId="0" fontId="0" fillId="0" borderId="0" xfId="0"/>
    <xf numFmtId="0" fontId="3" fillId="0" borderId="0" xfId="0" applyFont="1"/>
    <xf numFmtId="0" fontId="0" fillId="0" borderId="0" xfId="0" applyAlignment="1">
      <alignment horizontal="center"/>
    </xf>
    <xf numFmtId="0" fontId="2" fillId="0" borderId="0" xfId="0" applyFont="1" applyAlignment="1">
      <alignment horizontal="center" wrapText="1"/>
    </xf>
    <xf numFmtId="3" fontId="0" fillId="0" borderId="0" xfId="0" applyNumberFormat="1"/>
    <xf numFmtId="0" fontId="4" fillId="0" borderId="0" xfId="0" applyFont="1" applyAlignment="1">
      <alignment horizontal="center"/>
    </xf>
    <xf numFmtId="3" fontId="1" fillId="0" borderId="0" xfId="0" applyNumberFormat="1" applyFont="1" applyAlignment="1">
      <alignment horizontal="center"/>
    </xf>
    <xf numFmtId="0" fontId="0" fillId="0" borderId="4" xfId="0" applyBorder="1"/>
    <xf numFmtId="0" fontId="2" fillId="0" borderId="4" xfId="0" applyFont="1" applyBorder="1"/>
    <xf numFmtId="3" fontId="0" fillId="0" borderId="4" xfId="0" applyNumberFormat="1" applyBorder="1"/>
    <xf numFmtId="0" fontId="0" fillId="0" borderId="5" xfId="0" applyBorder="1"/>
    <xf numFmtId="3" fontId="0" fillId="0" borderId="5" xfId="0" applyNumberFormat="1" applyBorder="1"/>
    <xf numFmtId="0" fontId="4" fillId="0" borderId="5" xfId="0" applyFont="1" applyBorder="1" applyAlignment="1">
      <alignment horizontal="center"/>
    </xf>
    <xf numFmtId="0" fontId="4" fillId="0" borderId="4" xfId="0" applyFont="1" applyBorder="1" applyAlignment="1">
      <alignment horizontal="center"/>
    </xf>
    <xf numFmtId="3" fontId="0" fillId="0" borderId="0" xfId="0" applyNumberFormat="1" applyBorder="1"/>
    <xf numFmtId="0" fontId="4" fillId="0" borderId="0" xfId="0" applyFont="1" applyBorder="1" applyAlignment="1">
      <alignment horizontal="center"/>
    </xf>
    <xf numFmtId="164" fontId="0" fillId="0" borderId="0" xfId="0" applyNumberFormat="1" applyFill="1" applyBorder="1"/>
    <xf numFmtId="3" fontId="0" fillId="0" borderId="0" xfId="0" applyNumberFormat="1" applyFill="1"/>
    <xf numFmtId="0" fontId="4" fillId="0" borderId="0" xfId="0" applyFont="1" applyFill="1" applyAlignment="1">
      <alignment horizontal="center"/>
    </xf>
    <xf numFmtId="3" fontId="0" fillId="0" borderId="4" xfId="0" applyNumberFormat="1" applyFill="1" applyBorder="1"/>
    <xf numFmtId="0" fontId="0" fillId="0" borderId="0" xfId="0" applyFill="1" applyBorder="1"/>
    <xf numFmtId="0" fontId="0" fillId="0" borderId="4" xfId="0" applyFill="1" applyBorder="1"/>
    <xf numFmtId="0" fontId="0" fillId="0" borderId="0" xfId="0" applyFill="1"/>
    <xf numFmtId="0" fontId="0" fillId="0" borderId="2" xfId="0" applyBorder="1"/>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0" fillId="6" borderId="4" xfId="0" applyFill="1" applyBorder="1"/>
    <xf numFmtId="3" fontId="0" fillId="6" borderId="4" xfId="0" applyNumberFormat="1" applyFill="1" applyBorder="1"/>
    <xf numFmtId="0" fontId="0" fillId="0" borderId="0" xfId="0" applyAlignment="1">
      <alignment horizontal="left"/>
    </xf>
    <xf numFmtId="0" fontId="0" fillId="0" borderId="0" xfId="0" applyFont="1" applyAlignment="1">
      <alignment horizontal="left"/>
    </xf>
    <xf numFmtId="0" fontId="3" fillId="7" borderId="0" xfId="0" applyFont="1" applyFill="1" applyAlignment="1"/>
    <xf numFmtId="0" fontId="0" fillId="7" borderId="0" xfId="0" applyFill="1"/>
    <xf numFmtId="0" fontId="2" fillId="5" borderId="1" xfId="0" applyFont="1" applyFill="1" applyBorder="1" applyAlignment="1">
      <alignment horizontal="center" wrapText="1"/>
    </xf>
    <xf numFmtId="0" fontId="0" fillId="0" borderId="0" xfId="0" applyBorder="1"/>
    <xf numFmtId="0" fontId="2" fillId="0" borderId="4" xfId="0" applyFont="1" applyFill="1" applyBorder="1"/>
    <xf numFmtId="0" fontId="5" fillId="0" borderId="0" xfId="0" applyFont="1" applyBorder="1"/>
    <xf numFmtId="0" fontId="6" fillId="0" borderId="0"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0" xfId="0" applyFont="1" applyFill="1" applyAlignment="1">
      <alignment horizontal="center"/>
    </xf>
    <xf numFmtId="164" fontId="6" fillId="0" borderId="0" xfId="0" applyNumberFormat="1" applyFont="1" applyFill="1" applyBorder="1" applyAlignment="1">
      <alignment horizontal="center"/>
    </xf>
    <xf numFmtId="0" fontId="7" fillId="0" borderId="0" xfId="0" applyFont="1" applyAlignment="1"/>
    <xf numFmtId="164" fontId="0" fillId="8" borderId="0" xfId="0" applyNumberFormat="1" applyFill="1" applyBorder="1"/>
    <xf numFmtId="0" fontId="2" fillId="3" borderId="3" xfId="0" applyFont="1" applyFill="1" applyBorder="1" applyAlignment="1">
      <alignment horizontal="center" wrapText="1"/>
    </xf>
    <xf numFmtId="0" fontId="2" fillId="4" borderId="1" xfId="0" applyFont="1" applyFill="1" applyBorder="1" applyAlignment="1">
      <alignment horizontal="center" wrapText="1"/>
    </xf>
    <xf numFmtId="0" fontId="2" fillId="4" borderId="3" xfId="0" applyFont="1" applyFill="1" applyBorder="1" applyAlignment="1">
      <alignment horizontal="center" wrapText="1"/>
    </xf>
    <xf numFmtId="0" fontId="3" fillId="0" borderId="0" xfId="0" applyFont="1" applyBorder="1" applyAlignment="1">
      <alignment vertical="top"/>
    </xf>
    <xf numFmtId="0" fontId="0" fillId="0" borderId="0" xfId="0" applyFont="1" applyBorder="1"/>
    <xf numFmtId="1" fontId="0" fillId="0" borderId="0" xfId="0" applyNumberFormat="1" applyFont="1" applyBorder="1"/>
    <xf numFmtId="0" fontId="2" fillId="0" borderId="0" xfId="0" applyFont="1" applyBorder="1" applyAlignment="1">
      <alignment vertical="top"/>
    </xf>
    <xf numFmtId="165" fontId="0" fillId="0" borderId="0" xfId="0" applyNumberFormat="1" applyFont="1" applyBorder="1"/>
    <xf numFmtId="0" fontId="2" fillId="4" borderId="5" xfId="0" applyFont="1" applyFill="1" applyBorder="1" applyAlignment="1">
      <alignment horizontal="center" wrapText="1"/>
    </xf>
    <xf numFmtId="0" fontId="0" fillId="0" borderId="2" xfId="0" applyFont="1" applyBorder="1"/>
    <xf numFmtId="0" fontId="2" fillId="0" borderId="2" xfId="0" applyFont="1" applyBorder="1" applyAlignment="1">
      <alignment vertical="top"/>
    </xf>
    <xf numFmtId="167" fontId="0" fillId="0" borderId="0" xfId="0" applyNumberFormat="1" applyFont="1" applyBorder="1" applyAlignment="1">
      <alignment horizontal="center"/>
    </xf>
    <xf numFmtId="0" fontId="0" fillId="6" borderId="4" xfId="0" applyFill="1" applyBorder="1" applyAlignment="1"/>
    <xf numFmtId="3" fontId="0" fillId="0" borderId="0" xfId="0" applyNumberFormat="1" applyAlignment="1"/>
    <xf numFmtId="1" fontId="0" fillId="0" borderId="0" xfId="0" applyNumberFormat="1" applyFont="1" applyBorder="1" applyAlignment="1"/>
    <xf numFmtId="165" fontId="0" fillId="0" borderId="4" xfId="0" applyNumberFormat="1" applyFont="1" applyBorder="1" applyAlignment="1">
      <alignment wrapText="1"/>
    </xf>
    <xf numFmtId="3" fontId="0" fillId="0" borderId="4" xfId="0" applyNumberFormat="1" applyFont="1" applyBorder="1" applyAlignment="1">
      <alignment wrapText="1"/>
    </xf>
    <xf numFmtId="166" fontId="0" fillId="0" borderId="0" xfId="0" applyNumberFormat="1" applyFont="1" applyBorder="1" applyAlignment="1">
      <alignment horizontal="right" wrapText="1"/>
    </xf>
    <xf numFmtId="167" fontId="0" fillId="0" borderId="0" xfId="0" applyNumberFormat="1" applyFont="1" applyFill="1" applyBorder="1" applyAlignment="1">
      <alignment wrapText="1"/>
    </xf>
    <xf numFmtId="168" fontId="0" fillId="0" borderId="0" xfId="0" applyNumberFormat="1" applyFont="1" applyBorder="1" applyAlignment="1"/>
    <xf numFmtId="169" fontId="0" fillId="0" borderId="0" xfId="0" applyNumberFormat="1" applyFont="1" applyBorder="1" applyAlignment="1">
      <alignment horizontal="right" wrapText="1"/>
    </xf>
    <xf numFmtId="0" fontId="0" fillId="0" borderId="0" xfId="0" applyFont="1" applyBorder="1" applyAlignment="1"/>
    <xf numFmtId="169" fontId="0" fillId="0" borderId="0" xfId="0" applyNumberFormat="1" applyFont="1" applyBorder="1" applyAlignment="1"/>
    <xf numFmtId="167" fontId="0" fillId="0" borderId="0" xfId="0" applyNumberFormat="1" applyFont="1" applyBorder="1" applyAlignment="1"/>
    <xf numFmtId="170" fontId="0" fillId="0" borderId="0" xfId="0" applyNumberFormat="1" applyFont="1" applyBorder="1" applyAlignment="1">
      <alignment horizontal="right" wrapText="1"/>
    </xf>
    <xf numFmtId="0" fontId="2" fillId="4" borderId="1" xfId="0" applyFont="1" applyFill="1" applyBorder="1" applyAlignment="1">
      <alignment horizontal="center" wrapText="1"/>
    </xf>
    <xf numFmtId="0" fontId="0" fillId="5" borderId="0" xfId="0" applyFont="1" applyFill="1" applyBorder="1"/>
    <xf numFmtId="0" fontId="0" fillId="10" borderId="0" xfId="0" applyFont="1" applyFill="1" applyBorder="1"/>
    <xf numFmtId="169" fontId="0" fillId="0" borderId="0" xfId="0" applyNumberFormat="1" applyFont="1" applyBorder="1" applyAlignment="1">
      <alignment vertical="top"/>
    </xf>
    <xf numFmtId="169" fontId="0" fillId="0" borderId="0" xfId="0" applyNumberFormat="1" applyFont="1" applyBorder="1" applyAlignment="1">
      <alignment vertical="top" wrapText="1"/>
    </xf>
    <xf numFmtId="0" fontId="0" fillId="0" borderId="0" xfId="0" applyFont="1" applyBorder="1" applyAlignment="1">
      <alignment vertical="top"/>
    </xf>
    <xf numFmtId="0" fontId="2" fillId="4" borderId="1" xfId="0" applyFont="1" applyFill="1" applyBorder="1" applyAlignment="1">
      <alignment horizontal="center" wrapText="1"/>
    </xf>
    <xf numFmtId="0" fontId="2" fillId="2" borderId="1" xfId="0" applyFont="1" applyFill="1" applyBorder="1" applyAlignment="1">
      <alignment horizontal="left" vertical="center" wrapText="1"/>
    </xf>
    <xf numFmtId="0" fontId="2" fillId="3" borderId="6" xfId="0" applyFont="1" applyFill="1" applyBorder="1" applyAlignment="1">
      <alignment horizontal="center" wrapText="1"/>
    </xf>
    <xf numFmtId="0" fontId="2" fillId="3" borderId="3" xfId="0" applyFont="1" applyFill="1" applyBorder="1" applyAlignment="1">
      <alignment horizontal="center" wrapText="1"/>
    </xf>
    <xf numFmtId="0" fontId="2" fillId="4" borderId="6" xfId="0" applyFont="1" applyFill="1" applyBorder="1" applyAlignment="1">
      <alignment horizontal="center" wrapText="1"/>
    </xf>
    <xf numFmtId="0" fontId="2" fillId="4" borderId="9" xfId="0" applyFont="1" applyFill="1" applyBorder="1" applyAlignment="1">
      <alignment horizontal="center" wrapText="1"/>
    </xf>
    <xf numFmtId="0" fontId="2" fillId="4" borderId="3" xfId="0" applyFont="1" applyFill="1" applyBorder="1" applyAlignment="1">
      <alignment horizontal="center" wrapText="1"/>
    </xf>
    <xf numFmtId="0" fontId="2" fillId="2" borderId="10" xfId="0" applyFont="1" applyFill="1" applyBorder="1" applyAlignment="1">
      <alignment vertical="center" wrapText="1"/>
    </xf>
    <xf numFmtId="0" fontId="2" fillId="2" borderId="11" xfId="0" applyFont="1" applyFill="1" applyBorder="1" applyAlignment="1">
      <alignmen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9"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0" fillId="2" borderId="0" xfId="0" applyFont="1" applyFill="1" applyBorder="1" applyAlignment="1">
      <alignment wrapText="1"/>
    </xf>
    <xf numFmtId="0" fontId="2" fillId="3" borderId="9" xfId="0" applyFont="1" applyFill="1" applyBorder="1" applyAlignment="1">
      <alignment horizontal="center" wrapText="1"/>
    </xf>
    <xf numFmtId="0" fontId="2" fillId="5" borderId="6" xfId="0" applyFont="1" applyFill="1" applyBorder="1" applyAlignment="1">
      <alignment horizontal="center" wrapText="1"/>
    </xf>
    <xf numFmtId="0" fontId="2" fillId="5" borderId="9" xfId="0" applyFont="1" applyFill="1" applyBorder="1" applyAlignment="1">
      <alignment horizontal="center" wrapText="1"/>
    </xf>
    <xf numFmtId="0" fontId="2" fillId="5" borderId="3" xfId="0" applyFont="1" applyFill="1" applyBorder="1" applyAlignment="1">
      <alignment horizontal="center" wrapText="1"/>
    </xf>
  </cellXfs>
  <cellStyles count="1">
    <cellStyle name="Stand." xfId="0" builtinId="0"/>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6"/>
  <sheetViews>
    <sheetView workbookViewId="0">
      <pane xSplit="2" ySplit="4" topLeftCell="C123" activePane="bottomRight" state="frozen"/>
      <selection pane="topRight" activeCell="C1" sqref="C1"/>
      <selection pane="bottomLeft" activeCell="A5" sqref="A5"/>
      <selection pane="bottomRight" activeCell="B3" sqref="B3:B136"/>
    </sheetView>
  </sheetViews>
  <sheetFormatPr baseColWidth="10" defaultRowHeight="11" x14ac:dyDescent="0.15"/>
  <cols>
    <col min="1" max="1" width="7.25" style="2" customWidth="1"/>
    <col min="2" max="2" width="29.25" customWidth="1"/>
    <col min="3" max="3" width="7.75" style="4" customWidth="1"/>
    <col min="4" max="4" width="9.25" style="4" customWidth="1"/>
    <col min="5" max="5" width="8.5" style="4" customWidth="1"/>
    <col min="6" max="6" width="7.75" style="4" bestFit="1" customWidth="1"/>
    <col min="7" max="7" width="6.25" style="4" bestFit="1" customWidth="1"/>
    <col min="8" max="8" width="6.25" style="4" customWidth="1"/>
    <col min="9" max="9" width="6.25" style="4" bestFit="1" customWidth="1"/>
    <col min="10" max="11" width="7.75" style="4" bestFit="1" customWidth="1"/>
    <col min="12" max="12" width="7.25" style="4" bestFit="1" customWidth="1"/>
    <col min="13" max="13" width="6.75" style="4" bestFit="1" customWidth="1"/>
    <col min="14" max="14" width="6.25" style="4" bestFit="1" customWidth="1"/>
    <col min="15" max="15" width="6.75" style="4" bestFit="1" customWidth="1"/>
    <col min="16" max="16" width="6.25" style="4" bestFit="1" customWidth="1"/>
    <col min="17" max="17" width="6.75" style="4" bestFit="1" customWidth="1"/>
    <col min="18" max="18" width="6.25" style="4" bestFit="1" customWidth="1"/>
    <col min="19" max="19" width="6.75" style="4" bestFit="1" customWidth="1"/>
    <col min="20" max="20" width="6.25" style="4" bestFit="1" customWidth="1"/>
    <col min="21" max="21" width="6.75" style="4" bestFit="1" customWidth="1"/>
    <col min="22" max="22" width="6.25" style="4" bestFit="1" customWidth="1"/>
    <col min="23" max="23" width="6.75" style="4" bestFit="1" customWidth="1"/>
    <col min="24" max="24" width="6.25" style="4" bestFit="1" customWidth="1"/>
    <col min="25" max="25" width="6.75" style="4" bestFit="1" customWidth="1"/>
    <col min="26" max="26" width="6.25" style="4" bestFit="1" customWidth="1"/>
    <col min="27" max="27" width="6.75" style="4" bestFit="1" customWidth="1"/>
    <col min="28" max="28" width="6.25" style="4" bestFit="1" customWidth="1"/>
    <col min="29" max="29" width="6.75" style="4" bestFit="1" customWidth="1"/>
    <col min="30" max="30" width="6.25" style="4" bestFit="1" customWidth="1"/>
    <col min="31" max="31" width="6.75" style="4" bestFit="1" customWidth="1"/>
    <col min="32" max="32" width="6.25" style="4" bestFit="1" customWidth="1"/>
    <col min="33" max="16384" width="10.75" style="4"/>
  </cols>
  <sheetData>
    <row r="1" spans="1:32" customFormat="1" ht="16" x14ac:dyDescent="0.2">
      <c r="A1" s="30"/>
      <c r="B1" s="31"/>
      <c r="C1" s="31"/>
      <c r="D1" s="31"/>
      <c r="E1" s="31"/>
      <c r="F1" s="31"/>
      <c r="G1" s="31"/>
    </row>
    <row r="2" spans="1:32" s="5" customFormat="1" x14ac:dyDescent="0.15">
      <c r="A2" s="43"/>
      <c r="B2" s="6"/>
    </row>
    <row r="3" spans="1:32" s="3" customFormat="1" ht="11.25" customHeight="1" x14ac:dyDescent="0.15">
      <c r="A3" s="77"/>
      <c r="B3" s="77" t="s">
        <v>1</v>
      </c>
      <c r="C3" s="95" t="s">
        <v>2</v>
      </c>
      <c r="D3" s="96"/>
      <c r="E3" s="97"/>
      <c r="F3" s="78" t="s">
        <v>126</v>
      </c>
      <c r="G3" s="94"/>
      <c r="H3" s="94"/>
      <c r="I3" s="94"/>
      <c r="J3" s="79"/>
      <c r="K3" s="76" t="s">
        <v>5</v>
      </c>
      <c r="L3" s="76"/>
      <c r="M3" s="76"/>
      <c r="N3" s="76"/>
      <c r="O3" s="76"/>
      <c r="P3" s="76"/>
      <c r="Q3" s="76"/>
      <c r="R3" s="76"/>
      <c r="S3" s="76"/>
      <c r="T3" s="76"/>
      <c r="U3" s="76"/>
      <c r="V3" s="76"/>
      <c r="W3" s="76"/>
      <c r="X3" s="76"/>
      <c r="Y3" s="76"/>
      <c r="Z3" s="76"/>
      <c r="AA3" s="76"/>
      <c r="AB3" s="76"/>
      <c r="AC3" s="76"/>
      <c r="AD3" s="76"/>
      <c r="AE3" s="76"/>
      <c r="AF3" s="76"/>
    </row>
    <row r="4" spans="1:32" s="3" customFormat="1" ht="11.25" customHeight="1" x14ac:dyDescent="0.15">
      <c r="A4" s="77"/>
      <c r="B4" s="77"/>
      <c r="C4" s="25" t="s">
        <v>110</v>
      </c>
      <c r="D4" s="32" t="s">
        <v>127</v>
      </c>
      <c r="E4" s="25" t="s">
        <v>111</v>
      </c>
      <c r="F4" s="78" t="s">
        <v>110</v>
      </c>
      <c r="G4" s="79"/>
      <c r="H4" s="78" t="s">
        <v>3</v>
      </c>
      <c r="I4" s="79"/>
      <c r="J4" s="24" t="s">
        <v>4</v>
      </c>
      <c r="K4" s="76" t="s">
        <v>112</v>
      </c>
      <c r="L4" s="76"/>
      <c r="M4" s="76" t="s">
        <v>113</v>
      </c>
      <c r="N4" s="76"/>
      <c r="O4" s="76" t="s">
        <v>115</v>
      </c>
      <c r="P4" s="76"/>
      <c r="Q4" s="76" t="s">
        <v>114</v>
      </c>
      <c r="R4" s="76"/>
      <c r="S4" s="76" t="s">
        <v>139</v>
      </c>
      <c r="T4" s="76"/>
      <c r="U4" s="76" t="s">
        <v>140</v>
      </c>
      <c r="V4" s="76"/>
      <c r="W4" s="76" t="s">
        <v>144</v>
      </c>
      <c r="X4" s="76"/>
      <c r="Y4" s="76" t="s">
        <v>145</v>
      </c>
      <c r="Z4" s="76"/>
      <c r="AA4" s="76" t="s">
        <v>146</v>
      </c>
      <c r="AB4" s="76"/>
      <c r="AC4" s="76" t="s">
        <v>147</v>
      </c>
      <c r="AD4" s="76"/>
      <c r="AE4" s="76" t="s">
        <v>148</v>
      </c>
      <c r="AF4" s="76"/>
    </row>
    <row r="5" spans="1:32" customFormat="1" x14ac:dyDescent="0.15">
      <c r="A5" s="2"/>
      <c r="B5" s="7"/>
      <c r="C5" s="36"/>
      <c r="D5" s="36"/>
      <c r="E5" s="37"/>
      <c r="F5" s="38"/>
      <c r="G5" s="39"/>
      <c r="H5" s="39"/>
      <c r="I5" s="39"/>
      <c r="J5" s="40"/>
      <c r="K5" s="41"/>
      <c r="L5" s="42"/>
      <c r="M5" s="41"/>
      <c r="N5" s="42"/>
      <c r="O5" s="41"/>
      <c r="P5" s="42"/>
      <c r="Q5" s="41"/>
      <c r="R5" s="42"/>
      <c r="S5" s="41"/>
      <c r="T5" s="42"/>
      <c r="U5" s="41"/>
      <c r="V5" s="42"/>
      <c r="W5" s="41"/>
      <c r="X5" s="42"/>
      <c r="Y5" s="41"/>
      <c r="Z5" s="42"/>
      <c r="AA5" s="41"/>
      <c r="AB5" s="42"/>
      <c r="AC5" s="41"/>
      <c r="AD5" s="42"/>
      <c r="AE5" s="41"/>
      <c r="AF5" s="16"/>
    </row>
    <row r="6" spans="1:32" customFormat="1" x14ac:dyDescent="0.15">
      <c r="A6" s="2"/>
      <c r="B6" s="8" t="s">
        <v>128</v>
      </c>
      <c r="C6" s="35"/>
      <c r="D6" s="33"/>
      <c r="E6" s="7"/>
      <c r="F6" s="10"/>
      <c r="G6" s="20"/>
      <c r="H6" s="20"/>
      <c r="I6" s="20"/>
      <c r="J6" s="21"/>
      <c r="K6" s="22"/>
      <c r="L6" s="16"/>
      <c r="M6" s="22"/>
      <c r="N6" s="16"/>
      <c r="O6" s="22"/>
      <c r="P6" s="16"/>
    </row>
    <row r="7" spans="1:32" x14ac:dyDescent="0.15">
      <c r="A7" s="29"/>
      <c r="B7" s="27" t="s">
        <v>129</v>
      </c>
      <c r="C7" s="11">
        <f>SUM(C18:C136)</f>
        <v>421650</v>
      </c>
      <c r="D7" s="14">
        <f t="shared" ref="D7:E7" si="0">SUM(D18:D136)</f>
        <v>201729</v>
      </c>
      <c r="E7" s="9">
        <f t="shared" si="0"/>
        <v>219921</v>
      </c>
      <c r="F7" s="11">
        <f>SUM(F18:F136)</f>
        <v>273265</v>
      </c>
      <c r="G7" s="44">
        <f>F7/C7</f>
        <v>0.64808490454168144</v>
      </c>
      <c r="H7" s="4">
        <f>SUM(H18:H136)</f>
        <v>9925</v>
      </c>
      <c r="I7" s="44">
        <f>H7/F7</f>
        <v>3.6320055623662015E-2</v>
      </c>
      <c r="J7" s="9">
        <f>SUM(J18:J136)</f>
        <v>263340</v>
      </c>
      <c r="K7" s="4">
        <f>SUM(K18:K136)</f>
        <v>112664</v>
      </c>
      <c r="L7" s="16">
        <f>IF(K7="","",K7/$J7)</f>
        <v>0.42782714361661728</v>
      </c>
      <c r="M7" s="4">
        <f>SUM(M18:M136)</f>
        <v>74968</v>
      </c>
      <c r="N7" s="16">
        <f>IF(M7="","",M7/$J7)</f>
        <v>0.28468140047087415</v>
      </c>
      <c r="O7" s="4">
        <f>SUM(O18:O136)</f>
        <v>20917</v>
      </c>
      <c r="P7" s="16">
        <f>IF(O7="","",O7/$J7)</f>
        <v>7.9429634692792586E-2</v>
      </c>
      <c r="Q7" s="4">
        <f>SUM(Q18:Q136)</f>
        <v>32191</v>
      </c>
      <c r="R7" s="16">
        <f>IF(Q7="","",Q7/$J7)</f>
        <v>0.12224120908331434</v>
      </c>
      <c r="S7" s="4">
        <f>SUM(S18:S136)</f>
        <v>15645</v>
      </c>
      <c r="T7" s="16">
        <f>IF(S7="","",S7/$J7)</f>
        <v>5.9409888357256781E-2</v>
      </c>
      <c r="U7" s="4">
        <f>SUM(U18:U136)</f>
        <v>3102</v>
      </c>
      <c r="V7" s="16">
        <f>IF(U7="","",U7/$J7)</f>
        <v>1.1779448621553884E-2</v>
      </c>
      <c r="W7" s="4">
        <f>SUM(W18:W136)</f>
        <v>544</v>
      </c>
      <c r="X7" s="16">
        <f>IF(W7="","",W7/$J7)</f>
        <v>2.0657704868231185E-3</v>
      </c>
      <c r="Y7" s="4">
        <f>SUM(Y18:Y136)</f>
        <v>183</v>
      </c>
      <c r="Z7" s="16">
        <f>IF(Y7="","",Y7/$J7)</f>
        <v>6.9491911597174751E-4</v>
      </c>
      <c r="AA7" s="4">
        <f>SUM(AA18:AA136)</f>
        <v>1812</v>
      </c>
      <c r="AB7" s="16">
        <f>IF(AA7="","",AA7/$J7)</f>
        <v>6.8808384597858286E-3</v>
      </c>
      <c r="AC7" s="4">
        <f>SUM(AC18:AC136)</f>
        <v>467</v>
      </c>
      <c r="AD7" s="16">
        <f>IF(AC7="","",AC7/$J7)</f>
        <v>1.7733728260044049E-3</v>
      </c>
      <c r="AE7" s="4">
        <f>SUM(AE18:AE136)</f>
        <v>847</v>
      </c>
      <c r="AF7" s="16">
        <f>IF(AE7="","",AE7/$J7)</f>
        <v>3.2163742690058481E-3</v>
      </c>
    </row>
    <row r="8" spans="1:32" x14ac:dyDescent="0.15">
      <c r="A8" s="28"/>
      <c r="B8" s="7"/>
      <c r="C8" s="11"/>
      <c r="D8" s="14"/>
      <c r="E8" s="9"/>
      <c r="F8" s="11"/>
      <c r="G8" s="14"/>
      <c r="H8" s="14"/>
      <c r="I8" s="14"/>
      <c r="J8" s="19"/>
      <c r="K8" s="17"/>
      <c r="L8" s="16"/>
      <c r="M8" s="17"/>
      <c r="N8" s="16"/>
      <c r="O8" s="17"/>
      <c r="P8" s="16"/>
      <c r="Q8" s="17"/>
      <c r="R8" s="16"/>
      <c r="S8" s="17"/>
      <c r="T8" s="16"/>
      <c r="U8" s="17"/>
      <c r="V8" s="16"/>
      <c r="W8" s="17"/>
      <c r="X8" s="16"/>
      <c r="Y8" s="17"/>
      <c r="Z8" s="16"/>
      <c r="AA8" s="17"/>
      <c r="AB8" s="16"/>
      <c r="AC8" s="17"/>
      <c r="AD8" s="16"/>
      <c r="AE8" s="17"/>
      <c r="AF8" s="16"/>
    </row>
    <row r="9" spans="1:32" x14ac:dyDescent="0.15">
      <c r="A9" s="28"/>
      <c r="B9" s="34" t="s">
        <v>108</v>
      </c>
      <c r="C9" s="11"/>
      <c r="D9" s="14"/>
      <c r="E9" s="9"/>
      <c r="F9" s="11"/>
      <c r="G9" s="14"/>
      <c r="H9" s="14"/>
      <c r="I9" s="14"/>
      <c r="J9" s="19"/>
      <c r="K9" s="17"/>
      <c r="L9" s="16"/>
      <c r="M9" s="17"/>
      <c r="N9" s="16"/>
      <c r="O9" s="17"/>
      <c r="P9" s="16"/>
      <c r="Q9" s="17"/>
      <c r="R9" s="16"/>
      <c r="S9" s="17"/>
      <c r="T9" s="16"/>
      <c r="U9" s="17"/>
      <c r="V9" s="16"/>
      <c r="W9" s="17"/>
      <c r="X9" s="16"/>
      <c r="Y9" s="17"/>
      <c r="Z9" s="16"/>
      <c r="AA9" s="17"/>
      <c r="AB9" s="16"/>
      <c r="AC9" s="17"/>
      <c r="AD9" s="16"/>
      <c r="AE9" s="17"/>
      <c r="AF9" s="16"/>
    </row>
    <row r="10" spans="1:32" x14ac:dyDescent="0.15">
      <c r="A10" s="28"/>
      <c r="B10" s="26" t="s">
        <v>117</v>
      </c>
      <c r="C10" s="11">
        <f>SUM(C18:C18)</f>
        <v>110729</v>
      </c>
      <c r="D10" s="14">
        <f t="shared" ref="D10:F10" si="1">SUM(D18:D18)</f>
        <v>50740</v>
      </c>
      <c r="E10" s="9">
        <f t="shared" si="1"/>
        <v>59989</v>
      </c>
      <c r="F10" s="11">
        <f t="shared" si="1"/>
        <v>54994</v>
      </c>
      <c r="G10" s="44">
        <f t="shared" ref="G10:G15" si="2">F10/C10</f>
        <v>0.4966539930822097</v>
      </c>
      <c r="H10" s="4">
        <f t="shared" ref="H10" si="3">SUM(H18:H18)</f>
        <v>1348</v>
      </c>
      <c r="I10" s="44">
        <f t="shared" ref="I10:I15" si="4">H10/F10</f>
        <v>2.4511764919809435E-2</v>
      </c>
      <c r="J10" s="9">
        <f t="shared" ref="J10:K10" si="5">SUM(J18:J18)</f>
        <v>53646</v>
      </c>
      <c r="K10" s="4">
        <f t="shared" si="5"/>
        <v>10415</v>
      </c>
      <c r="L10" s="16">
        <f>IF(K10="","",K10/$J10)</f>
        <v>0.19414308615740222</v>
      </c>
      <c r="M10" s="4">
        <f t="shared" ref="M10" si="6">SUM(M18:M18)</f>
        <v>17699</v>
      </c>
      <c r="N10" s="16">
        <f>IF(M10="","",M10/$J10)</f>
        <v>0.32992208179547405</v>
      </c>
      <c r="O10" s="4">
        <f t="shared" ref="O10" si="7">SUM(O18:O18)</f>
        <v>7259</v>
      </c>
      <c r="P10" s="16">
        <f>IF(O10="","",O10/$J10)</f>
        <v>0.1353129776684189</v>
      </c>
      <c r="Q10" s="4">
        <f t="shared" ref="Q10" si="8">SUM(Q18:Q18)</f>
        <v>6644</v>
      </c>
      <c r="R10" s="16">
        <f>IF(Q10="","",Q10/$J10)</f>
        <v>0.12384893561495731</v>
      </c>
      <c r="S10" s="4">
        <f t="shared" ref="S10" si="9">SUM(S18:S18)</f>
        <v>6650</v>
      </c>
      <c r="T10" s="16">
        <f>IF(S10="","",S10/$J10)</f>
        <v>0.12396077992767401</v>
      </c>
      <c r="U10" s="4">
        <f t="shared" ref="U10" si="10">SUM(U18:U18)</f>
        <v>1126</v>
      </c>
      <c r="V10" s="16">
        <f>IF(U10="","",U10/$J10)</f>
        <v>2.0989449353167058E-2</v>
      </c>
      <c r="W10" s="4">
        <f t="shared" ref="W10" si="11">SUM(W18:W18)</f>
        <v>544</v>
      </c>
      <c r="X10" s="16">
        <f>IF(W10="","",W10/$J10)</f>
        <v>1.0140551019647318E-2</v>
      </c>
      <c r="Y10" s="4">
        <f t="shared" ref="Y10" si="12">SUM(Y18:Y18)</f>
        <v>183</v>
      </c>
      <c r="Z10" s="16">
        <f>IF(Y10="","",Y10/$J10)</f>
        <v>3.4112515378592998E-3</v>
      </c>
      <c r="AA10" s="4">
        <f t="shared" ref="AA10" si="13">SUM(AA18:AA18)</f>
        <v>1812</v>
      </c>
      <c r="AB10" s="16">
        <f>IF(AA10="","",AA10/$J10)</f>
        <v>3.3776982440442901E-2</v>
      </c>
      <c r="AC10" s="4">
        <f t="shared" ref="AC10" si="14">SUM(AC18:AC18)</f>
        <v>467</v>
      </c>
      <c r="AD10" s="16">
        <f>IF(AC10="","",AC10/$J10)</f>
        <v>8.7052156731163548E-3</v>
      </c>
      <c r="AE10" s="4">
        <f t="shared" ref="AE10" si="15">SUM(AE18:AE18)</f>
        <v>847</v>
      </c>
      <c r="AF10" s="16">
        <f>IF(AE10="","",AE10/$J10)</f>
        <v>1.5788688811840583E-2</v>
      </c>
    </row>
    <row r="11" spans="1:32" x14ac:dyDescent="0.15">
      <c r="A11" s="28"/>
      <c r="B11" s="26" t="s">
        <v>10</v>
      </c>
      <c r="C11" s="11">
        <f>SUM(C19:C31)</f>
        <v>45297</v>
      </c>
      <c r="D11" s="14">
        <f t="shared" ref="D11:F11" si="16">SUM(D19:D31)</f>
        <v>21896</v>
      </c>
      <c r="E11" s="9">
        <f t="shared" si="16"/>
        <v>23401</v>
      </c>
      <c r="F11" s="11">
        <f t="shared" si="16"/>
        <v>31165</v>
      </c>
      <c r="G11" s="44">
        <f t="shared" si="2"/>
        <v>0.68801465880742652</v>
      </c>
      <c r="H11" s="4">
        <f t="shared" ref="H11" si="17">SUM(H19:H31)</f>
        <v>1320</v>
      </c>
      <c r="I11" s="44">
        <f t="shared" si="4"/>
        <v>4.2355206160757261E-2</v>
      </c>
      <c r="J11" s="9">
        <f t="shared" ref="J11:K11" si="18">SUM(J19:J31)</f>
        <v>29845</v>
      </c>
      <c r="K11" s="4">
        <f t="shared" si="18"/>
        <v>15915</v>
      </c>
      <c r="L11" s="16">
        <f>IF(K11="","",K11/$J11)</f>
        <v>0.53325515161668624</v>
      </c>
      <c r="M11" s="4">
        <f t="shared" ref="M11" si="19">SUM(M19:M31)</f>
        <v>7759</v>
      </c>
      <c r="N11" s="16">
        <f>IF(M11="","",M11/$J11)</f>
        <v>0.25997654548500587</v>
      </c>
      <c r="O11" s="4">
        <f t="shared" ref="O11" si="20">SUM(O19:O31)</f>
        <v>2277</v>
      </c>
      <c r="P11" s="16">
        <f>IF(O11="","",O11/$J11)</f>
        <v>7.629418663092645E-2</v>
      </c>
      <c r="Q11" s="4">
        <f t="shared" ref="Q11" si="21">SUM(Q19:Q31)</f>
        <v>2764</v>
      </c>
      <c r="R11" s="16">
        <f>IF(Q11="","",Q11/$J11)</f>
        <v>9.2611827776847039E-2</v>
      </c>
      <c r="S11" s="4">
        <f t="shared" ref="S11" si="22">SUM(S19:S31)</f>
        <v>1130</v>
      </c>
      <c r="T11" s="16">
        <f>IF(S11="","",S11/$J11)</f>
        <v>3.7862288490534426E-2</v>
      </c>
      <c r="V11" s="16"/>
      <c r="X11" s="16"/>
      <c r="Z11" s="16"/>
      <c r="AB11" s="16"/>
      <c r="AD11" s="16"/>
      <c r="AF11" s="16"/>
    </row>
    <row r="12" spans="1:32" x14ac:dyDescent="0.15">
      <c r="A12" s="28"/>
      <c r="B12" s="26" t="s">
        <v>116</v>
      </c>
      <c r="C12" s="11">
        <f>SUM(C32:C68)</f>
        <v>117489</v>
      </c>
      <c r="D12" s="14">
        <f t="shared" ref="D12:F12" si="23">SUM(D32:D68)</f>
        <v>57153</v>
      </c>
      <c r="E12" s="9">
        <f t="shared" si="23"/>
        <v>60336</v>
      </c>
      <c r="F12" s="11">
        <f t="shared" si="23"/>
        <v>79273</v>
      </c>
      <c r="G12" s="44">
        <f t="shared" si="2"/>
        <v>0.67472699571874817</v>
      </c>
      <c r="H12" s="4">
        <f t="shared" ref="H12" si="24">SUM(H32:H68)</f>
        <v>3005</v>
      </c>
      <c r="I12" s="44">
        <f t="shared" si="4"/>
        <v>3.7906979677822208E-2</v>
      </c>
      <c r="J12" s="9">
        <f t="shared" ref="J12:K12" si="25">SUM(J32:J68)</f>
        <v>76268</v>
      </c>
      <c r="K12" s="4">
        <f t="shared" si="25"/>
        <v>38885</v>
      </c>
      <c r="L12" s="16">
        <f>IF(K12="","",K12/$J12)</f>
        <v>0.50984685582419886</v>
      </c>
      <c r="M12" s="4">
        <f t="shared" ref="M12" si="26">SUM(M32:M68)</f>
        <v>15906</v>
      </c>
      <c r="N12" s="16">
        <f>IF(M12="","",M12/$J12)</f>
        <v>0.20855404625793256</v>
      </c>
      <c r="O12" s="4">
        <f t="shared" ref="O12" si="27">SUM(O32:O68)</f>
        <v>8220</v>
      </c>
      <c r="P12" s="16">
        <f>IF(O12="","",O12/$J12)</f>
        <v>0.10777783605181727</v>
      </c>
      <c r="Q12" s="4">
        <f t="shared" ref="Q12" si="28">SUM(Q32:Q68)</f>
        <v>8819</v>
      </c>
      <c r="R12" s="16">
        <f>IF(Q12="","",Q12/$J12)</f>
        <v>0.11563171972517963</v>
      </c>
      <c r="S12" s="4">
        <f t="shared" ref="S12" si="29">SUM(S32:S68)</f>
        <v>4438</v>
      </c>
      <c r="T12" s="16">
        <f>IF(S12="","",S12/$J12)</f>
        <v>5.8189542140871665E-2</v>
      </c>
      <c r="V12" s="16"/>
      <c r="X12" s="16"/>
      <c r="Z12" s="16"/>
      <c r="AB12" s="16"/>
      <c r="AD12" s="16"/>
      <c r="AF12" s="16"/>
    </row>
    <row r="13" spans="1:32" x14ac:dyDescent="0.15">
      <c r="A13" s="28"/>
      <c r="B13" s="26" t="s">
        <v>68</v>
      </c>
      <c r="C13" s="11">
        <f>SUM(C69:C93)</f>
        <v>62052</v>
      </c>
      <c r="D13" s="14">
        <f t="shared" ref="D13:F13" si="30">SUM(D69:D93)</f>
        <v>30026</v>
      </c>
      <c r="E13" s="9">
        <f t="shared" si="30"/>
        <v>32026</v>
      </c>
      <c r="F13" s="11">
        <f t="shared" si="30"/>
        <v>44963</v>
      </c>
      <c r="G13" s="44">
        <f t="shared" si="2"/>
        <v>0.72460194675433509</v>
      </c>
      <c r="H13" s="4">
        <f t="shared" ref="H13" si="31">SUM(H69:H93)</f>
        <v>1997</v>
      </c>
      <c r="I13" s="44">
        <f t="shared" si="4"/>
        <v>4.4414296199097036E-2</v>
      </c>
      <c r="J13" s="9">
        <f t="shared" ref="J13:K13" si="32">SUM(J69:J93)</f>
        <v>42966</v>
      </c>
      <c r="K13" s="4">
        <f t="shared" si="32"/>
        <v>20952</v>
      </c>
      <c r="L13" s="16">
        <f>IF(K13="","",K13/$J13)</f>
        <v>0.48764139086719732</v>
      </c>
      <c r="M13" s="4">
        <f t="shared" ref="M13" si="33">SUM(M69:M93)</f>
        <v>14861</v>
      </c>
      <c r="N13" s="16">
        <f>IF(M13="","",M13/$J13)</f>
        <v>0.34587813620071683</v>
      </c>
      <c r="O13" s="4">
        <f t="shared" ref="O13" si="34">SUM(O69:O93)</f>
        <v>824</v>
      </c>
      <c r="P13" s="16">
        <f>IF(O13="","",O13/$J13)</f>
        <v>1.917795466182563E-2</v>
      </c>
      <c r="Q13" s="4">
        <f t="shared" ref="Q13" si="35">SUM(Q69:Q93)</f>
        <v>5697</v>
      </c>
      <c r="R13" s="16">
        <f>IF(Q13="","",Q13/$J13)</f>
        <v>0.13259321323837453</v>
      </c>
      <c r="S13" s="4">
        <f t="shared" ref="S13" si="36">SUM(S69:S93)</f>
        <v>632</v>
      </c>
      <c r="T13" s="16">
        <f>IF(S13="","",S13/$J13)</f>
        <v>1.4709305031885677E-2</v>
      </c>
      <c r="V13" s="16"/>
      <c r="X13" s="16"/>
      <c r="Z13" s="16"/>
      <c r="AB13" s="16"/>
      <c r="AD13" s="16"/>
      <c r="AF13" s="16"/>
    </row>
    <row r="14" spans="1:32" x14ac:dyDescent="0.15">
      <c r="A14" s="28"/>
      <c r="B14" s="26" t="s">
        <v>80</v>
      </c>
      <c r="C14" s="11">
        <f>SUM(C94:C108)</f>
        <v>17078</v>
      </c>
      <c r="D14" s="14">
        <f t="shared" ref="D14:F14" si="37">SUM(D94:D108)</f>
        <v>8413</v>
      </c>
      <c r="E14" s="9">
        <f t="shared" si="37"/>
        <v>8665</v>
      </c>
      <c r="F14" s="11">
        <f t="shared" si="37"/>
        <v>13446</v>
      </c>
      <c r="G14" s="44">
        <f t="shared" si="2"/>
        <v>0.78732872701721512</v>
      </c>
      <c r="H14" s="4">
        <f t="shared" ref="H14" si="38">SUM(H94:H108)</f>
        <v>399</v>
      </c>
      <c r="I14" s="44">
        <f t="shared" si="4"/>
        <v>2.9674252565818831E-2</v>
      </c>
      <c r="J14" s="9">
        <f t="shared" ref="J14:K14" si="39">SUM(J94:J108)</f>
        <v>13047</v>
      </c>
      <c r="K14" s="4">
        <f t="shared" si="39"/>
        <v>7052</v>
      </c>
      <c r="L14" s="16">
        <f>IF(K14="","",K14/$J14)</f>
        <v>0.5405073963363225</v>
      </c>
      <c r="M14" s="4">
        <f t="shared" ref="M14" si="40">SUM(M94:M108)</f>
        <v>3223</v>
      </c>
      <c r="N14" s="16">
        <f>IF(M14="","",M14/$J14)</f>
        <v>0.24702996857515139</v>
      </c>
      <c r="O14" s="4">
        <f t="shared" ref="O14" si="41">SUM(O94:O108)</f>
        <v>264</v>
      </c>
      <c r="P14" s="16">
        <f>IF(O14="","",O14/$J14)</f>
        <v>2.0234536675097725E-2</v>
      </c>
      <c r="Q14" s="4">
        <f t="shared" ref="Q14" si="42">SUM(Q94:Q108)</f>
        <v>2374</v>
      </c>
      <c r="R14" s="16">
        <f>IF(Q14="","",Q14/$J14)</f>
        <v>0.18195753813137119</v>
      </c>
      <c r="S14" s="4">
        <f t="shared" ref="S14" si="43">SUM(S94:S108)</f>
        <v>134</v>
      </c>
      <c r="T14" s="16">
        <f>IF(S14="","",S14/$J14)</f>
        <v>1.0270560282057178E-2</v>
      </c>
      <c r="V14" s="16"/>
      <c r="X14" s="16"/>
      <c r="Z14" s="16"/>
      <c r="AB14" s="16"/>
      <c r="AD14" s="16"/>
      <c r="AF14" s="16"/>
    </row>
    <row r="15" spans="1:32" x14ac:dyDescent="0.15">
      <c r="A15" s="28"/>
      <c r="B15" s="26" t="s">
        <v>107</v>
      </c>
      <c r="C15" s="11">
        <f>SUM(C109:C136)</f>
        <v>69005</v>
      </c>
      <c r="D15" s="14">
        <f t="shared" ref="D15:F15" si="44">SUM(D109:D136)</f>
        <v>33501</v>
      </c>
      <c r="E15" s="9">
        <f t="shared" si="44"/>
        <v>35504</v>
      </c>
      <c r="F15" s="11">
        <f t="shared" si="44"/>
        <v>49424</v>
      </c>
      <c r="G15" s="44">
        <f t="shared" si="2"/>
        <v>0.71623795377146582</v>
      </c>
      <c r="H15" s="4">
        <f t="shared" ref="H15" si="45">SUM(H109:H136)</f>
        <v>1856</v>
      </c>
      <c r="I15" s="44">
        <f t="shared" si="4"/>
        <v>3.755260602136614E-2</v>
      </c>
      <c r="J15" s="9">
        <f t="shared" ref="J15:K15" si="46">SUM(J109:J136)</f>
        <v>47568</v>
      </c>
      <c r="K15" s="4">
        <f t="shared" si="46"/>
        <v>19445</v>
      </c>
      <c r="L15" s="16">
        <f>IF(K15="","",K15/$J15)</f>
        <v>0.40878321560713082</v>
      </c>
      <c r="M15" s="4">
        <f t="shared" ref="M15" si="47">SUM(M109:M136)</f>
        <v>15520</v>
      </c>
      <c r="N15" s="16">
        <f>IF(M15="","",M15/$J15)</f>
        <v>0.32626976118398926</v>
      </c>
      <c r="O15" s="4">
        <f t="shared" ref="O15" si="48">SUM(O109:O136)</f>
        <v>2073</v>
      </c>
      <c r="P15" s="16">
        <f>IF(O15="","",O15/$J15)</f>
        <v>4.3579717457114024E-2</v>
      </c>
      <c r="Q15" s="4">
        <f t="shared" ref="Q15" si="49">SUM(Q109:Q136)</f>
        <v>5893</v>
      </c>
      <c r="R15" s="16">
        <f>IF(Q15="","",Q15/$J15)</f>
        <v>0.1238858055835856</v>
      </c>
      <c r="S15" s="4">
        <f t="shared" ref="S15:U15" si="50">SUM(S109:S136)</f>
        <v>2661</v>
      </c>
      <c r="T15" s="16">
        <f>IF(S15="","",S15/$J15)</f>
        <v>5.5940968718466197E-2</v>
      </c>
      <c r="U15" s="4">
        <f t="shared" si="50"/>
        <v>1976</v>
      </c>
      <c r="V15" s="16">
        <f>IF(U15="","",U15/$J15)</f>
        <v>4.1540531449714091E-2</v>
      </c>
      <c r="X15" s="16"/>
      <c r="Z15" s="16"/>
      <c r="AB15" s="16"/>
      <c r="AD15" s="16"/>
      <c r="AF15" s="16"/>
    </row>
    <row r="16" spans="1:32" x14ac:dyDescent="0.15">
      <c r="A16" s="28"/>
      <c r="B16" s="7"/>
      <c r="C16" s="11"/>
      <c r="D16" s="14"/>
      <c r="E16" s="9"/>
      <c r="F16" s="11"/>
      <c r="G16" s="14"/>
      <c r="H16" s="14"/>
      <c r="I16" s="14"/>
      <c r="J16" s="19"/>
      <c r="K16" s="17"/>
      <c r="L16" s="14"/>
      <c r="M16" s="14"/>
      <c r="N16" s="14"/>
      <c r="O16" s="14"/>
      <c r="P16" s="14"/>
      <c r="Q16" s="14"/>
      <c r="R16" s="14"/>
      <c r="S16" s="14"/>
      <c r="T16" s="14"/>
      <c r="U16" s="14"/>
      <c r="V16" s="14"/>
      <c r="W16" s="14"/>
      <c r="X16" s="14"/>
      <c r="Y16" s="14"/>
      <c r="Z16" s="14"/>
      <c r="AA16" s="14"/>
      <c r="AB16" s="14"/>
      <c r="AC16" s="14"/>
      <c r="AD16" s="14"/>
      <c r="AE16" s="14"/>
      <c r="AF16" s="14"/>
    </row>
    <row r="17" spans="1:32" x14ac:dyDescent="0.15">
      <c r="A17" s="28"/>
      <c r="B17" s="34" t="s">
        <v>109</v>
      </c>
      <c r="C17" s="12"/>
      <c r="D17" s="15"/>
      <c r="E17" s="13"/>
      <c r="F17" s="12"/>
      <c r="G17" s="14"/>
      <c r="H17" s="14"/>
      <c r="I17" s="14"/>
      <c r="J17" s="13"/>
      <c r="K17" s="5"/>
      <c r="L17" s="14"/>
      <c r="M17" s="14"/>
      <c r="N17" s="14"/>
      <c r="O17" s="14"/>
      <c r="P17" s="14"/>
      <c r="Q17" s="14"/>
      <c r="R17" s="14"/>
      <c r="S17" s="14"/>
      <c r="T17" s="14"/>
      <c r="U17" s="14"/>
      <c r="V17" s="14"/>
      <c r="W17" s="14"/>
      <c r="X17" s="14"/>
      <c r="Y17" s="14"/>
      <c r="Z17" s="14"/>
      <c r="AA17" s="14"/>
      <c r="AB17" s="14"/>
      <c r="AC17" s="14"/>
      <c r="AD17" s="14"/>
      <c r="AE17" s="14"/>
      <c r="AF17" s="14"/>
    </row>
    <row r="18" spans="1:32" x14ac:dyDescent="0.15">
      <c r="A18" s="28"/>
      <c r="B18" s="26" t="s">
        <v>117</v>
      </c>
      <c r="C18" s="11">
        <v>110729</v>
      </c>
      <c r="D18" s="14">
        <v>50740</v>
      </c>
      <c r="E18" s="9">
        <v>59989</v>
      </c>
      <c r="F18" s="11">
        <v>54994</v>
      </c>
      <c r="G18" s="44">
        <f t="shared" ref="G18:G82" si="51">F18/C18</f>
        <v>0.4966539930822097</v>
      </c>
      <c r="H18" s="4">
        <v>1348</v>
      </c>
      <c r="I18" s="44">
        <f t="shared" ref="I18:I82" si="52">H18/F18</f>
        <v>2.4511764919809435E-2</v>
      </c>
      <c r="J18" s="9">
        <v>53646</v>
      </c>
      <c r="K18" s="4">
        <v>10415</v>
      </c>
      <c r="L18" s="16">
        <f>IF(K18="","",K18/$J18)</f>
        <v>0.19414308615740222</v>
      </c>
      <c r="M18" s="4">
        <v>17699</v>
      </c>
      <c r="N18" s="16">
        <f>IF(M18="","",M18/$J18)</f>
        <v>0.32992208179547405</v>
      </c>
      <c r="O18" s="4">
        <v>7259</v>
      </c>
      <c r="P18" s="16">
        <f>IF(O18="","",O18/$J18)</f>
        <v>0.1353129776684189</v>
      </c>
      <c r="Q18" s="4">
        <v>6644</v>
      </c>
      <c r="R18" s="16">
        <f>IF(Q18="","",Q18/$J18)</f>
        <v>0.12384893561495731</v>
      </c>
      <c r="S18" s="4">
        <v>6650</v>
      </c>
      <c r="T18" s="16">
        <f>IF(S18="","",S18/$J18)</f>
        <v>0.12396077992767401</v>
      </c>
      <c r="U18" s="4">
        <v>1126</v>
      </c>
      <c r="V18" s="16">
        <f>IF(U18="","",U18/$J18)</f>
        <v>2.0989449353167058E-2</v>
      </c>
      <c r="W18" s="4">
        <v>544</v>
      </c>
      <c r="X18" s="16">
        <f>IF(W18="","",W18/$J18)</f>
        <v>1.0140551019647318E-2</v>
      </c>
      <c r="Y18" s="4">
        <v>183</v>
      </c>
      <c r="Z18" s="16">
        <f>IF(Y18="","",Y18/$J18)</f>
        <v>3.4112515378592998E-3</v>
      </c>
      <c r="AA18" s="4">
        <v>1812</v>
      </c>
      <c r="AB18" s="16">
        <f>IF(AA18="","",AA18/$J18)</f>
        <v>3.3776982440442901E-2</v>
      </c>
      <c r="AC18" s="4">
        <v>467</v>
      </c>
      <c r="AD18" s="16">
        <f>IF(AC18="","",AC18/$J18)</f>
        <v>8.7052156731163548E-3</v>
      </c>
      <c r="AE18" s="4">
        <v>847</v>
      </c>
      <c r="AF18" s="16">
        <f>IF(AE18="","",AE18/$J18)</f>
        <v>1.5788688811840583E-2</v>
      </c>
    </row>
    <row r="19" spans="1:32" ht="16.5" customHeight="1" x14ac:dyDescent="0.15">
      <c r="A19" s="28"/>
      <c r="B19" s="26" t="s">
        <v>6</v>
      </c>
      <c r="C19" s="11">
        <v>4621</v>
      </c>
      <c r="D19" s="14">
        <v>2282</v>
      </c>
      <c r="E19" s="9">
        <v>2339</v>
      </c>
      <c r="F19" s="11">
        <v>3831</v>
      </c>
      <c r="G19" s="44">
        <f t="shared" si="51"/>
        <v>0.82904133304479555</v>
      </c>
      <c r="H19" s="4">
        <v>148</v>
      </c>
      <c r="I19" s="44">
        <f t="shared" si="52"/>
        <v>3.8632210910989298E-2</v>
      </c>
      <c r="J19" s="9">
        <v>3683</v>
      </c>
      <c r="K19" s="4">
        <v>2081</v>
      </c>
      <c r="L19" s="16">
        <f>IF(K19="","",K19/$J19)</f>
        <v>0.5650285093673636</v>
      </c>
      <c r="M19" s="4">
        <v>1299</v>
      </c>
      <c r="N19" s="16">
        <f>IF(M19="","",M19/$J19)</f>
        <v>0.35270160195492806</v>
      </c>
      <c r="P19" s="16"/>
      <c r="Q19" s="4">
        <v>155</v>
      </c>
      <c r="R19" s="16">
        <f>IF(Q19="","",Q19/$J19)</f>
        <v>4.2085256584306271E-2</v>
      </c>
      <c r="S19" s="4">
        <v>148</v>
      </c>
      <c r="T19" s="16">
        <f>IF(S19="","",S19/$J19)</f>
        <v>4.0184632093402117E-2</v>
      </c>
      <c r="V19" s="16"/>
      <c r="X19" s="16"/>
      <c r="Z19" s="16"/>
      <c r="AB19" s="16"/>
      <c r="AD19" s="16"/>
      <c r="AF19" s="16"/>
    </row>
    <row r="20" spans="1:32" x14ac:dyDescent="0.15">
      <c r="A20" s="28"/>
      <c r="B20" s="26" t="s">
        <v>7</v>
      </c>
      <c r="C20" s="11">
        <v>2868</v>
      </c>
      <c r="D20" s="14">
        <v>1430</v>
      </c>
      <c r="E20" s="9">
        <v>1438</v>
      </c>
      <c r="F20" s="11">
        <v>2278</v>
      </c>
      <c r="G20" s="44">
        <f t="shared" si="51"/>
        <v>0.79428172942817299</v>
      </c>
      <c r="H20" s="4">
        <v>102</v>
      </c>
      <c r="I20" s="44">
        <f t="shared" si="52"/>
        <v>4.4776119402985072E-2</v>
      </c>
      <c r="J20" s="9">
        <v>2176</v>
      </c>
      <c r="K20" s="4">
        <v>1498</v>
      </c>
      <c r="L20" s="16">
        <f>IF(K20="","",K20/$J20)</f>
        <v>0.68841911764705888</v>
      </c>
      <c r="M20" s="4">
        <v>518</v>
      </c>
      <c r="N20" s="16">
        <f>IF(M20="","",M20/$J20)</f>
        <v>0.23805147058823528</v>
      </c>
      <c r="P20" s="16"/>
      <c r="Q20" s="4">
        <v>160</v>
      </c>
      <c r="R20" s="16">
        <f>IF(Q20="","",Q20/$J20)</f>
        <v>7.3529411764705885E-2</v>
      </c>
      <c r="T20" s="16"/>
      <c r="V20" s="16"/>
      <c r="X20" s="16"/>
      <c r="Z20" s="16"/>
      <c r="AB20" s="16"/>
      <c r="AD20" s="16"/>
      <c r="AF20" s="16"/>
    </row>
    <row r="21" spans="1:32" x14ac:dyDescent="0.15">
      <c r="A21" s="28"/>
      <c r="B21" s="26" t="s">
        <v>8</v>
      </c>
      <c r="C21" s="11">
        <v>1820</v>
      </c>
      <c r="D21" s="14">
        <v>915</v>
      </c>
      <c r="E21" s="9">
        <v>905</v>
      </c>
      <c r="F21" s="11">
        <v>1398</v>
      </c>
      <c r="G21" s="44">
        <f t="shared" si="51"/>
        <v>0.76813186813186818</v>
      </c>
      <c r="H21" s="4">
        <v>48</v>
      </c>
      <c r="I21" s="44">
        <f t="shared" si="52"/>
        <v>3.4334763948497854E-2</v>
      </c>
      <c r="J21" s="9">
        <v>1350</v>
      </c>
      <c r="K21" s="4">
        <v>680</v>
      </c>
      <c r="L21" s="16">
        <f>IF(K21="","",K21/$J21)</f>
        <v>0.50370370370370365</v>
      </c>
      <c r="M21" s="4">
        <v>357</v>
      </c>
      <c r="N21" s="16">
        <f>IF(M21="","",M21/$J21)</f>
        <v>0.26444444444444443</v>
      </c>
      <c r="P21" s="16"/>
      <c r="Q21" s="4">
        <v>313</v>
      </c>
      <c r="R21" s="16">
        <f>IF(Q21="","",Q21/$J21)</f>
        <v>0.23185185185185186</v>
      </c>
      <c r="T21" s="16"/>
      <c r="V21" s="16"/>
      <c r="X21" s="16"/>
      <c r="Z21" s="16"/>
      <c r="AB21" s="16"/>
      <c r="AD21" s="16"/>
      <c r="AF21" s="16"/>
    </row>
    <row r="22" spans="1:32" x14ac:dyDescent="0.15">
      <c r="A22" s="28"/>
      <c r="B22" s="26" t="s">
        <v>9</v>
      </c>
      <c r="C22" s="11">
        <v>3278</v>
      </c>
      <c r="D22" s="14">
        <v>1601</v>
      </c>
      <c r="E22" s="9">
        <v>1677</v>
      </c>
      <c r="F22" s="11">
        <v>2254</v>
      </c>
      <c r="G22" s="44">
        <f t="shared" si="51"/>
        <v>0.68761439902379495</v>
      </c>
      <c r="H22" s="4">
        <v>92</v>
      </c>
      <c r="I22" s="44">
        <f t="shared" si="52"/>
        <v>4.0816326530612242E-2</v>
      </c>
      <c r="J22" s="9">
        <v>2162</v>
      </c>
      <c r="K22" s="4">
        <v>1281</v>
      </c>
      <c r="L22" s="16">
        <f>IF(K22="","",K22/$J22)</f>
        <v>0.59250693802035148</v>
      </c>
      <c r="M22" s="4">
        <v>494</v>
      </c>
      <c r="N22" s="16">
        <f>IF(M22="","",M22/$J22)</f>
        <v>0.22849213691026826</v>
      </c>
      <c r="P22" s="16"/>
      <c r="Q22" s="4">
        <v>387</v>
      </c>
      <c r="R22" s="16">
        <f>IF(Q22="","",Q22/$J22)</f>
        <v>0.1790009250693802</v>
      </c>
      <c r="T22" s="16"/>
      <c r="V22" s="16"/>
      <c r="X22" s="16"/>
      <c r="Z22" s="16"/>
      <c r="AB22" s="16"/>
      <c r="AD22" s="16"/>
      <c r="AF22" s="16"/>
    </row>
    <row r="23" spans="1:32" x14ac:dyDescent="0.15">
      <c r="A23" s="28"/>
      <c r="B23" s="26" t="s">
        <v>10</v>
      </c>
      <c r="C23" s="11">
        <v>14757</v>
      </c>
      <c r="D23" s="14">
        <v>6936</v>
      </c>
      <c r="E23" s="9">
        <v>7821</v>
      </c>
      <c r="F23" s="11">
        <v>8184</v>
      </c>
      <c r="G23" s="44">
        <f t="shared" si="51"/>
        <v>0.5545842650945314</v>
      </c>
      <c r="H23" s="4">
        <v>286</v>
      </c>
      <c r="I23" s="44">
        <f t="shared" si="52"/>
        <v>3.4946236559139782E-2</v>
      </c>
      <c r="J23" s="9">
        <v>7898</v>
      </c>
      <c r="K23" s="4">
        <v>3720</v>
      </c>
      <c r="L23" s="16">
        <f>IF(K23="","",K23/$J23)</f>
        <v>0.47100531780197519</v>
      </c>
      <c r="M23" s="4">
        <v>1935</v>
      </c>
      <c r="N23" s="16">
        <f>IF(M23="","",M23/$J23)</f>
        <v>0.24499873385667256</v>
      </c>
      <c r="O23" s="4">
        <v>789</v>
      </c>
      <c r="P23" s="16">
        <f>IF(O23="","",O23/$J23)</f>
        <v>9.989870853380603E-2</v>
      </c>
      <c r="Q23" s="4">
        <v>658</v>
      </c>
      <c r="R23" s="16">
        <f>IF(Q23="","",Q23/$J23)</f>
        <v>8.3312230944542917E-2</v>
      </c>
      <c r="S23" s="4">
        <v>796</v>
      </c>
      <c r="T23" s="16">
        <f>IF(S23="","",S23/$J23)</f>
        <v>0.10078500886300329</v>
      </c>
      <c r="V23" s="16"/>
      <c r="X23" s="16"/>
      <c r="Z23" s="16"/>
      <c r="AB23" s="16"/>
      <c r="AD23" s="16"/>
      <c r="AF23" s="16"/>
    </row>
    <row r="24" spans="1:32" x14ac:dyDescent="0.15">
      <c r="A24" s="28"/>
      <c r="B24" s="26" t="s">
        <v>11</v>
      </c>
      <c r="C24" s="11">
        <v>718</v>
      </c>
      <c r="D24" s="14">
        <v>378</v>
      </c>
      <c r="E24" s="9">
        <v>340</v>
      </c>
      <c r="F24" s="11">
        <v>623</v>
      </c>
      <c r="G24" s="44">
        <f t="shared" si="51"/>
        <v>0.86768802228412256</v>
      </c>
      <c r="H24" s="4">
        <v>28</v>
      </c>
      <c r="I24" s="44">
        <f t="shared" si="52"/>
        <v>4.49438202247191E-2</v>
      </c>
      <c r="J24" s="9">
        <v>595</v>
      </c>
      <c r="K24" s="4">
        <v>441</v>
      </c>
      <c r="L24" s="16">
        <f>IF(K24="","",K24/$J24)</f>
        <v>0.74117647058823533</v>
      </c>
      <c r="M24" s="4">
        <v>119</v>
      </c>
      <c r="N24" s="16">
        <f>IF(M24="","",M24/$J24)</f>
        <v>0.2</v>
      </c>
      <c r="P24" s="16"/>
      <c r="Q24" s="4">
        <v>35</v>
      </c>
      <c r="R24" s="16">
        <f>IF(Q24="","",Q24/$J24)</f>
        <v>5.8823529411764705E-2</v>
      </c>
      <c r="T24" s="16"/>
      <c r="V24" s="16"/>
      <c r="X24" s="16"/>
      <c r="Z24" s="16"/>
      <c r="AB24" s="16"/>
      <c r="AD24" s="16"/>
      <c r="AF24" s="16"/>
    </row>
    <row r="25" spans="1:32" x14ac:dyDescent="0.15">
      <c r="A25" s="28"/>
      <c r="B25" s="26" t="s">
        <v>12</v>
      </c>
      <c r="C25" s="11">
        <v>5567</v>
      </c>
      <c r="D25" s="14">
        <v>2703</v>
      </c>
      <c r="E25" s="9">
        <v>2864</v>
      </c>
      <c r="F25" s="11">
        <v>3953</v>
      </c>
      <c r="G25" s="44">
        <f t="shared" si="51"/>
        <v>0.71007724088377944</v>
      </c>
      <c r="H25" s="4">
        <v>136</v>
      </c>
      <c r="I25" s="44">
        <f t="shared" si="52"/>
        <v>3.4404249936756892E-2</v>
      </c>
      <c r="J25" s="9">
        <v>3817</v>
      </c>
      <c r="K25" s="4">
        <v>1967</v>
      </c>
      <c r="L25" s="16">
        <f>IF(K25="","",K25/$J25)</f>
        <v>0.51532617238669109</v>
      </c>
      <c r="M25" s="4">
        <v>666</v>
      </c>
      <c r="N25" s="16">
        <f>IF(M25="","",M25/$J25)</f>
        <v>0.17448257794079119</v>
      </c>
      <c r="O25" s="4">
        <v>861</v>
      </c>
      <c r="P25" s="16">
        <f>IF(O25="","",O25/$J25)</f>
        <v>0.2255698192297616</v>
      </c>
      <c r="Q25" s="4">
        <v>323</v>
      </c>
      <c r="R25" s="16">
        <f>IF(Q25="","",Q25/$J25)</f>
        <v>8.4621430442756093E-2</v>
      </c>
      <c r="T25" s="16"/>
      <c r="V25" s="16"/>
      <c r="X25" s="16"/>
      <c r="Z25" s="16"/>
      <c r="AB25" s="16"/>
      <c r="AD25" s="16"/>
      <c r="AF25" s="16"/>
    </row>
    <row r="26" spans="1:32" x14ac:dyDescent="0.15">
      <c r="A26" s="28"/>
      <c r="B26" s="26" t="s">
        <v>13</v>
      </c>
      <c r="C26" s="11">
        <v>3332</v>
      </c>
      <c r="D26" s="14">
        <v>1565</v>
      </c>
      <c r="E26" s="9">
        <v>1767</v>
      </c>
      <c r="F26" s="11">
        <v>2250</v>
      </c>
      <c r="G26" s="44">
        <f t="shared" si="51"/>
        <v>0.6752701080432173</v>
      </c>
      <c r="H26" s="4">
        <v>132</v>
      </c>
      <c r="I26" s="44">
        <f t="shared" si="52"/>
        <v>5.8666666666666666E-2</v>
      </c>
      <c r="J26" s="9">
        <v>2118</v>
      </c>
      <c r="K26" s="4">
        <v>626</v>
      </c>
      <c r="L26" s="16">
        <f>IF(K26="","",K26/$J26)</f>
        <v>0.29556185080264402</v>
      </c>
      <c r="M26" s="4">
        <v>874</v>
      </c>
      <c r="N26" s="16">
        <f>IF(M26="","",M26/$J26)</f>
        <v>0.41265344664778092</v>
      </c>
      <c r="O26" s="4">
        <v>336</v>
      </c>
      <c r="P26" s="16">
        <f>IF(O26="","",O26/$J26)</f>
        <v>0.15864022662889518</v>
      </c>
      <c r="Q26" s="4">
        <v>282</v>
      </c>
      <c r="R26" s="16">
        <f>IF(Q26="","",Q26/$J26)</f>
        <v>0.13314447592067988</v>
      </c>
      <c r="T26" s="16"/>
      <c r="V26" s="16"/>
      <c r="X26" s="16"/>
      <c r="Z26" s="16"/>
      <c r="AB26" s="16"/>
      <c r="AD26" s="16"/>
      <c r="AF26" s="16"/>
    </row>
    <row r="27" spans="1:32" x14ac:dyDescent="0.15">
      <c r="A27" s="28"/>
      <c r="B27" s="26" t="s">
        <v>14</v>
      </c>
      <c r="C27" s="11">
        <v>3594</v>
      </c>
      <c r="D27" s="14">
        <v>1740</v>
      </c>
      <c r="E27" s="9">
        <v>1854</v>
      </c>
      <c r="F27" s="11">
        <v>2455</v>
      </c>
      <c r="G27" s="44">
        <f t="shared" si="51"/>
        <v>0.68308291597106285</v>
      </c>
      <c r="H27" s="4">
        <v>124</v>
      </c>
      <c r="I27" s="44">
        <f t="shared" si="52"/>
        <v>5.0509164969450099E-2</v>
      </c>
      <c r="J27" s="9">
        <v>2331</v>
      </c>
      <c r="K27" s="4">
        <v>1387</v>
      </c>
      <c r="L27" s="16">
        <f>IF(K27="","",K27/$J27)</f>
        <v>0.59502359502359503</v>
      </c>
      <c r="M27" s="4">
        <v>505</v>
      </c>
      <c r="N27" s="16">
        <f>IF(M27="","",M27/$J27)</f>
        <v>0.21664521664521663</v>
      </c>
      <c r="O27" s="4">
        <v>291</v>
      </c>
      <c r="P27" s="16">
        <f>IF(O27="","",O27/$J27)</f>
        <v>0.12483912483912483</v>
      </c>
      <c r="Q27" s="4">
        <v>148</v>
      </c>
      <c r="R27" s="16">
        <f>IF(Q27="","",Q27/$J27)</f>
        <v>6.3492063492063489E-2</v>
      </c>
      <c r="T27" s="16"/>
      <c r="V27" s="16"/>
      <c r="X27" s="16"/>
      <c r="Z27" s="16"/>
      <c r="AB27" s="16"/>
      <c r="AD27" s="16"/>
      <c r="AF27" s="16"/>
    </row>
    <row r="28" spans="1:32" x14ac:dyDescent="0.15">
      <c r="A28" s="28"/>
      <c r="B28" s="26" t="s">
        <v>118</v>
      </c>
      <c r="C28" s="11">
        <v>655</v>
      </c>
      <c r="D28" s="14">
        <v>324</v>
      </c>
      <c r="E28" s="9">
        <v>331</v>
      </c>
      <c r="F28" s="11">
        <v>580</v>
      </c>
      <c r="G28" s="44">
        <f t="shared" si="51"/>
        <v>0.8854961832061069</v>
      </c>
      <c r="H28" s="4">
        <v>20</v>
      </c>
      <c r="I28" s="44">
        <f t="shared" si="52"/>
        <v>3.4482758620689655E-2</v>
      </c>
      <c r="J28" s="9">
        <v>560</v>
      </c>
      <c r="K28" s="4">
        <v>319</v>
      </c>
      <c r="L28" s="16">
        <f>IF(K28="","",K28/$J28)</f>
        <v>0.56964285714285712</v>
      </c>
      <c r="M28" s="4">
        <v>203</v>
      </c>
      <c r="N28" s="16">
        <f>IF(M28="","",M28/$J28)</f>
        <v>0.36249999999999999</v>
      </c>
      <c r="P28" s="16"/>
      <c r="Q28" s="4">
        <v>38</v>
      </c>
      <c r="R28" s="16">
        <f>IF(Q28="","",Q28/$J28)</f>
        <v>6.7857142857142852E-2</v>
      </c>
      <c r="T28" s="16"/>
      <c r="V28" s="16"/>
      <c r="X28" s="16"/>
      <c r="Z28" s="16"/>
      <c r="AB28" s="16"/>
      <c r="AD28" s="16"/>
      <c r="AF28" s="16"/>
    </row>
    <row r="29" spans="1:32" x14ac:dyDescent="0.15">
      <c r="A29" s="28"/>
      <c r="B29" s="26" t="s">
        <v>130</v>
      </c>
      <c r="C29" s="11">
        <v>1317</v>
      </c>
      <c r="D29" s="14">
        <v>659</v>
      </c>
      <c r="E29" s="9">
        <v>658</v>
      </c>
      <c r="F29" s="11">
        <v>1142</v>
      </c>
      <c r="G29" s="44">
        <f t="shared" si="51"/>
        <v>0.8671222475322703</v>
      </c>
      <c r="H29" s="4">
        <v>60</v>
      </c>
      <c r="I29" s="44">
        <f t="shared" si="52"/>
        <v>5.2539404553415062E-2</v>
      </c>
      <c r="J29" s="9">
        <v>1082</v>
      </c>
      <c r="K29" s="4">
        <v>757</v>
      </c>
      <c r="L29" s="16">
        <f>IF(K29="","",K29/$J29)</f>
        <v>0.69963031423290201</v>
      </c>
      <c r="M29" s="4">
        <v>220</v>
      </c>
      <c r="N29" s="16">
        <f>IF(M29="","",M29/$J29)</f>
        <v>0.20332717190388169</v>
      </c>
      <c r="P29" s="16"/>
      <c r="Q29" s="4">
        <v>105</v>
      </c>
      <c r="R29" s="16">
        <f>IF(Q29="","",Q29/$J29)</f>
        <v>9.7042513863216259E-2</v>
      </c>
      <c r="T29" s="16"/>
      <c r="V29" s="16"/>
      <c r="X29" s="16"/>
      <c r="Z29" s="16"/>
      <c r="AB29" s="16"/>
      <c r="AD29" s="16"/>
      <c r="AF29" s="16"/>
    </row>
    <row r="30" spans="1:32" x14ac:dyDescent="0.15">
      <c r="A30" s="28"/>
      <c r="B30" s="26" t="s">
        <v>119</v>
      </c>
      <c r="C30" s="11">
        <v>1099</v>
      </c>
      <c r="D30" s="14">
        <v>549</v>
      </c>
      <c r="E30" s="9">
        <v>550</v>
      </c>
      <c r="F30" s="11">
        <v>910</v>
      </c>
      <c r="G30" s="44">
        <f t="shared" si="51"/>
        <v>0.82802547770700641</v>
      </c>
      <c r="H30" s="4">
        <v>48</v>
      </c>
      <c r="I30" s="44">
        <f t="shared" si="52"/>
        <v>5.2747252747252747E-2</v>
      </c>
      <c r="J30" s="9">
        <v>862</v>
      </c>
      <c r="K30" s="4">
        <v>534</v>
      </c>
      <c r="L30" s="16">
        <f>IF(K30="","",K30/$J30)</f>
        <v>0.61948955916473314</v>
      </c>
      <c r="M30" s="4">
        <v>240</v>
      </c>
      <c r="N30" s="16">
        <f>IF(M30="","",M30/$J30)</f>
        <v>0.27842227378190254</v>
      </c>
      <c r="P30" s="16"/>
      <c r="Q30" s="4">
        <v>88</v>
      </c>
      <c r="R30" s="16">
        <f>IF(Q30="","",Q30/$J30)</f>
        <v>0.10208816705336426</v>
      </c>
      <c r="T30" s="16"/>
      <c r="V30" s="16"/>
      <c r="X30" s="16"/>
      <c r="Z30" s="16"/>
      <c r="AB30" s="16"/>
      <c r="AD30" s="16"/>
      <c r="AF30" s="16"/>
    </row>
    <row r="31" spans="1:32" x14ac:dyDescent="0.15">
      <c r="A31" s="28"/>
      <c r="B31" s="26" t="s">
        <v>15</v>
      </c>
      <c r="C31" s="11">
        <v>1671</v>
      </c>
      <c r="D31" s="14">
        <v>814</v>
      </c>
      <c r="E31" s="9">
        <v>857</v>
      </c>
      <c r="F31" s="11">
        <v>1307</v>
      </c>
      <c r="G31" s="44">
        <f t="shared" si="51"/>
        <v>0.78216636744464396</v>
      </c>
      <c r="H31" s="4">
        <v>96</v>
      </c>
      <c r="I31" s="44">
        <f t="shared" si="52"/>
        <v>7.3450650344299928E-2</v>
      </c>
      <c r="J31" s="9">
        <v>1211</v>
      </c>
      <c r="K31" s="4">
        <v>624</v>
      </c>
      <c r="L31" s="16">
        <f>IF(K31="","",K31/$J31)</f>
        <v>0.51527663088356734</v>
      </c>
      <c r="M31" s="4">
        <v>329</v>
      </c>
      <c r="N31" s="16">
        <f>IF(M31="","",M31/$J31)</f>
        <v>0.27167630057803466</v>
      </c>
      <c r="P31" s="16"/>
      <c r="Q31" s="4">
        <v>72</v>
      </c>
      <c r="R31" s="16">
        <f>IF(Q31="","",Q31/$J31)</f>
        <v>5.9454995871180839E-2</v>
      </c>
      <c r="S31" s="4">
        <v>186</v>
      </c>
      <c r="T31" s="16">
        <f>IF(S31="","",S31/$J31)</f>
        <v>0.15359207266721717</v>
      </c>
      <c r="V31" s="16"/>
      <c r="X31" s="16"/>
      <c r="Z31" s="16"/>
      <c r="AB31" s="16"/>
      <c r="AD31" s="16"/>
      <c r="AF31" s="16"/>
    </row>
    <row r="32" spans="1:32" ht="16.5" customHeight="1" x14ac:dyDescent="0.15">
      <c r="A32" s="28"/>
      <c r="B32" s="26" t="s">
        <v>16</v>
      </c>
      <c r="C32" s="11">
        <v>3341</v>
      </c>
      <c r="D32" s="14">
        <v>1562</v>
      </c>
      <c r="E32" s="9">
        <v>1779</v>
      </c>
      <c r="F32" s="11">
        <v>2256</v>
      </c>
      <c r="G32" s="44">
        <f t="shared" si="51"/>
        <v>0.67524693205627062</v>
      </c>
      <c r="H32" s="4">
        <v>88</v>
      </c>
      <c r="I32" s="44">
        <f t="shared" si="52"/>
        <v>3.9007092198581561E-2</v>
      </c>
      <c r="J32" s="9">
        <v>2168</v>
      </c>
      <c r="K32" s="4">
        <v>480</v>
      </c>
      <c r="L32" s="16">
        <f>IF(K32="","",K32/$J32)</f>
        <v>0.22140221402214022</v>
      </c>
      <c r="M32" s="4">
        <v>301</v>
      </c>
      <c r="N32" s="16">
        <f>IF(M32="","",M32/$J32)</f>
        <v>0.13883763837638377</v>
      </c>
      <c r="O32" s="4">
        <v>235</v>
      </c>
      <c r="P32" s="16">
        <f>IF(O32="","",O32/$J32)</f>
        <v>0.10839483394833949</v>
      </c>
      <c r="Q32" s="4">
        <v>97</v>
      </c>
      <c r="R32" s="16">
        <f>IF(Q32="","",Q32/$J32)</f>
        <v>4.4741697416974167E-2</v>
      </c>
      <c r="S32" s="4">
        <v>1055</v>
      </c>
      <c r="T32" s="16">
        <f>IF(S32="","",S32/$J32)</f>
        <v>0.48662361623616235</v>
      </c>
      <c r="V32" s="16"/>
      <c r="X32" s="16"/>
      <c r="Z32" s="16"/>
      <c r="AB32" s="16"/>
      <c r="AD32" s="16"/>
      <c r="AF32" s="16"/>
    </row>
    <row r="33" spans="1:32" x14ac:dyDescent="0.15">
      <c r="A33" s="28"/>
      <c r="B33" s="26" t="s">
        <v>17</v>
      </c>
      <c r="C33" s="11">
        <v>2959</v>
      </c>
      <c r="D33" s="14">
        <v>1466</v>
      </c>
      <c r="E33" s="9">
        <v>1493</v>
      </c>
      <c r="F33" s="11">
        <v>2126</v>
      </c>
      <c r="G33" s="44">
        <f t="shared" si="51"/>
        <v>0.7184859749915512</v>
      </c>
      <c r="H33" s="4">
        <v>80</v>
      </c>
      <c r="I33" s="44">
        <f t="shared" si="52"/>
        <v>3.7629350893697081E-2</v>
      </c>
      <c r="J33" s="9">
        <v>2046</v>
      </c>
      <c r="K33" s="4">
        <v>1352</v>
      </c>
      <c r="L33" s="16">
        <f>IF(K33="","",K33/$J33)</f>
        <v>0.66080156402737045</v>
      </c>
      <c r="M33" s="4">
        <v>206</v>
      </c>
      <c r="N33" s="16">
        <f>IF(M33="","",M33/$J33)</f>
        <v>0.10068426197458455</v>
      </c>
      <c r="O33" s="4">
        <v>293</v>
      </c>
      <c r="P33" s="16">
        <f>IF(O33="","",O33/$J33)</f>
        <v>0.14320625610948193</v>
      </c>
      <c r="Q33" s="4">
        <v>195</v>
      </c>
      <c r="R33" s="16">
        <f>IF(Q33="","",Q33/$J33)</f>
        <v>9.5307917888563048E-2</v>
      </c>
      <c r="T33" s="16"/>
      <c r="V33" s="16"/>
      <c r="X33" s="16"/>
      <c r="Z33" s="16"/>
      <c r="AB33" s="16"/>
      <c r="AD33" s="16"/>
      <c r="AF33" s="16"/>
    </row>
    <row r="34" spans="1:32" x14ac:dyDescent="0.15">
      <c r="A34" s="28"/>
      <c r="B34" s="26" t="s">
        <v>18</v>
      </c>
      <c r="C34" s="11">
        <v>4047</v>
      </c>
      <c r="D34" s="14">
        <v>1985</v>
      </c>
      <c r="E34" s="9">
        <v>2062</v>
      </c>
      <c r="F34" s="11">
        <v>2606</v>
      </c>
      <c r="G34" s="44">
        <f t="shared" si="51"/>
        <v>0.64393377810723995</v>
      </c>
      <c r="H34" s="4">
        <v>94</v>
      </c>
      <c r="I34" s="44">
        <f t="shared" si="52"/>
        <v>3.6070606293169612E-2</v>
      </c>
      <c r="J34" s="9">
        <v>2512</v>
      </c>
      <c r="K34" s="4">
        <v>1792</v>
      </c>
      <c r="L34" s="16">
        <f>IF(K34="","",K34/$J34)</f>
        <v>0.7133757961783439</v>
      </c>
      <c r="M34" s="4">
        <v>236</v>
      </c>
      <c r="N34" s="16">
        <f>IF(M34="","",M34/$J34)</f>
        <v>9.3949044585987268E-2</v>
      </c>
      <c r="O34" s="4">
        <v>261</v>
      </c>
      <c r="P34" s="16">
        <f>IF(O34="","",O34/$J34)</f>
        <v>0.10390127388535032</v>
      </c>
      <c r="Q34" s="4">
        <v>223</v>
      </c>
      <c r="R34" s="16">
        <f>IF(Q34="","",Q34/$J34)</f>
        <v>8.8773885350318466E-2</v>
      </c>
      <c r="T34" s="16"/>
      <c r="V34" s="16"/>
      <c r="X34" s="16"/>
      <c r="Z34" s="16"/>
      <c r="AB34" s="16"/>
      <c r="AD34" s="16"/>
      <c r="AF34" s="16"/>
    </row>
    <row r="35" spans="1:32" x14ac:dyDescent="0.15">
      <c r="A35" s="28"/>
      <c r="B35" s="26" t="s">
        <v>19</v>
      </c>
      <c r="C35" s="11">
        <v>1387</v>
      </c>
      <c r="D35" s="14">
        <v>684</v>
      </c>
      <c r="E35" s="9">
        <v>703</v>
      </c>
      <c r="F35" s="11">
        <v>1040</v>
      </c>
      <c r="G35" s="44">
        <f t="shared" si="51"/>
        <v>0.74981975486661856</v>
      </c>
      <c r="H35" s="4">
        <v>26</v>
      </c>
      <c r="I35" s="44">
        <f t="shared" si="52"/>
        <v>2.5000000000000001E-2</v>
      </c>
      <c r="J35" s="9">
        <v>1014</v>
      </c>
      <c r="K35" s="4">
        <v>571</v>
      </c>
      <c r="L35" s="16">
        <f>IF(K35="","",K35/$J35)</f>
        <v>0.56311637080867849</v>
      </c>
      <c r="M35" s="4">
        <v>277</v>
      </c>
      <c r="N35" s="16">
        <f>IF(M35="","",M35/$J35)</f>
        <v>0.27317554240631164</v>
      </c>
      <c r="P35" s="16"/>
      <c r="Q35" s="4">
        <v>166</v>
      </c>
      <c r="R35" s="16">
        <f>IF(Q35="","",Q35/$J35)</f>
        <v>0.16370808678500987</v>
      </c>
      <c r="T35" s="16"/>
      <c r="V35" s="16"/>
      <c r="X35" s="16"/>
      <c r="Z35" s="16"/>
      <c r="AB35" s="16"/>
      <c r="AD35" s="16"/>
      <c r="AF35" s="16"/>
    </row>
    <row r="36" spans="1:32" x14ac:dyDescent="0.15">
      <c r="A36" s="28"/>
      <c r="B36" s="26" t="s">
        <v>20</v>
      </c>
      <c r="C36" s="11">
        <v>3777</v>
      </c>
      <c r="D36" s="14">
        <v>1809</v>
      </c>
      <c r="E36" s="9">
        <v>1968</v>
      </c>
      <c r="F36" s="11">
        <v>2543</v>
      </c>
      <c r="G36" s="44">
        <f t="shared" si="51"/>
        <v>0.67328567646280113</v>
      </c>
      <c r="H36" s="4">
        <v>78</v>
      </c>
      <c r="I36" s="44">
        <f t="shared" si="52"/>
        <v>3.067243413291388E-2</v>
      </c>
      <c r="J36" s="9">
        <v>2465</v>
      </c>
      <c r="K36" s="4">
        <v>290</v>
      </c>
      <c r="L36" s="16">
        <f>IF(K36="","",K36/$J36)</f>
        <v>0.11764705882352941</v>
      </c>
      <c r="M36" s="4">
        <v>1559</v>
      </c>
      <c r="N36" s="16">
        <f>IF(M36="","",M36/$J36)</f>
        <v>0.63245436105476671</v>
      </c>
      <c r="O36" s="4">
        <v>286</v>
      </c>
      <c r="P36" s="16">
        <f>IF(O36="","",O36/$J36)</f>
        <v>0.11602434077079107</v>
      </c>
      <c r="Q36" s="4">
        <v>330</v>
      </c>
      <c r="R36" s="16">
        <f>IF(Q36="","",Q36/$J36)</f>
        <v>0.13387423935091278</v>
      </c>
      <c r="T36" s="16"/>
      <c r="V36" s="16"/>
      <c r="X36" s="16"/>
      <c r="Z36" s="16"/>
      <c r="AB36" s="16"/>
      <c r="AD36" s="16"/>
      <c r="AF36" s="16"/>
    </row>
    <row r="37" spans="1:32" x14ac:dyDescent="0.15">
      <c r="A37" s="28"/>
      <c r="B37" s="26" t="s">
        <v>21</v>
      </c>
      <c r="C37" s="11">
        <v>1213</v>
      </c>
      <c r="D37" s="14">
        <v>605</v>
      </c>
      <c r="E37" s="9">
        <v>608</v>
      </c>
      <c r="F37" s="11">
        <v>894</v>
      </c>
      <c r="G37" s="44">
        <f t="shared" si="51"/>
        <v>0.73701566364385818</v>
      </c>
      <c r="H37" s="4">
        <v>101</v>
      </c>
      <c r="I37" s="44">
        <f t="shared" si="52"/>
        <v>0.11297539149888143</v>
      </c>
      <c r="J37" s="9">
        <v>793</v>
      </c>
      <c r="K37" s="4">
        <v>528</v>
      </c>
      <c r="L37" s="16">
        <f>IF(K37="","",K37/$J37)</f>
        <v>0.66582597730138715</v>
      </c>
      <c r="M37" s="4">
        <v>265</v>
      </c>
      <c r="N37" s="16">
        <f>IF(M37="","",M37/$J37)</f>
        <v>0.33417402269861285</v>
      </c>
      <c r="P37" s="16"/>
      <c r="R37" s="16"/>
      <c r="T37" s="16"/>
      <c r="V37" s="16"/>
      <c r="X37" s="16"/>
      <c r="Z37" s="16"/>
      <c r="AB37" s="16"/>
      <c r="AD37" s="16"/>
      <c r="AF37" s="16"/>
    </row>
    <row r="38" spans="1:32" x14ac:dyDescent="0.15">
      <c r="A38" s="28"/>
      <c r="B38" s="26" t="s">
        <v>22</v>
      </c>
      <c r="C38" s="11">
        <v>1139</v>
      </c>
      <c r="D38" s="14">
        <v>577</v>
      </c>
      <c r="E38" s="9">
        <v>562</v>
      </c>
      <c r="F38" s="11">
        <v>891</v>
      </c>
      <c r="G38" s="44">
        <f t="shared" si="51"/>
        <v>0.78226514486391574</v>
      </c>
      <c r="H38" s="4">
        <v>18</v>
      </c>
      <c r="I38" s="44">
        <f t="shared" si="52"/>
        <v>2.0202020202020204E-2</v>
      </c>
      <c r="J38" s="9">
        <v>873</v>
      </c>
      <c r="K38" s="4">
        <v>414</v>
      </c>
      <c r="L38" s="16">
        <f>IF(K38="","",K38/$J38)</f>
        <v>0.47422680412371132</v>
      </c>
      <c r="M38" s="4">
        <v>245</v>
      </c>
      <c r="N38" s="16">
        <f>IF(M38="","",M38/$J38)</f>
        <v>0.28064146620847652</v>
      </c>
      <c r="O38" s="4">
        <v>103</v>
      </c>
      <c r="P38" s="16">
        <f>IF(O38="","",O38/$J38)</f>
        <v>0.11798396334478808</v>
      </c>
      <c r="Q38" s="4">
        <v>111</v>
      </c>
      <c r="R38" s="16">
        <f>IF(Q38="","",Q38/$J38)</f>
        <v>0.12714776632302405</v>
      </c>
      <c r="T38" s="16"/>
      <c r="V38" s="16"/>
      <c r="X38" s="16"/>
      <c r="Z38" s="16"/>
      <c r="AB38" s="16"/>
      <c r="AD38" s="16"/>
      <c r="AF38" s="16"/>
    </row>
    <row r="39" spans="1:32" x14ac:dyDescent="0.15">
      <c r="A39" s="28"/>
      <c r="B39" s="26" t="s">
        <v>23</v>
      </c>
      <c r="C39" s="11">
        <v>2321</v>
      </c>
      <c r="D39" s="14">
        <v>1177</v>
      </c>
      <c r="E39" s="9">
        <v>1144</v>
      </c>
      <c r="F39" s="11">
        <v>1511</v>
      </c>
      <c r="G39" s="44">
        <f t="shared" si="51"/>
        <v>0.65101249461439037</v>
      </c>
      <c r="H39" s="4">
        <v>71</v>
      </c>
      <c r="I39" s="44">
        <f t="shared" si="52"/>
        <v>4.6988749172733289E-2</v>
      </c>
      <c r="J39" s="9">
        <v>1440</v>
      </c>
      <c r="K39" s="4">
        <v>816</v>
      </c>
      <c r="L39" s="16">
        <f>IF(K39="","",K39/$J39)</f>
        <v>0.56666666666666665</v>
      </c>
      <c r="M39" s="4">
        <v>420</v>
      </c>
      <c r="N39" s="16">
        <f>IF(M39="","",M39/$J39)</f>
        <v>0.29166666666666669</v>
      </c>
      <c r="P39" s="16"/>
      <c r="Q39" s="4">
        <v>204</v>
      </c>
      <c r="R39" s="16">
        <f>IF(Q39="","",Q39/$J39)</f>
        <v>0.14166666666666666</v>
      </c>
      <c r="T39" s="16"/>
      <c r="V39" s="16"/>
      <c r="X39" s="16"/>
      <c r="Z39" s="16"/>
      <c r="AB39" s="16"/>
      <c r="AD39" s="16"/>
      <c r="AF39" s="16"/>
    </row>
    <row r="40" spans="1:32" x14ac:dyDescent="0.15">
      <c r="A40" s="28"/>
      <c r="B40" s="26" t="s">
        <v>24</v>
      </c>
      <c r="C40" s="11">
        <v>4432</v>
      </c>
      <c r="D40" s="14">
        <v>2108</v>
      </c>
      <c r="E40" s="9">
        <v>2324</v>
      </c>
      <c r="F40" s="11">
        <v>2652</v>
      </c>
      <c r="G40" s="44">
        <f t="shared" si="51"/>
        <v>0.59837545126353786</v>
      </c>
      <c r="H40" s="4">
        <v>90</v>
      </c>
      <c r="I40" s="44">
        <f t="shared" si="52"/>
        <v>3.3936651583710405E-2</v>
      </c>
      <c r="J40" s="9">
        <v>2562</v>
      </c>
      <c r="K40" s="4">
        <v>1299</v>
      </c>
      <c r="L40" s="16">
        <f>IF(K40="","",K40/$J40)</f>
        <v>0.50702576112412179</v>
      </c>
      <c r="M40" s="4">
        <v>560</v>
      </c>
      <c r="N40" s="16">
        <f>IF(M40="","",M40/$J40)</f>
        <v>0.21857923497267759</v>
      </c>
      <c r="O40" s="4">
        <v>416</v>
      </c>
      <c r="P40" s="16">
        <f>IF(O40="","",O40/$J40)</f>
        <v>0.16237314597970337</v>
      </c>
      <c r="Q40" s="4">
        <v>287</v>
      </c>
      <c r="R40" s="16">
        <f>IF(Q40="","",Q40/$J40)</f>
        <v>0.11202185792349727</v>
      </c>
      <c r="T40" s="16"/>
      <c r="V40" s="16"/>
      <c r="X40" s="16"/>
      <c r="Z40" s="16"/>
      <c r="AB40" s="16"/>
      <c r="AD40" s="16"/>
      <c r="AF40" s="16"/>
    </row>
    <row r="41" spans="1:32" x14ac:dyDescent="0.15">
      <c r="A41" s="28"/>
      <c r="B41" s="26" t="s">
        <v>25</v>
      </c>
      <c r="C41" s="11">
        <v>5397</v>
      </c>
      <c r="D41" s="14">
        <v>2621</v>
      </c>
      <c r="E41" s="9">
        <v>2776</v>
      </c>
      <c r="F41" s="11">
        <v>3428</v>
      </c>
      <c r="G41" s="44">
        <f t="shared" si="51"/>
        <v>0.6351676857513433</v>
      </c>
      <c r="H41" s="4">
        <v>133</v>
      </c>
      <c r="I41" s="44">
        <f t="shared" si="52"/>
        <v>3.8798133022170361E-2</v>
      </c>
      <c r="J41" s="9">
        <v>3295</v>
      </c>
      <c r="K41" s="4">
        <v>1978</v>
      </c>
      <c r="L41" s="16">
        <f>IF(K41="","",K41/$J41)</f>
        <v>0.60030349013657058</v>
      </c>
      <c r="M41" s="4">
        <v>550</v>
      </c>
      <c r="N41" s="16">
        <f>IF(M41="","",M41/$J41)</f>
        <v>0.16691957511380881</v>
      </c>
      <c r="O41" s="4">
        <v>542</v>
      </c>
      <c r="P41" s="16">
        <f>IF(O41="","",O41/$J41)</f>
        <v>0.1644916540212443</v>
      </c>
      <c r="Q41" s="4">
        <v>225</v>
      </c>
      <c r="R41" s="16">
        <f>IF(Q41="","",Q41/$J41)</f>
        <v>6.8285280728376321E-2</v>
      </c>
      <c r="T41" s="16"/>
      <c r="V41" s="16"/>
      <c r="X41" s="16"/>
      <c r="Z41" s="16"/>
      <c r="AB41" s="16"/>
      <c r="AD41" s="16"/>
      <c r="AF41" s="16"/>
    </row>
    <row r="42" spans="1:32" x14ac:dyDescent="0.15">
      <c r="A42" s="28"/>
      <c r="B42" s="26" t="s">
        <v>26</v>
      </c>
      <c r="C42" s="11">
        <v>2425</v>
      </c>
      <c r="D42" s="14">
        <v>1194</v>
      </c>
      <c r="E42" s="9">
        <v>1231</v>
      </c>
      <c r="F42" s="11">
        <v>1835</v>
      </c>
      <c r="G42" s="44">
        <f t="shared" si="51"/>
        <v>0.75670103092783503</v>
      </c>
      <c r="H42" s="4">
        <v>46</v>
      </c>
      <c r="I42" s="44">
        <f t="shared" si="52"/>
        <v>2.5068119891008173E-2</v>
      </c>
      <c r="J42" s="9">
        <v>1789</v>
      </c>
      <c r="K42" s="4">
        <v>926</v>
      </c>
      <c r="L42" s="16">
        <f>IF(K42="","",K42/$J42)</f>
        <v>0.51760760201229739</v>
      </c>
      <c r="M42" s="4">
        <v>277</v>
      </c>
      <c r="N42" s="16">
        <f>IF(M42="","",M42/$J42)</f>
        <v>0.15483510340972612</v>
      </c>
      <c r="P42" s="16"/>
      <c r="Q42" s="4">
        <v>586</v>
      </c>
      <c r="R42" s="16">
        <f>IF(Q42="","",Q42/$J42)</f>
        <v>0.3275572945779765</v>
      </c>
      <c r="T42" s="16"/>
      <c r="V42" s="16"/>
      <c r="X42" s="16"/>
      <c r="Z42" s="16"/>
      <c r="AB42" s="16"/>
      <c r="AD42" s="16"/>
      <c r="AF42" s="16"/>
    </row>
    <row r="43" spans="1:32" x14ac:dyDescent="0.15">
      <c r="A43" s="28"/>
      <c r="B43" s="26" t="s">
        <v>27</v>
      </c>
      <c r="C43" s="11">
        <v>1208</v>
      </c>
      <c r="D43" s="14">
        <v>579</v>
      </c>
      <c r="E43" s="9">
        <v>629</v>
      </c>
      <c r="F43" s="11">
        <v>787</v>
      </c>
      <c r="G43" s="44">
        <f t="shared" si="51"/>
        <v>0.65149006622516559</v>
      </c>
      <c r="H43" s="4">
        <v>21</v>
      </c>
      <c r="I43" s="44">
        <f t="shared" si="52"/>
        <v>2.6683608640406607E-2</v>
      </c>
      <c r="J43" s="9">
        <v>766</v>
      </c>
      <c r="K43" s="4">
        <v>404</v>
      </c>
      <c r="L43" s="16">
        <f>IF(K43="","",K43/$J43)</f>
        <v>0.52741514360313313</v>
      </c>
      <c r="M43" s="4">
        <v>58</v>
      </c>
      <c r="N43" s="16">
        <f>IF(M43="","",M43/$J43)</f>
        <v>7.5718015665796348E-2</v>
      </c>
      <c r="O43" s="4">
        <v>165</v>
      </c>
      <c r="P43" s="16">
        <f>IF(O43="","",O43/$J43)</f>
        <v>0.21540469973890339</v>
      </c>
      <c r="Q43" s="4">
        <v>139</v>
      </c>
      <c r="R43" s="16">
        <f>IF(Q43="","",Q43/$J43)</f>
        <v>0.18146214099216709</v>
      </c>
      <c r="T43" s="16"/>
      <c r="V43" s="16"/>
      <c r="X43" s="16"/>
      <c r="Z43" s="16"/>
      <c r="AB43" s="16"/>
      <c r="AD43" s="16"/>
      <c r="AF43" s="16"/>
    </row>
    <row r="44" spans="1:32" x14ac:dyDescent="0.15">
      <c r="A44" s="28"/>
      <c r="B44" s="26" t="s">
        <v>28</v>
      </c>
      <c r="C44" s="11">
        <v>591</v>
      </c>
      <c r="D44" s="14">
        <v>295</v>
      </c>
      <c r="E44" s="9">
        <v>296</v>
      </c>
      <c r="F44" s="11">
        <v>472</v>
      </c>
      <c r="G44" s="44">
        <f t="shared" si="51"/>
        <v>0.79864636209813877</v>
      </c>
      <c r="H44" s="4">
        <v>31</v>
      </c>
      <c r="I44" s="44">
        <f t="shared" si="52"/>
        <v>6.5677966101694921E-2</v>
      </c>
      <c r="J44" s="9">
        <v>441</v>
      </c>
      <c r="K44" s="4">
        <v>364</v>
      </c>
      <c r="L44" s="16">
        <f>IF(K44="","",K44/$J44)</f>
        <v>0.82539682539682535</v>
      </c>
      <c r="M44" s="4">
        <v>77</v>
      </c>
      <c r="N44" s="16">
        <f>IF(M44="","",M44/$J44)</f>
        <v>0.17460317460317459</v>
      </c>
      <c r="P44" s="16"/>
      <c r="R44" s="16"/>
      <c r="T44" s="16"/>
      <c r="V44" s="16"/>
      <c r="X44" s="16"/>
      <c r="Z44" s="16"/>
      <c r="AB44" s="16"/>
      <c r="AD44" s="16"/>
      <c r="AF44" s="16"/>
    </row>
    <row r="45" spans="1:32" x14ac:dyDescent="0.15">
      <c r="A45" s="28"/>
      <c r="B45" s="26" t="s">
        <v>29</v>
      </c>
      <c r="C45" s="11">
        <v>5492</v>
      </c>
      <c r="D45" s="14">
        <v>2543</v>
      </c>
      <c r="E45" s="9">
        <v>2949</v>
      </c>
      <c r="F45" s="11">
        <v>3538</v>
      </c>
      <c r="G45" s="44">
        <f t="shared" si="51"/>
        <v>0.64420975965040062</v>
      </c>
      <c r="H45" s="4">
        <v>315</v>
      </c>
      <c r="I45" s="44">
        <f t="shared" si="52"/>
        <v>8.9033352176370831E-2</v>
      </c>
      <c r="J45" s="9">
        <v>3223</v>
      </c>
      <c r="K45" s="4">
        <v>1798</v>
      </c>
      <c r="L45" s="16">
        <f>IF(K45="","",K45/$J45)</f>
        <v>0.55786534284827805</v>
      </c>
      <c r="M45" s="4">
        <v>778</v>
      </c>
      <c r="N45" s="16">
        <f>IF(M45="","",M45/$J45)</f>
        <v>0.24139000930809804</v>
      </c>
      <c r="O45" s="4">
        <v>330</v>
      </c>
      <c r="P45" s="16">
        <f>IF(O45="","",O45/$J45)</f>
        <v>0.10238907849829351</v>
      </c>
      <c r="Q45" s="4">
        <v>317</v>
      </c>
      <c r="R45" s="16">
        <f>IF(Q45="","",Q45/$J45)</f>
        <v>9.8355569345330435E-2</v>
      </c>
      <c r="T45" s="16"/>
      <c r="V45" s="16"/>
      <c r="X45" s="16"/>
      <c r="Z45" s="16"/>
      <c r="AB45" s="16"/>
      <c r="AD45" s="16"/>
      <c r="AF45" s="16"/>
    </row>
    <row r="46" spans="1:32" x14ac:dyDescent="0.15">
      <c r="A46" s="28"/>
      <c r="B46" s="26" t="s">
        <v>30</v>
      </c>
      <c r="C46" s="11">
        <v>2081</v>
      </c>
      <c r="D46" s="14">
        <v>967</v>
      </c>
      <c r="E46" s="9">
        <v>1114</v>
      </c>
      <c r="F46" s="11">
        <v>1332</v>
      </c>
      <c r="G46" s="44">
        <f t="shared" si="51"/>
        <v>0.64007688611244595</v>
      </c>
      <c r="H46" s="4">
        <v>44</v>
      </c>
      <c r="I46" s="44">
        <f t="shared" si="52"/>
        <v>3.3033033033033031E-2</v>
      </c>
      <c r="J46" s="9">
        <v>1288</v>
      </c>
      <c r="K46" s="4">
        <v>627</v>
      </c>
      <c r="L46" s="16">
        <f>IF(K46="","",K46/$J46)</f>
        <v>0.48680124223602483</v>
      </c>
      <c r="M46" s="4">
        <v>201</v>
      </c>
      <c r="N46" s="16">
        <f>IF(M46="","",M46/$J46)</f>
        <v>0.15605590062111802</v>
      </c>
      <c r="O46" s="4">
        <v>237</v>
      </c>
      <c r="P46" s="16">
        <f>IF(O46="","",O46/$J46)</f>
        <v>0.18400621118012422</v>
      </c>
      <c r="Q46" s="4">
        <v>223</v>
      </c>
      <c r="R46" s="16">
        <f>IF(Q46="","",Q46/$J46)</f>
        <v>0.17313664596273293</v>
      </c>
      <c r="T46" s="16"/>
      <c r="V46" s="16"/>
      <c r="X46" s="16"/>
      <c r="Z46" s="16"/>
      <c r="AB46" s="16"/>
      <c r="AD46" s="16"/>
      <c r="AF46" s="16"/>
    </row>
    <row r="47" spans="1:32" x14ac:dyDescent="0.15">
      <c r="A47" s="28"/>
      <c r="B47" s="26" t="s">
        <v>31</v>
      </c>
      <c r="C47" s="11">
        <v>3245</v>
      </c>
      <c r="D47" s="14">
        <v>1573</v>
      </c>
      <c r="E47" s="9">
        <v>1672</v>
      </c>
      <c r="F47" s="11">
        <v>2147</v>
      </c>
      <c r="G47" s="44">
        <f t="shared" si="51"/>
        <v>0.66163328197226501</v>
      </c>
      <c r="H47" s="4">
        <v>76</v>
      </c>
      <c r="I47" s="44">
        <f t="shared" si="52"/>
        <v>3.5398230088495575E-2</v>
      </c>
      <c r="J47" s="9">
        <v>2071</v>
      </c>
      <c r="K47" s="4">
        <v>1128</v>
      </c>
      <c r="L47" s="16">
        <f>IF(K47="","",K47/$J47)</f>
        <v>0.54466441332689519</v>
      </c>
      <c r="M47" s="4">
        <v>494</v>
      </c>
      <c r="N47" s="16">
        <f>IF(M47="","",M47/$J47)</f>
        <v>0.23853211009174313</v>
      </c>
      <c r="O47" s="4">
        <v>294</v>
      </c>
      <c r="P47" s="16">
        <f>IF(O47="","",O47/$J47)</f>
        <v>0.14196040560115886</v>
      </c>
      <c r="Q47" s="4">
        <v>155</v>
      </c>
      <c r="R47" s="16">
        <f>IF(Q47="","",Q47/$J47)</f>
        <v>7.4843070980202805E-2</v>
      </c>
      <c r="T47" s="16"/>
      <c r="V47" s="16"/>
      <c r="X47" s="16"/>
      <c r="Z47" s="16"/>
      <c r="AB47" s="16"/>
      <c r="AD47" s="16"/>
      <c r="AF47" s="16"/>
    </row>
    <row r="48" spans="1:32" x14ac:dyDescent="0.15">
      <c r="A48" s="28"/>
      <c r="B48" s="26" t="s">
        <v>32</v>
      </c>
      <c r="C48" s="11">
        <v>3905</v>
      </c>
      <c r="D48" s="14">
        <v>1874</v>
      </c>
      <c r="E48" s="9">
        <v>2031</v>
      </c>
      <c r="F48" s="11">
        <v>2586</v>
      </c>
      <c r="G48" s="44">
        <f t="shared" si="51"/>
        <v>0.66222791293213823</v>
      </c>
      <c r="H48" s="4">
        <v>82</v>
      </c>
      <c r="I48" s="44">
        <f t="shared" si="52"/>
        <v>3.1709203402938903E-2</v>
      </c>
      <c r="J48" s="9">
        <v>2504</v>
      </c>
      <c r="K48" s="4">
        <v>1278</v>
      </c>
      <c r="L48" s="16">
        <f>IF(K48="","",K48/$J48)</f>
        <v>0.51038338658146964</v>
      </c>
      <c r="M48" s="4">
        <v>610</v>
      </c>
      <c r="N48" s="16">
        <f>IF(M48="","",M48/$J48)</f>
        <v>0.24361022364217252</v>
      </c>
      <c r="O48" s="4">
        <v>283</v>
      </c>
      <c r="P48" s="16">
        <f>IF(O48="","",O48/$J48)</f>
        <v>0.11301916932907348</v>
      </c>
      <c r="Q48" s="4">
        <v>333</v>
      </c>
      <c r="R48" s="16">
        <f>IF(Q48="","",Q48/$J48)</f>
        <v>0.13298722044728434</v>
      </c>
      <c r="T48" s="16"/>
      <c r="V48" s="16"/>
      <c r="X48" s="16"/>
      <c r="Z48" s="16"/>
      <c r="AB48" s="16"/>
      <c r="AD48" s="16"/>
      <c r="AF48" s="16"/>
    </row>
    <row r="49" spans="1:32" x14ac:dyDescent="0.15">
      <c r="A49" s="28"/>
      <c r="B49" s="26" t="s">
        <v>33</v>
      </c>
      <c r="C49" s="11">
        <v>380</v>
      </c>
      <c r="D49" s="14">
        <v>187</v>
      </c>
      <c r="E49" s="9">
        <v>193</v>
      </c>
      <c r="F49" s="11">
        <v>342</v>
      </c>
      <c r="G49" s="44">
        <f t="shared" si="51"/>
        <v>0.9</v>
      </c>
      <c r="H49" s="4">
        <v>9</v>
      </c>
      <c r="I49" s="44">
        <f t="shared" si="52"/>
        <v>2.6315789473684209E-2</v>
      </c>
      <c r="J49" s="9">
        <v>333</v>
      </c>
      <c r="K49" s="4">
        <v>192</v>
      </c>
      <c r="L49" s="16">
        <f>IF(K49="","",K49/$J49)</f>
        <v>0.57657657657657657</v>
      </c>
      <c r="M49" s="4">
        <v>102</v>
      </c>
      <c r="N49" s="16">
        <f>IF(M49="","",M49/$J49)</f>
        <v>0.30630630630630629</v>
      </c>
      <c r="P49" s="16"/>
      <c r="Q49" s="4">
        <v>39</v>
      </c>
      <c r="R49" s="16">
        <f>IF(Q49="","",Q49/$J49)</f>
        <v>0.11711711711711711</v>
      </c>
      <c r="T49" s="16"/>
      <c r="V49" s="16"/>
      <c r="X49" s="16"/>
      <c r="Z49" s="16"/>
      <c r="AB49" s="16"/>
      <c r="AD49" s="16"/>
      <c r="AF49" s="16"/>
    </row>
    <row r="50" spans="1:32" x14ac:dyDescent="0.15">
      <c r="A50" s="28"/>
      <c r="B50" s="26" t="s">
        <v>34</v>
      </c>
      <c r="C50" s="11">
        <v>2741</v>
      </c>
      <c r="D50" s="14">
        <v>1380</v>
      </c>
      <c r="E50" s="9">
        <v>1361</v>
      </c>
      <c r="F50" s="11">
        <v>1898</v>
      </c>
      <c r="G50" s="44">
        <f t="shared" si="51"/>
        <v>0.69244801167457137</v>
      </c>
      <c r="H50" s="4">
        <v>61</v>
      </c>
      <c r="I50" s="44">
        <f t="shared" si="52"/>
        <v>3.2139093782929402E-2</v>
      </c>
      <c r="J50" s="9">
        <v>1837</v>
      </c>
      <c r="K50" s="4">
        <v>974</v>
      </c>
      <c r="L50" s="16">
        <f>IF(K50="","",K50/$J50)</f>
        <v>0.5302123026673925</v>
      </c>
      <c r="M50" s="4">
        <v>307</v>
      </c>
      <c r="N50" s="16">
        <f>IF(M50="","",M50/$J50)</f>
        <v>0.16712030484485574</v>
      </c>
      <c r="P50" s="16"/>
      <c r="Q50" s="4">
        <v>122</v>
      </c>
      <c r="R50" s="16">
        <f>IF(Q50="","",Q50/$J50)</f>
        <v>6.6412629286880784E-2</v>
      </c>
      <c r="S50" s="4">
        <v>434</v>
      </c>
      <c r="T50" s="16">
        <f>IF(S50="","",S50/$J50)</f>
        <v>0.23625476320087099</v>
      </c>
      <c r="V50" s="16"/>
      <c r="X50" s="16"/>
      <c r="Z50" s="16"/>
      <c r="AB50" s="16"/>
      <c r="AD50" s="16"/>
      <c r="AF50" s="16"/>
    </row>
    <row r="51" spans="1:32" x14ac:dyDescent="0.15">
      <c r="A51" s="28"/>
      <c r="B51" s="26" t="s">
        <v>35</v>
      </c>
      <c r="C51" s="11">
        <v>2088</v>
      </c>
      <c r="D51" s="14">
        <v>1060</v>
      </c>
      <c r="E51" s="9">
        <v>1028</v>
      </c>
      <c r="F51" s="11">
        <v>1453</v>
      </c>
      <c r="G51" s="44">
        <f t="shared" si="51"/>
        <v>0.69588122605363989</v>
      </c>
      <c r="H51" s="4">
        <v>36</v>
      </c>
      <c r="I51" s="44">
        <f t="shared" si="52"/>
        <v>2.4776324845147971E-2</v>
      </c>
      <c r="J51" s="9">
        <v>1417</v>
      </c>
      <c r="K51" s="4">
        <v>958</v>
      </c>
      <c r="L51" s="16">
        <f>IF(K51="","",K51/$J51)</f>
        <v>0.67607621736062107</v>
      </c>
      <c r="M51" s="4">
        <v>320</v>
      </c>
      <c r="N51" s="16">
        <f>IF(M51="","",M51/$J51)</f>
        <v>0.22582921665490474</v>
      </c>
      <c r="P51" s="16"/>
      <c r="Q51" s="4">
        <v>139</v>
      </c>
      <c r="R51" s="16">
        <f>IF(Q51="","",Q51/$J51)</f>
        <v>9.8094565984474247E-2</v>
      </c>
      <c r="T51" s="16"/>
      <c r="V51" s="16"/>
      <c r="X51" s="16"/>
      <c r="Z51" s="16"/>
      <c r="AB51" s="16"/>
      <c r="AD51" s="16"/>
      <c r="AF51" s="16"/>
    </row>
    <row r="52" spans="1:32" x14ac:dyDescent="0.15">
      <c r="A52" s="28"/>
      <c r="B52" s="26" t="s">
        <v>36</v>
      </c>
      <c r="C52" s="11">
        <v>2683</v>
      </c>
      <c r="D52" s="14">
        <v>1343</v>
      </c>
      <c r="E52" s="9">
        <v>1340</v>
      </c>
      <c r="F52" s="11">
        <v>1900</v>
      </c>
      <c r="G52" s="44">
        <f t="shared" si="51"/>
        <v>0.7081625046589638</v>
      </c>
      <c r="H52" s="4">
        <v>50</v>
      </c>
      <c r="I52" s="44">
        <f t="shared" si="52"/>
        <v>2.6315789473684209E-2</v>
      </c>
      <c r="J52" s="9">
        <v>1850</v>
      </c>
      <c r="K52" s="4">
        <v>962</v>
      </c>
      <c r="L52" s="16">
        <f>IF(K52="","",K52/$J52)</f>
        <v>0.52</v>
      </c>
      <c r="M52" s="4">
        <v>346</v>
      </c>
      <c r="N52" s="16">
        <f>IF(M52="","",M52/$J52)</f>
        <v>0.18702702702702703</v>
      </c>
      <c r="O52" s="4">
        <v>365</v>
      </c>
      <c r="P52" s="16">
        <f>IF(O52="","",O52/$J52)</f>
        <v>0.19729729729729731</v>
      </c>
      <c r="Q52" s="4">
        <v>177</v>
      </c>
      <c r="R52" s="16">
        <f>IF(Q52="","",Q52/$J52)</f>
        <v>9.567567567567567E-2</v>
      </c>
      <c r="T52" s="16"/>
      <c r="V52" s="16"/>
      <c r="X52" s="16"/>
      <c r="Z52" s="16"/>
      <c r="AB52" s="16"/>
      <c r="AD52" s="16"/>
      <c r="AF52" s="16"/>
    </row>
    <row r="53" spans="1:32" x14ac:dyDescent="0.15">
      <c r="A53" s="28"/>
      <c r="B53" s="26" t="s">
        <v>37</v>
      </c>
      <c r="C53" s="11">
        <v>2964</v>
      </c>
      <c r="D53" s="14">
        <v>1461</v>
      </c>
      <c r="E53" s="9">
        <v>1503</v>
      </c>
      <c r="F53" s="11">
        <v>2018</v>
      </c>
      <c r="G53" s="44">
        <f t="shared" si="51"/>
        <v>0.68083670715249667</v>
      </c>
      <c r="H53" s="4">
        <v>72</v>
      </c>
      <c r="I53" s="44">
        <f t="shared" si="52"/>
        <v>3.5678889990089196E-2</v>
      </c>
      <c r="J53" s="9">
        <v>1946</v>
      </c>
      <c r="K53" s="4">
        <v>804</v>
      </c>
      <c r="L53" s="16">
        <f>IF(K53="","",K53/$J53)</f>
        <v>0.41315519013360741</v>
      </c>
      <c r="M53" s="4">
        <v>349</v>
      </c>
      <c r="N53" s="16">
        <f>IF(M53="","",M53/$J53)</f>
        <v>0.17934224049331962</v>
      </c>
      <c r="P53" s="16"/>
      <c r="R53" s="16"/>
      <c r="S53" s="4">
        <v>793</v>
      </c>
      <c r="T53" s="16">
        <f>IF(S53="","",S53/$J53)</f>
        <v>0.40750256937307294</v>
      </c>
      <c r="V53" s="16"/>
      <c r="X53" s="16"/>
      <c r="Z53" s="16"/>
      <c r="AB53" s="16"/>
      <c r="AD53" s="16"/>
      <c r="AF53" s="16"/>
    </row>
    <row r="54" spans="1:32" x14ac:dyDescent="0.15">
      <c r="A54" s="28"/>
      <c r="B54" s="26" t="s">
        <v>38</v>
      </c>
      <c r="C54" s="11">
        <v>2544</v>
      </c>
      <c r="D54" s="14">
        <v>1241</v>
      </c>
      <c r="E54" s="9">
        <v>1303</v>
      </c>
      <c r="F54" s="11">
        <v>1703</v>
      </c>
      <c r="G54" s="44">
        <f t="shared" si="51"/>
        <v>0.66941823899371067</v>
      </c>
      <c r="H54" s="4">
        <v>47</v>
      </c>
      <c r="I54" s="44">
        <f t="shared" si="52"/>
        <v>2.7598355842630651E-2</v>
      </c>
      <c r="J54" s="9">
        <v>1656</v>
      </c>
      <c r="K54" s="4">
        <v>900</v>
      </c>
      <c r="L54" s="16">
        <f>IF(K54="","",K54/$J54)</f>
        <v>0.54347826086956519</v>
      </c>
      <c r="M54" s="4">
        <v>298</v>
      </c>
      <c r="N54" s="16">
        <f>IF(M54="","",M54/$J54)</f>
        <v>0.17995169082125603</v>
      </c>
      <c r="O54" s="4">
        <v>258</v>
      </c>
      <c r="P54" s="16">
        <f>IF(O54="","",O54/$J54)</f>
        <v>0.15579710144927536</v>
      </c>
      <c r="Q54" s="4">
        <v>200</v>
      </c>
      <c r="R54" s="16">
        <f>IF(Q54="","",Q54/$J54)</f>
        <v>0.12077294685990338</v>
      </c>
      <c r="T54" s="16"/>
      <c r="V54" s="16"/>
      <c r="X54" s="16"/>
      <c r="Z54" s="16"/>
      <c r="AB54" s="16"/>
      <c r="AD54" s="16"/>
      <c r="AF54" s="16"/>
    </row>
    <row r="55" spans="1:32" x14ac:dyDescent="0.15">
      <c r="A55" s="28"/>
      <c r="B55" s="26" t="s">
        <v>39</v>
      </c>
      <c r="C55" s="11">
        <v>4576</v>
      </c>
      <c r="D55" s="14">
        <v>2233</v>
      </c>
      <c r="E55" s="9">
        <v>2343</v>
      </c>
      <c r="F55" s="11">
        <v>3017</v>
      </c>
      <c r="G55" s="44">
        <f t="shared" si="51"/>
        <v>0.65930944055944052</v>
      </c>
      <c r="H55" s="4">
        <v>98</v>
      </c>
      <c r="I55" s="44">
        <f t="shared" si="52"/>
        <v>3.248259860788863E-2</v>
      </c>
      <c r="J55" s="9">
        <v>2919</v>
      </c>
      <c r="K55" s="4">
        <v>1153</v>
      </c>
      <c r="L55" s="16">
        <f>IF(K55="","",K55/$J55)</f>
        <v>0.39499828708461804</v>
      </c>
      <c r="M55" s="4">
        <v>859</v>
      </c>
      <c r="N55" s="16">
        <f>IF(M55="","",M55/$J55)</f>
        <v>0.29427886262418634</v>
      </c>
      <c r="O55" s="4">
        <v>238</v>
      </c>
      <c r="P55" s="16">
        <f>IF(O55="","",O55/$J55)</f>
        <v>8.1534772182254203E-2</v>
      </c>
      <c r="Q55" s="4">
        <v>594</v>
      </c>
      <c r="R55" s="16">
        <f>IF(Q55="","",Q55/$J55)</f>
        <v>0.20349434737923947</v>
      </c>
      <c r="S55" s="4">
        <v>75</v>
      </c>
      <c r="T55" s="16">
        <f>IF(S55="","",S55/$J55)</f>
        <v>2.5693730729701953E-2</v>
      </c>
      <c r="V55" s="16"/>
      <c r="X55" s="16"/>
      <c r="Z55" s="16"/>
      <c r="AB55" s="16"/>
      <c r="AD55" s="16"/>
      <c r="AF55" s="16"/>
    </row>
    <row r="56" spans="1:32" x14ac:dyDescent="0.15">
      <c r="A56" s="28"/>
      <c r="B56" s="26" t="s">
        <v>40</v>
      </c>
      <c r="C56" s="11">
        <v>1870</v>
      </c>
      <c r="D56" s="14">
        <v>942</v>
      </c>
      <c r="E56" s="9">
        <v>928</v>
      </c>
      <c r="F56" s="11">
        <v>1267</v>
      </c>
      <c r="G56" s="44">
        <f t="shared" si="51"/>
        <v>0.67754010695187161</v>
      </c>
      <c r="H56" s="4">
        <v>39</v>
      </c>
      <c r="I56" s="44">
        <f t="shared" si="52"/>
        <v>3.0781373322809787E-2</v>
      </c>
      <c r="J56" s="9">
        <v>1228</v>
      </c>
      <c r="K56" s="4">
        <v>742</v>
      </c>
      <c r="L56" s="16">
        <f>IF(K56="","",K56/$J56)</f>
        <v>0.60423452768729646</v>
      </c>
      <c r="M56" s="4">
        <v>391</v>
      </c>
      <c r="N56" s="16">
        <f>IF(M56="","",M56/$J56)</f>
        <v>0.31840390879478825</v>
      </c>
      <c r="P56" s="16"/>
      <c r="Q56" s="4">
        <v>95</v>
      </c>
      <c r="R56" s="16">
        <f>IF(Q56="","",Q56/$J56)</f>
        <v>7.7361563517915316E-2</v>
      </c>
      <c r="T56" s="16"/>
      <c r="V56" s="16"/>
      <c r="X56" s="16"/>
      <c r="Z56" s="16"/>
      <c r="AB56" s="16"/>
      <c r="AD56" s="16"/>
      <c r="AF56" s="16"/>
    </row>
    <row r="57" spans="1:32" x14ac:dyDescent="0.15">
      <c r="A57" s="28"/>
      <c r="B57" s="26" t="s">
        <v>41</v>
      </c>
      <c r="C57" s="11">
        <v>4412</v>
      </c>
      <c r="D57" s="14">
        <v>2084</v>
      </c>
      <c r="E57" s="9">
        <v>2328</v>
      </c>
      <c r="F57" s="11">
        <v>2886</v>
      </c>
      <c r="G57" s="44">
        <f t="shared" si="51"/>
        <v>0.65412511332728918</v>
      </c>
      <c r="H57" s="4">
        <v>107</v>
      </c>
      <c r="I57" s="44">
        <f t="shared" si="52"/>
        <v>3.7075537075537075E-2</v>
      </c>
      <c r="J57" s="9">
        <v>2779</v>
      </c>
      <c r="K57" s="4">
        <v>829</v>
      </c>
      <c r="L57" s="16">
        <f>IF(K57="","",K57/$J57)</f>
        <v>0.29830874415257286</v>
      </c>
      <c r="M57" s="4">
        <v>1138</v>
      </c>
      <c r="N57" s="16">
        <f>IF(M57="","",M57/$J57)</f>
        <v>0.40949982007916519</v>
      </c>
      <c r="O57" s="4">
        <v>297</v>
      </c>
      <c r="P57" s="16">
        <f>IF(O57="","",O57/$J57)</f>
        <v>0.10687297589060814</v>
      </c>
      <c r="Q57" s="4">
        <v>165</v>
      </c>
      <c r="R57" s="16">
        <f>IF(Q57="","",Q57/$J57)</f>
        <v>5.9373875494782298E-2</v>
      </c>
      <c r="S57" s="4">
        <v>350</v>
      </c>
      <c r="T57" s="16">
        <f>IF(S57="","",S57/$J57)</f>
        <v>0.12594458438287154</v>
      </c>
      <c r="V57" s="16"/>
      <c r="X57" s="16"/>
      <c r="Z57" s="16"/>
      <c r="AB57" s="16"/>
      <c r="AD57" s="16"/>
      <c r="AF57" s="16"/>
    </row>
    <row r="58" spans="1:32" x14ac:dyDescent="0.15">
      <c r="A58" s="28"/>
      <c r="B58" s="26" t="s">
        <v>42</v>
      </c>
      <c r="C58" s="11">
        <v>3758</v>
      </c>
      <c r="D58" s="14">
        <v>1825</v>
      </c>
      <c r="E58" s="9">
        <v>1933</v>
      </c>
      <c r="F58" s="11">
        <v>2548</v>
      </c>
      <c r="G58" s="44">
        <f t="shared" si="51"/>
        <v>0.67802022352315061</v>
      </c>
      <c r="H58" s="4">
        <v>51</v>
      </c>
      <c r="I58" s="44">
        <f t="shared" si="52"/>
        <v>2.0015698587127158E-2</v>
      </c>
      <c r="J58" s="9">
        <v>2497</v>
      </c>
      <c r="K58" s="4">
        <v>1743</v>
      </c>
      <c r="L58" s="16">
        <f>IF(K58="","",K58/$J58)</f>
        <v>0.69803764517420908</v>
      </c>
      <c r="M58" s="4">
        <v>206</v>
      </c>
      <c r="N58" s="16">
        <f>IF(M58="","",M58/$J58)</f>
        <v>8.2498998798558265E-2</v>
      </c>
      <c r="O58" s="4">
        <v>183</v>
      </c>
      <c r="P58" s="16">
        <f>IF(O58="","",O58/$J58)</f>
        <v>7.3287945534641574E-2</v>
      </c>
      <c r="Q58" s="4">
        <v>215</v>
      </c>
      <c r="R58" s="16">
        <f>IF(Q58="","",Q58/$J58)</f>
        <v>8.6103323988786548E-2</v>
      </c>
      <c r="S58" s="4">
        <v>150</v>
      </c>
      <c r="T58" s="16">
        <f>IF(S58="","",S58/$J58)</f>
        <v>6.0072086503804564E-2</v>
      </c>
      <c r="V58" s="16"/>
      <c r="X58" s="16"/>
      <c r="Z58" s="16"/>
      <c r="AB58" s="16"/>
      <c r="AD58" s="16"/>
      <c r="AF58" s="16"/>
    </row>
    <row r="59" spans="1:32" x14ac:dyDescent="0.15">
      <c r="A59" s="28"/>
      <c r="B59" s="26" t="s">
        <v>43</v>
      </c>
      <c r="C59" s="11">
        <v>1009</v>
      </c>
      <c r="D59" s="14">
        <v>498</v>
      </c>
      <c r="E59" s="9">
        <v>511</v>
      </c>
      <c r="F59" s="11">
        <v>722</v>
      </c>
      <c r="G59" s="44">
        <f t="shared" si="51"/>
        <v>0.71555996035678893</v>
      </c>
      <c r="H59" s="4">
        <v>16</v>
      </c>
      <c r="I59" s="44">
        <f t="shared" si="52"/>
        <v>2.2160664819944598E-2</v>
      </c>
      <c r="J59" s="9">
        <v>706</v>
      </c>
      <c r="K59" s="4">
        <v>531</v>
      </c>
      <c r="L59" s="16">
        <f>IF(K59="","",K59/$J59)</f>
        <v>0.75212464589235128</v>
      </c>
      <c r="M59" s="4">
        <v>97</v>
      </c>
      <c r="N59" s="16">
        <f>IF(M59="","",M59/$J59)</f>
        <v>0.13739376770538245</v>
      </c>
      <c r="P59" s="16"/>
      <c r="Q59" s="4">
        <v>78</v>
      </c>
      <c r="R59" s="16">
        <f>IF(Q59="","",Q59/$J59)</f>
        <v>0.11048158640226628</v>
      </c>
      <c r="T59" s="16"/>
      <c r="V59" s="16"/>
      <c r="X59" s="16"/>
      <c r="Z59" s="16"/>
      <c r="AB59" s="16"/>
      <c r="AD59" s="16"/>
      <c r="AF59" s="16"/>
    </row>
    <row r="60" spans="1:32" x14ac:dyDescent="0.15">
      <c r="A60" s="28"/>
      <c r="B60" s="26" t="s">
        <v>131</v>
      </c>
      <c r="C60" s="11">
        <v>2384</v>
      </c>
      <c r="D60" s="14">
        <v>1203</v>
      </c>
      <c r="E60" s="9">
        <v>1181</v>
      </c>
      <c r="F60" s="11">
        <v>1784</v>
      </c>
      <c r="G60" s="44">
        <f t="shared" si="51"/>
        <v>0.74832214765100669</v>
      </c>
      <c r="H60" s="4">
        <v>85</v>
      </c>
      <c r="I60" s="44">
        <f t="shared" si="52"/>
        <v>4.76457399103139E-2</v>
      </c>
      <c r="J60" s="9">
        <v>1699</v>
      </c>
      <c r="K60" s="4">
        <v>932</v>
      </c>
      <c r="L60" s="16">
        <f>IF(K60="","",K60/$J60)</f>
        <v>0.54855797527957617</v>
      </c>
      <c r="M60" s="4">
        <v>524</v>
      </c>
      <c r="N60" s="16">
        <f>IF(M60="","",M60/$J60)</f>
        <v>0.30841671571512652</v>
      </c>
      <c r="P60" s="16"/>
      <c r="Q60" s="4">
        <v>243</v>
      </c>
      <c r="R60" s="16">
        <f>IF(Q60="","",Q60/$J60)</f>
        <v>0.14302530900529722</v>
      </c>
      <c r="T60" s="16"/>
      <c r="V60" s="16"/>
      <c r="X60" s="16"/>
      <c r="Z60" s="16"/>
      <c r="AB60" s="16"/>
      <c r="AD60" s="16"/>
      <c r="AF60" s="16"/>
    </row>
    <row r="61" spans="1:32" x14ac:dyDescent="0.15">
      <c r="A61" s="28"/>
      <c r="B61" s="26" t="s">
        <v>132</v>
      </c>
      <c r="C61" s="11">
        <v>3158</v>
      </c>
      <c r="D61" s="14">
        <v>1534</v>
      </c>
      <c r="E61" s="9">
        <v>1624</v>
      </c>
      <c r="F61" s="11">
        <v>2087</v>
      </c>
      <c r="G61" s="44">
        <f t="shared" si="51"/>
        <v>0.66086130462317927</v>
      </c>
      <c r="H61" s="4">
        <v>92</v>
      </c>
      <c r="I61" s="44">
        <f t="shared" si="52"/>
        <v>4.408241494968855E-2</v>
      </c>
      <c r="J61" s="9">
        <v>1995</v>
      </c>
      <c r="K61" s="4">
        <v>1315</v>
      </c>
      <c r="L61" s="16">
        <f>IF(K61="","",K61/$J61)</f>
        <v>0.65914786967418548</v>
      </c>
      <c r="M61" s="4">
        <v>460</v>
      </c>
      <c r="N61" s="16">
        <f>IF(M61="","",M61/$J61)</f>
        <v>0.23057644110275688</v>
      </c>
      <c r="P61" s="16"/>
      <c r="Q61" s="4">
        <v>220</v>
      </c>
      <c r="R61" s="16">
        <f>IF(Q61="","",Q61/$J61)</f>
        <v>0.11027568922305764</v>
      </c>
      <c r="T61" s="16"/>
      <c r="V61" s="16"/>
      <c r="X61" s="16"/>
      <c r="Z61" s="16"/>
      <c r="AB61" s="16"/>
      <c r="AD61" s="16"/>
      <c r="AF61" s="16"/>
    </row>
    <row r="62" spans="1:32" x14ac:dyDescent="0.15">
      <c r="A62" s="28"/>
      <c r="B62" s="26" t="s">
        <v>44</v>
      </c>
      <c r="C62" s="11">
        <v>822</v>
      </c>
      <c r="D62" s="14">
        <v>417</v>
      </c>
      <c r="E62" s="9">
        <v>405</v>
      </c>
      <c r="F62" s="11">
        <v>665</v>
      </c>
      <c r="G62" s="44">
        <f t="shared" si="51"/>
        <v>0.80900243309002429</v>
      </c>
      <c r="H62" s="4">
        <v>19</v>
      </c>
      <c r="I62" s="44">
        <f t="shared" si="52"/>
        <v>2.8571428571428571E-2</v>
      </c>
      <c r="J62" s="9">
        <v>646</v>
      </c>
      <c r="K62" s="4">
        <v>320</v>
      </c>
      <c r="L62" s="16">
        <f>IF(K62="","",K62/$J62)</f>
        <v>0.49535603715170279</v>
      </c>
      <c r="M62" s="4">
        <v>145</v>
      </c>
      <c r="N62" s="16">
        <f>IF(M62="","",M62/$J62)</f>
        <v>0.22445820433436534</v>
      </c>
      <c r="P62" s="16"/>
      <c r="Q62" s="4">
        <v>181</v>
      </c>
      <c r="R62" s="16">
        <f>IF(Q62="","",Q62/$J62)</f>
        <v>0.2801857585139319</v>
      </c>
      <c r="T62" s="16"/>
      <c r="V62" s="16"/>
      <c r="X62" s="16"/>
      <c r="Z62" s="16"/>
      <c r="AB62" s="16"/>
      <c r="AD62" s="16"/>
      <c r="AF62" s="16"/>
    </row>
    <row r="63" spans="1:32" x14ac:dyDescent="0.15">
      <c r="A63" s="28"/>
      <c r="B63" s="26" t="s">
        <v>45</v>
      </c>
      <c r="C63" s="11">
        <v>1510</v>
      </c>
      <c r="D63" s="14">
        <v>756</v>
      </c>
      <c r="E63" s="9">
        <v>754</v>
      </c>
      <c r="F63" s="11">
        <v>1007</v>
      </c>
      <c r="G63" s="44">
        <f t="shared" si="51"/>
        <v>0.66688741721854305</v>
      </c>
      <c r="H63" s="4">
        <v>47</v>
      </c>
      <c r="I63" s="44">
        <f t="shared" si="52"/>
        <v>4.667328699106256E-2</v>
      </c>
      <c r="J63" s="9">
        <v>960</v>
      </c>
      <c r="K63" s="4">
        <v>529</v>
      </c>
      <c r="L63" s="16">
        <f>IF(K63="","",K63/$J63)</f>
        <v>0.55104166666666665</v>
      </c>
      <c r="M63" s="4">
        <v>175</v>
      </c>
      <c r="N63" s="16">
        <f>IF(M63="","",M63/$J63)</f>
        <v>0.18229166666666666</v>
      </c>
      <c r="O63" s="4">
        <v>111</v>
      </c>
      <c r="P63" s="16">
        <f>IF(O63="","",O63/$J63)</f>
        <v>0.11562500000000001</v>
      </c>
      <c r="Q63" s="4">
        <v>145</v>
      </c>
      <c r="R63" s="16">
        <f>IF(Q63="","",Q63/$J63)</f>
        <v>0.15104166666666666</v>
      </c>
      <c r="T63" s="16"/>
      <c r="V63" s="16"/>
      <c r="X63" s="16"/>
      <c r="Z63" s="16"/>
      <c r="AB63" s="16"/>
      <c r="AD63" s="16"/>
      <c r="AF63" s="16"/>
    </row>
    <row r="64" spans="1:32" x14ac:dyDescent="0.15">
      <c r="A64" s="28"/>
      <c r="B64" s="26" t="s">
        <v>46</v>
      </c>
      <c r="C64" s="11">
        <v>5697</v>
      </c>
      <c r="D64" s="14">
        <v>2799</v>
      </c>
      <c r="E64" s="9">
        <v>2898</v>
      </c>
      <c r="F64" s="11">
        <v>4213</v>
      </c>
      <c r="G64" s="44">
        <f t="shared" si="51"/>
        <v>0.73951202387221349</v>
      </c>
      <c r="H64" s="4">
        <v>222</v>
      </c>
      <c r="I64" s="44">
        <f t="shared" si="52"/>
        <v>5.2694042250178021E-2</v>
      </c>
      <c r="J64" s="9">
        <v>3991</v>
      </c>
      <c r="K64" s="4">
        <v>1665</v>
      </c>
      <c r="L64" s="16">
        <f>IF(K64="","",K64/$J64)</f>
        <v>0.41718867451766473</v>
      </c>
      <c r="M64" s="4">
        <v>749</v>
      </c>
      <c r="N64" s="16">
        <f>IF(M64="","",M64/$J64)</f>
        <v>0.18767226259082936</v>
      </c>
      <c r="O64" s="4">
        <v>259</v>
      </c>
      <c r="P64" s="16">
        <f>IF(O64="","",O64/$J64)</f>
        <v>6.4896016036081181E-2</v>
      </c>
      <c r="Q64" s="4">
        <v>417</v>
      </c>
      <c r="R64" s="16">
        <f>IF(Q64="","",Q64/$J64)</f>
        <v>0.10448509145577549</v>
      </c>
      <c r="S64" s="4">
        <v>901</v>
      </c>
      <c r="T64" s="16">
        <f>IF(S64="","",S64/$J64)</f>
        <v>0.22575795539964921</v>
      </c>
      <c r="V64" s="16"/>
      <c r="X64" s="16"/>
      <c r="Z64" s="16"/>
      <c r="AB64" s="16"/>
      <c r="AD64" s="16"/>
      <c r="AF64" s="16"/>
    </row>
    <row r="65" spans="1:32" x14ac:dyDescent="0.15">
      <c r="A65" s="28"/>
      <c r="B65" s="26" t="s">
        <v>47</v>
      </c>
      <c r="C65" s="11">
        <v>2965</v>
      </c>
      <c r="D65" s="14">
        <v>1438</v>
      </c>
      <c r="E65" s="9">
        <v>1527</v>
      </c>
      <c r="F65" s="11">
        <v>2064</v>
      </c>
      <c r="G65" s="44">
        <f t="shared" si="51"/>
        <v>0.69612141652613824</v>
      </c>
      <c r="H65" s="4">
        <v>75</v>
      </c>
      <c r="I65" s="44">
        <f t="shared" si="52"/>
        <v>3.6337209302325583E-2</v>
      </c>
      <c r="J65" s="9">
        <v>1989</v>
      </c>
      <c r="K65" s="4">
        <v>1034</v>
      </c>
      <c r="L65" s="16">
        <f>IF(K65="","",K65/$J65)</f>
        <v>0.51985922574157872</v>
      </c>
      <c r="M65" s="4">
        <v>474</v>
      </c>
      <c r="N65" s="16">
        <f>IF(M65="","",M65/$J65)</f>
        <v>0.23831070889894421</v>
      </c>
      <c r="O65" s="4">
        <v>285</v>
      </c>
      <c r="P65" s="16">
        <f>IF(O65="","",O65/$J65)</f>
        <v>0.14328808446455504</v>
      </c>
      <c r="Q65" s="4">
        <v>196</v>
      </c>
      <c r="R65" s="16">
        <f>IF(Q65="","",Q65/$J65)</f>
        <v>9.8541980894922068E-2</v>
      </c>
      <c r="T65" s="16"/>
      <c r="V65" s="16"/>
      <c r="X65" s="16"/>
      <c r="Z65" s="16"/>
      <c r="AB65" s="16"/>
      <c r="AD65" s="16"/>
      <c r="AF65" s="16"/>
    </row>
    <row r="66" spans="1:32" x14ac:dyDescent="0.15">
      <c r="A66" s="28"/>
      <c r="B66" s="26" t="s">
        <v>48</v>
      </c>
      <c r="C66" s="11">
        <v>4570</v>
      </c>
      <c r="D66" s="14">
        <v>2272</v>
      </c>
      <c r="E66" s="9">
        <v>2298</v>
      </c>
      <c r="F66" s="11">
        <v>3242</v>
      </c>
      <c r="G66" s="44">
        <f t="shared" si="51"/>
        <v>0.70940919037199124</v>
      </c>
      <c r="H66" s="4">
        <v>138</v>
      </c>
      <c r="I66" s="44">
        <f t="shared" si="52"/>
        <v>4.2566317088217148E-2</v>
      </c>
      <c r="J66" s="9">
        <v>3104</v>
      </c>
      <c r="K66" s="4">
        <v>1706</v>
      </c>
      <c r="L66" s="16">
        <f>IF(K66="","",K66/$J66)</f>
        <v>0.54961340206185572</v>
      </c>
      <c r="M66" s="4">
        <v>417</v>
      </c>
      <c r="N66" s="16">
        <f>IF(M66="","",M66/$J66)</f>
        <v>0.13434278350515463</v>
      </c>
      <c r="O66" s="4">
        <v>746</v>
      </c>
      <c r="P66" s="16">
        <f>IF(O66="","",O66/$J66)</f>
        <v>0.24033505154639176</v>
      </c>
      <c r="Q66" s="4">
        <v>235</v>
      </c>
      <c r="R66" s="16">
        <f>IF(Q66="","",Q66/$J66)</f>
        <v>7.5708762886597933E-2</v>
      </c>
      <c r="T66" s="16"/>
      <c r="V66" s="16"/>
      <c r="X66" s="16"/>
      <c r="Z66" s="16"/>
      <c r="AB66" s="16"/>
      <c r="AD66" s="16"/>
      <c r="AF66" s="16"/>
    </row>
    <row r="67" spans="1:32" x14ac:dyDescent="0.15">
      <c r="A67" s="28"/>
      <c r="B67" s="26" t="s">
        <v>49</v>
      </c>
      <c r="C67" s="11">
        <v>10216</v>
      </c>
      <c r="D67" s="14">
        <v>4866</v>
      </c>
      <c r="E67" s="9">
        <v>5350</v>
      </c>
      <c r="F67" s="11">
        <v>6520</v>
      </c>
      <c r="G67" s="44">
        <f t="shared" si="51"/>
        <v>0.63821456538762722</v>
      </c>
      <c r="H67" s="4">
        <v>182</v>
      </c>
      <c r="I67" s="44">
        <f t="shared" si="52"/>
        <v>2.7914110429447851E-2</v>
      </c>
      <c r="J67" s="9">
        <v>6338</v>
      </c>
      <c r="K67" s="4">
        <v>3663</v>
      </c>
      <c r="L67" s="16">
        <f>IF(K67="","",K67/$J67)</f>
        <v>0.57794256863363835</v>
      </c>
      <c r="M67" s="4">
        <v>820</v>
      </c>
      <c r="N67" s="16">
        <f>IF(M67="","",M67/$J67)</f>
        <v>0.12937835279267909</v>
      </c>
      <c r="O67" s="4">
        <v>800</v>
      </c>
      <c r="P67" s="16">
        <f>IF(O67="","",O67/$J67)</f>
        <v>0.12622278321236982</v>
      </c>
      <c r="Q67" s="4">
        <v>946</v>
      </c>
      <c r="R67" s="16">
        <f>IF(Q67="","",Q67/$J67)</f>
        <v>0.14925844114862732</v>
      </c>
      <c r="S67" s="4">
        <v>109</v>
      </c>
      <c r="T67" s="16">
        <f>IF(S67="","",S67/$J67)</f>
        <v>1.7197854212685389E-2</v>
      </c>
      <c r="V67" s="16"/>
      <c r="X67" s="16"/>
      <c r="Z67" s="16"/>
      <c r="AB67" s="16"/>
      <c r="AD67" s="16"/>
      <c r="AF67" s="16"/>
    </row>
    <row r="68" spans="1:32" x14ac:dyDescent="0.15">
      <c r="A68" s="28"/>
      <c r="B68" s="26" t="s">
        <v>50</v>
      </c>
      <c r="C68" s="11">
        <v>8182</v>
      </c>
      <c r="D68" s="14">
        <v>3995</v>
      </c>
      <c r="E68" s="9">
        <v>4187</v>
      </c>
      <c r="F68" s="11">
        <v>5293</v>
      </c>
      <c r="G68" s="44">
        <f t="shared" si="51"/>
        <v>0.64690784649230015</v>
      </c>
      <c r="H68" s="4">
        <v>165</v>
      </c>
      <c r="I68" s="44">
        <f t="shared" si="52"/>
        <v>3.1173247685622522E-2</v>
      </c>
      <c r="J68" s="9">
        <v>5128</v>
      </c>
      <c r="K68" s="4">
        <v>1888</v>
      </c>
      <c r="L68" s="16">
        <f>IF(K68="","",K68/$J68)</f>
        <v>0.36817472698907955</v>
      </c>
      <c r="M68" s="4">
        <v>615</v>
      </c>
      <c r="N68" s="16">
        <f>IF(M68="","",M68/$J68)</f>
        <v>0.11992979719188768</v>
      </c>
      <c r="O68" s="4">
        <v>1233</v>
      </c>
      <c r="P68" s="16">
        <f>IF(O68="","",O68/$J68)</f>
        <v>0.24044461778471138</v>
      </c>
      <c r="Q68" s="4">
        <v>821</v>
      </c>
      <c r="R68" s="16">
        <f>IF(Q68="","",Q68/$J68)</f>
        <v>0.16010140405616224</v>
      </c>
      <c r="S68" s="4">
        <v>571</v>
      </c>
      <c r="T68" s="16">
        <f>IF(S68="","",S68/$J68)</f>
        <v>0.11134945397815912</v>
      </c>
      <c r="V68" s="16"/>
      <c r="X68" s="16"/>
      <c r="Z68" s="16"/>
      <c r="AB68" s="16"/>
      <c r="AD68" s="16"/>
      <c r="AF68" s="16"/>
    </row>
    <row r="69" spans="1:32" ht="16.5" customHeight="1" x14ac:dyDescent="0.15">
      <c r="A69" s="28"/>
      <c r="B69" s="26" t="s">
        <v>51</v>
      </c>
      <c r="C69" s="11">
        <v>3031</v>
      </c>
      <c r="D69" s="14">
        <v>1458</v>
      </c>
      <c r="E69" s="9">
        <v>1573</v>
      </c>
      <c r="F69" s="11">
        <v>1814</v>
      </c>
      <c r="G69" s="44">
        <f t="shared" si="51"/>
        <v>0.59848234905971631</v>
      </c>
      <c r="H69" s="4">
        <v>146</v>
      </c>
      <c r="I69" s="44">
        <f t="shared" si="52"/>
        <v>8.0485115766262397E-2</v>
      </c>
      <c r="J69" s="9">
        <v>1668</v>
      </c>
      <c r="K69" s="4">
        <v>982</v>
      </c>
      <c r="L69" s="16">
        <f>IF(K69="","",K69/$J69)</f>
        <v>0.58872901678657075</v>
      </c>
      <c r="M69" s="4">
        <v>309</v>
      </c>
      <c r="N69" s="16">
        <f>IF(M69="","",M69/$J69)</f>
        <v>0.18525179856115107</v>
      </c>
      <c r="P69" s="16"/>
      <c r="Q69" s="4">
        <v>377</v>
      </c>
      <c r="R69" s="16">
        <f>IF(Q69="","",Q69/$J69)</f>
        <v>0.22601918465227819</v>
      </c>
      <c r="T69" s="16"/>
      <c r="V69" s="16"/>
      <c r="X69" s="16"/>
      <c r="Z69" s="16"/>
      <c r="AB69" s="16"/>
      <c r="AD69" s="16"/>
      <c r="AF69" s="16"/>
    </row>
    <row r="70" spans="1:32" x14ac:dyDescent="0.15">
      <c r="A70" s="28"/>
      <c r="B70" s="26" t="s">
        <v>52</v>
      </c>
      <c r="C70" s="11">
        <v>5497</v>
      </c>
      <c r="D70" s="14">
        <v>2565</v>
      </c>
      <c r="E70" s="9">
        <v>2932</v>
      </c>
      <c r="F70" s="11">
        <v>3867</v>
      </c>
      <c r="G70" s="44">
        <f t="shared" si="51"/>
        <v>0.70347462252137527</v>
      </c>
      <c r="H70" s="4">
        <v>250</v>
      </c>
      <c r="I70" s="44">
        <f t="shared" si="52"/>
        <v>6.4649599172485125E-2</v>
      </c>
      <c r="J70" s="9">
        <v>3617</v>
      </c>
      <c r="K70" s="4">
        <v>1876</v>
      </c>
      <c r="L70" s="16">
        <f>IF(K70="","",K70/$J70)</f>
        <v>0.5186618744816146</v>
      </c>
      <c r="M70" s="4">
        <v>1448</v>
      </c>
      <c r="N70" s="16">
        <f>IF(M70="","",M70/$J70)</f>
        <v>0.4003317666574509</v>
      </c>
      <c r="P70" s="16"/>
      <c r="Q70" s="4">
        <v>293</v>
      </c>
      <c r="R70" s="16">
        <f>IF(Q70="","",Q70/$J70)</f>
        <v>8.1006358860934477E-2</v>
      </c>
      <c r="T70" s="16"/>
      <c r="V70" s="16"/>
      <c r="X70" s="16"/>
      <c r="Z70" s="16"/>
      <c r="AB70" s="16"/>
      <c r="AD70" s="16"/>
      <c r="AF70" s="16"/>
    </row>
    <row r="71" spans="1:32" x14ac:dyDescent="0.15">
      <c r="A71" s="28"/>
      <c r="B71" s="26" t="s">
        <v>53</v>
      </c>
      <c r="C71" s="11">
        <v>3306</v>
      </c>
      <c r="D71" s="14">
        <v>1556</v>
      </c>
      <c r="E71" s="9">
        <v>1750</v>
      </c>
      <c r="F71" s="11">
        <v>2345</v>
      </c>
      <c r="G71" s="44">
        <f t="shared" si="51"/>
        <v>0.70931639443436179</v>
      </c>
      <c r="H71" s="4">
        <v>90</v>
      </c>
      <c r="I71" s="44">
        <f t="shared" si="52"/>
        <v>3.8379530916844352E-2</v>
      </c>
      <c r="J71" s="9">
        <v>2255</v>
      </c>
      <c r="K71" s="4">
        <v>1247</v>
      </c>
      <c r="L71" s="16">
        <f>IF(K71="","",K71/$J71)</f>
        <v>0.55299334811529932</v>
      </c>
      <c r="M71" s="4">
        <v>525</v>
      </c>
      <c r="N71" s="16">
        <f>IF(M71="","",M71/$J71)</f>
        <v>0.2328159645232816</v>
      </c>
      <c r="P71" s="16"/>
      <c r="Q71" s="4">
        <v>483</v>
      </c>
      <c r="R71" s="16">
        <f>IF(Q71="","",Q71/$J71)</f>
        <v>0.21419068736141908</v>
      </c>
      <c r="T71" s="16"/>
      <c r="V71" s="16"/>
      <c r="X71" s="16"/>
      <c r="Z71" s="16"/>
      <c r="AB71" s="16"/>
      <c r="AD71" s="16"/>
      <c r="AF71" s="16"/>
    </row>
    <row r="72" spans="1:32" x14ac:dyDescent="0.15">
      <c r="A72" s="28"/>
      <c r="B72" s="26" t="s">
        <v>54</v>
      </c>
      <c r="C72" s="11">
        <v>7792</v>
      </c>
      <c r="D72" s="14">
        <v>3735</v>
      </c>
      <c r="E72" s="9">
        <v>4057</v>
      </c>
      <c r="F72" s="11">
        <v>5691</v>
      </c>
      <c r="G72" s="44">
        <f t="shared" si="51"/>
        <v>0.73036447638603696</v>
      </c>
      <c r="H72" s="4">
        <v>218</v>
      </c>
      <c r="I72" s="44">
        <f t="shared" si="52"/>
        <v>3.8306097346687752E-2</v>
      </c>
      <c r="J72" s="9">
        <v>5473</v>
      </c>
      <c r="K72" s="4">
        <v>1744</v>
      </c>
      <c r="L72" s="16">
        <f>IF(K72="","",K72/$J72)</f>
        <v>0.31865521651744927</v>
      </c>
      <c r="M72" s="4">
        <v>3289</v>
      </c>
      <c r="N72" s="16">
        <f>IF(M72="","",M72/$J72)</f>
        <v>0.60095011876484561</v>
      </c>
      <c r="P72" s="16"/>
      <c r="Q72" s="4">
        <v>440</v>
      </c>
      <c r="R72" s="16">
        <f>IF(Q72="","",Q72/$J72)</f>
        <v>8.0394664717705094E-2</v>
      </c>
      <c r="T72" s="16"/>
      <c r="V72" s="16"/>
      <c r="X72" s="16"/>
      <c r="Z72" s="16"/>
      <c r="AB72" s="16"/>
      <c r="AD72" s="16"/>
      <c r="AF72" s="16"/>
    </row>
    <row r="73" spans="1:32" x14ac:dyDescent="0.15">
      <c r="A73" s="28"/>
      <c r="B73" s="26" t="s">
        <v>55</v>
      </c>
      <c r="C73" s="11">
        <v>1353</v>
      </c>
      <c r="D73" s="14">
        <v>668</v>
      </c>
      <c r="E73" s="9">
        <v>685</v>
      </c>
      <c r="F73" s="11">
        <v>1102</v>
      </c>
      <c r="G73" s="44">
        <f t="shared" si="51"/>
        <v>0.8144863266814486</v>
      </c>
      <c r="H73" s="4">
        <v>68</v>
      </c>
      <c r="I73" s="44">
        <f t="shared" si="52"/>
        <v>6.1705989110707807E-2</v>
      </c>
      <c r="J73" s="9">
        <v>1034</v>
      </c>
      <c r="K73" s="4">
        <v>427</v>
      </c>
      <c r="L73" s="16">
        <f>IF(K73="","",K73/$J73)</f>
        <v>0.41295938104448743</v>
      </c>
      <c r="M73" s="4">
        <v>483</v>
      </c>
      <c r="N73" s="16">
        <f>IF(M73="","",M73/$J73)</f>
        <v>0.46711798839458413</v>
      </c>
      <c r="P73" s="16"/>
      <c r="Q73" s="4">
        <v>124</v>
      </c>
      <c r="R73" s="16">
        <f>IF(Q73="","",Q73/$J73)</f>
        <v>0.11992263056092843</v>
      </c>
      <c r="T73" s="16"/>
      <c r="V73" s="16"/>
      <c r="X73" s="16"/>
      <c r="Z73" s="16"/>
      <c r="AB73" s="16"/>
      <c r="AD73" s="16"/>
      <c r="AF73" s="16"/>
    </row>
    <row r="74" spans="1:32" x14ac:dyDescent="0.15">
      <c r="A74" s="28"/>
      <c r="B74" s="26" t="s">
        <v>56</v>
      </c>
      <c r="C74" s="11">
        <v>1708</v>
      </c>
      <c r="D74" s="14">
        <v>859</v>
      </c>
      <c r="E74" s="9">
        <v>849</v>
      </c>
      <c r="F74" s="11">
        <v>1285</v>
      </c>
      <c r="G74" s="44">
        <f t="shared" si="51"/>
        <v>0.75234192037470726</v>
      </c>
      <c r="H74" s="4">
        <v>55</v>
      </c>
      <c r="I74" s="44">
        <f t="shared" si="52"/>
        <v>4.2801556420233464E-2</v>
      </c>
      <c r="J74" s="9">
        <v>1230</v>
      </c>
      <c r="K74" s="4">
        <v>770</v>
      </c>
      <c r="L74" s="16">
        <f>IF(K74="","",K74/$J74)</f>
        <v>0.62601626016260159</v>
      </c>
      <c r="M74" s="4">
        <v>182</v>
      </c>
      <c r="N74" s="16">
        <f>IF(M74="","",M74/$J74)</f>
        <v>0.14796747967479676</v>
      </c>
      <c r="P74" s="16"/>
      <c r="Q74" s="4">
        <v>278</v>
      </c>
      <c r="R74" s="16">
        <f>IF(Q74="","",Q74/$J74)</f>
        <v>0.22601626016260162</v>
      </c>
      <c r="T74" s="16"/>
      <c r="V74" s="16"/>
      <c r="X74" s="16"/>
      <c r="Z74" s="16"/>
      <c r="AB74" s="16"/>
      <c r="AD74" s="16"/>
      <c r="AF74" s="16"/>
    </row>
    <row r="75" spans="1:32" x14ac:dyDescent="0.15">
      <c r="A75" s="28"/>
      <c r="B75" s="26" t="s">
        <v>57</v>
      </c>
      <c r="C75" s="11">
        <v>1148</v>
      </c>
      <c r="D75" s="14">
        <v>548</v>
      </c>
      <c r="E75" s="9">
        <v>600</v>
      </c>
      <c r="F75" s="11">
        <v>757</v>
      </c>
      <c r="G75" s="44">
        <f t="shared" si="51"/>
        <v>0.65940766550522645</v>
      </c>
      <c r="H75" s="4">
        <v>26</v>
      </c>
      <c r="I75" s="44">
        <f t="shared" si="52"/>
        <v>3.4346103038309116E-2</v>
      </c>
      <c r="J75" s="9">
        <v>731</v>
      </c>
      <c r="K75" s="4">
        <v>511</v>
      </c>
      <c r="L75" s="16">
        <f>IF(K75="","",K75/$J75)</f>
        <v>0.69904240766073866</v>
      </c>
      <c r="M75" s="4">
        <v>116</v>
      </c>
      <c r="N75" s="16">
        <f>IF(M75="","",M75/$J75)</f>
        <v>0.15868673050615595</v>
      </c>
      <c r="P75" s="16"/>
      <c r="Q75" s="4">
        <v>104</v>
      </c>
      <c r="R75" s="16">
        <f>IF(Q75="","",Q75/$J75)</f>
        <v>0.14227086183310533</v>
      </c>
      <c r="T75" s="16"/>
      <c r="V75" s="16"/>
      <c r="X75" s="16"/>
      <c r="Z75" s="16"/>
      <c r="AB75" s="16"/>
      <c r="AD75" s="16"/>
      <c r="AF75" s="16"/>
    </row>
    <row r="76" spans="1:32" x14ac:dyDescent="0.15">
      <c r="A76" s="28"/>
      <c r="B76" s="26" t="s">
        <v>58</v>
      </c>
      <c r="C76" s="11">
        <v>2170</v>
      </c>
      <c r="D76" s="14">
        <v>1105</v>
      </c>
      <c r="E76" s="9">
        <v>1065</v>
      </c>
      <c r="F76" s="11">
        <v>1600</v>
      </c>
      <c r="G76" s="44">
        <f t="shared" si="51"/>
        <v>0.73732718894009219</v>
      </c>
      <c r="H76" s="4">
        <v>64</v>
      </c>
      <c r="I76" s="44">
        <f t="shared" si="52"/>
        <v>0.04</v>
      </c>
      <c r="J76" s="9">
        <v>1536</v>
      </c>
      <c r="K76" s="4">
        <v>937</v>
      </c>
      <c r="L76" s="16">
        <f>IF(K76="","",K76/$J76)</f>
        <v>0.61002604166666663</v>
      </c>
      <c r="M76" s="4">
        <v>368</v>
      </c>
      <c r="N76" s="16">
        <f>IF(M76="","",M76/$J76)</f>
        <v>0.23958333333333334</v>
      </c>
      <c r="P76" s="16"/>
      <c r="Q76" s="4">
        <v>231</v>
      </c>
      <c r="R76" s="16">
        <f>IF(Q76="","",Q76/$J76)</f>
        <v>0.150390625</v>
      </c>
      <c r="T76" s="16"/>
      <c r="V76" s="16"/>
      <c r="X76" s="16"/>
      <c r="Z76" s="16"/>
      <c r="AB76" s="16"/>
      <c r="AD76" s="16"/>
      <c r="AF76" s="16"/>
    </row>
    <row r="77" spans="1:32" x14ac:dyDescent="0.15">
      <c r="A77" s="28"/>
      <c r="B77" s="26" t="s">
        <v>59</v>
      </c>
      <c r="C77" s="11">
        <v>439</v>
      </c>
      <c r="D77" s="14">
        <v>204</v>
      </c>
      <c r="E77" s="9">
        <v>235</v>
      </c>
      <c r="F77" s="11">
        <v>407</v>
      </c>
      <c r="G77" s="44">
        <f t="shared" si="51"/>
        <v>0.92710706150341682</v>
      </c>
      <c r="H77" s="4">
        <v>3</v>
      </c>
      <c r="I77" s="44">
        <f t="shared" si="52"/>
        <v>7.3710073710073713E-3</v>
      </c>
      <c r="J77" s="9">
        <v>404</v>
      </c>
      <c r="K77" s="4">
        <v>173</v>
      </c>
      <c r="L77" s="16">
        <f>IF(K77="","",K77/$J77)</f>
        <v>0.42821782178217821</v>
      </c>
      <c r="M77" s="4">
        <v>120</v>
      </c>
      <c r="N77" s="16">
        <f>IF(M77="","",M77/$J77)</f>
        <v>0.29702970297029702</v>
      </c>
      <c r="P77" s="16"/>
      <c r="Q77" s="4">
        <v>111</v>
      </c>
      <c r="R77" s="16">
        <f>IF(Q77="","",Q77/$J77)</f>
        <v>0.27475247524752477</v>
      </c>
      <c r="T77" s="16"/>
      <c r="V77" s="16"/>
      <c r="X77" s="16"/>
      <c r="Z77" s="16"/>
      <c r="AB77" s="16"/>
      <c r="AD77" s="16"/>
      <c r="AF77" s="16"/>
    </row>
    <row r="78" spans="1:32" x14ac:dyDescent="0.15">
      <c r="A78" s="28"/>
      <c r="B78" s="26" t="s">
        <v>60</v>
      </c>
      <c r="C78" s="11">
        <v>2006</v>
      </c>
      <c r="D78" s="14">
        <v>977</v>
      </c>
      <c r="E78" s="9">
        <v>1029</v>
      </c>
      <c r="F78" s="11">
        <v>1524</v>
      </c>
      <c r="G78" s="44">
        <f t="shared" si="51"/>
        <v>0.75972083748753738</v>
      </c>
      <c r="H78" s="4">
        <v>50</v>
      </c>
      <c r="I78" s="44">
        <f t="shared" si="52"/>
        <v>3.2808398950131233E-2</v>
      </c>
      <c r="J78" s="9">
        <v>1474</v>
      </c>
      <c r="K78" s="4">
        <v>707</v>
      </c>
      <c r="L78" s="16">
        <f>IF(K78="","",K78/$J78)</f>
        <v>0.47964721845318858</v>
      </c>
      <c r="M78" s="4">
        <v>316</v>
      </c>
      <c r="N78" s="16">
        <f>IF(M78="","",M78/$J78)</f>
        <v>0.21438263229308005</v>
      </c>
      <c r="O78" s="4">
        <v>251</v>
      </c>
      <c r="P78" s="16">
        <f>IF(O78="","",O78/$J78)</f>
        <v>0.17028493894165536</v>
      </c>
      <c r="Q78" s="4">
        <v>200</v>
      </c>
      <c r="R78" s="16">
        <f>IF(Q78="","",Q78/$J78)</f>
        <v>0.13568521031207598</v>
      </c>
      <c r="T78" s="16"/>
      <c r="V78" s="16"/>
      <c r="X78" s="16"/>
      <c r="Z78" s="16"/>
      <c r="AB78" s="16"/>
      <c r="AD78" s="16"/>
      <c r="AF78" s="16"/>
    </row>
    <row r="79" spans="1:32" x14ac:dyDescent="0.15">
      <c r="A79" s="28"/>
      <c r="B79" s="26" t="s">
        <v>61</v>
      </c>
      <c r="C79" s="11">
        <v>3017</v>
      </c>
      <c r="D79" s="14">
        <v>1534</v>
      </c>
      <c r="E79" s="9">
        <v>1483</v>
      </c>
      <c r="F79" s="11">
        <v>2514</v>
      </c>
      <c r="G79" s="44">
        <f t="shared" si="51"/>
        <v>0.83327809081869408</v>
      </c>
      <c r="H79" s="4">
        <v>68</v>
      </c>
      <c r="I79" s="44">
        <f t="shared" si="52"/>
        <v>2.7048528241845664E-2</v>
      </c>
      <c r="J79" s="9">
        <v>2446</v>
      </c>
      <c r="K79" s="4">
        <v>1382</v>
      </c>
      <c r="L79" s="16">
        <f>IF(K79="","",K79/$J79)</f>
        <v>0.56500408830744075</v>
      </c>
      <c r="M79" s="4">
        <v>1064</v>
      </c>
      <c r="N79" s="16">
        <f>IF(M79="","",M79/$J79)</f>
        <v>0.4349959116925593</v>
      </c>
      <c r="P79" s="16"/>
      <c r="R79" s="16"/>
      <c r="T79" s="16"/>
      <c r="V79" s="16"/>
      <c r="X79" s="16"/>
      <c r="Z79" s="16"/>
      <c r="AB79" s="16"/>
      <c r="AD79" s="16"/>
      <c r="AF79" s="16"/>
    </row>
    <row r="80" spans="1:32" x14ac:dyDescent="0.15">
      <c r="A80" s="28"/>
      <c r="B80" s="26" t="s">
        <v>62</v>
      </c>
      <c r="C80" s="11">
        <v>1194</v>
      </c>
      <c r="D80" s="14">
        <v>579</v>
      </c>
      <c r="E80" s="9">
        <v>615</v>
      </c>
      <c r="F80" s="11">
        <v>1041</v>
      </c>
      <c r="G80" s="44">
        <f t="shared" si="51"/>
        <v>0.87185929648241201</v>
      </c>
      <c r="H80" s="4">
        <v>26</v>
      </c>
      <c r="I80" s="44">
        <f t="shared" si="52"/>
        <v>2.4975984630163303E-2</v>
      </c>
      <c r="J80" s="9">
        <v>1015</v>
      </c>
      <c r="K80" s="4">
        <v>572</v>
      </c>
      <c r="L80" s="16">
        <f>IF(K80="","",K80/$J80)</f>
        <v>0.56354679802955665</v>
      </c>
      <c r="M80" s="4">
        <v>173</v>
      </c>
      <c r="N80" s="16">
        <f>IF(M80="","",M80/$J80)</f>
        <v>0.17044334975369457</v>
      </c>
      <c r="P80" s="16"/>
      <c r="R80" s="16"/>
      <c r="S80" s="4">
        <v>270</v>
      </c>
      <c r="T80" s="16">
        <f>IF(S80="","",S80/$J80)</f>
        <v>0.26600985221674878</v>
      </c>
      <c r="V80" s="16"/>
      <c r="X80" s="16"/>
      <c r="Z80" s="16"/>
      <c r="AB80" s="16"/>
      <c r="AD80" s="16"/>
      <c r="AF80" s="16"/>
    </row>
    <row r="81" spans="1:32" x14ac:dyDescent="0.15">
      <c r="A81" s="28"/>
      <c r="B81" s="26" t="s">
        <v>63</v>
      </c>
      <c r="C81" s="11">
        <v>721</v>
      </c>
      <c r="D81" s="14">
        <v>367</v>
      </c>
      <c r="E81" s="9">
        <v>354</v>
      </c>
      <c r="F81" s="11">
        <v>591</v>
      </c>
      <c r="G81" s="44">
        <f t="shared" si="51"/>
        <v>0.81969486823855753</v>
      </c>
      <c r="H81" s="4">
        <v>27</v>
      </c>
      <c r="I81" s="44">
        <f t="shared" si="52"/>
        <v>4.5685279187817257E-2</v>
      </c>
      <c r="J81" s="9">
        <v>564</v>
      </c>
      <c r="K81" s="4">
        <v>353</v>
      </c>
      <c r="L81" s="16">
        <f>IF(K81="","",K81/$J81)</f>
        <v>0.62588652482269502</v>
      </c>
      <c r="M81" s="4">
        <v>211</v>
      </c>
      <c r="N81" s="16">
        <f>IF(M81="","",M81/$J81)</f>
        <v>0.37411347517730498</v>
      </c>
      <c r="P81" s="16"/>
      <c r="R81" s="16"/>
      <c r="T81" s="16"/>
      <c r="V81" s="16"/>
      <c r="X81" s="16"/>
      <c r="Z81" s="16"/>
      <c r="AB81" s="16"/>
      <c r="AD81" s="16"/>
      <c r="AF81" s="16"/>
    </row>
    <row r="82" spans="1:32" x14ac:dyDescent="0.15">
      <c r="A82" s="28"/>
      <c r="B82" s="26" t="s">
        <v>64</v>
      </c>
      <c r="C82" s="11">
        <v>606</v>
      </c>
      <c r="D82" s="14">
        <v>290</v>
      </c>
      <c r="E82" s="9">
        <v>316</v>
      </c>
      <c r="F82" s="11">
        <v>515</v>
      </c>
      <c r="G82" s="44">
        <f t="shared" si="51"/>
        <v>0.84983498349834985</v>
      </c>
      <c r="H82" s="4">
        <v>17</v>
      </c>
      <c r="I82" s="44">
        <f t="shared" si="52"/>
        <v>3.3009708737864081E-2</v>
      </c>
      <c r="J82" s="9">
        <v>498</v>
      </c>
      <c r="K82" s="4">
        <v>269</v>
      </c>
      <c r="L82" s="16">
        <f>IF(K82="","",K82/$J82)</f>
        <v>0.54016064257028118</v>
      </c>
      <c r="M82" s="4">
        <v>107</v>
      </c>
      <c r="N82" s="16">
        <f>IF(M82="","",M82/$J82)</f>
        <v>0.21485943775100402</v>
      </c>
      <c r="P82" s="16"/>
      <c r="R82" s="16"/>
      <c r="S82" s="4">
        <v>122</v>
      </c>
      <c r="T82" s="16">
        <f>IF(S82="","",S82/$J82)</f>
        <v>0.24497991967871485</v>
      </c>
      <c r="V82" s="16"/>
      <c r="X82" s="16"/>
      <c r="Z82" s="16"/>
      <c r="AB82" s="16"/>
      <c r="AD82" s="16"/>
      <c r="AF82" s="16"/>
    </row>
    <row r="83" spans="1:32" x14ac:dyDescent="0.15">
      <c r="A83" s="28"/>
      <c r="B83" s="26" t="s">
        <v>65</v>
      </c>
      <c r="C83" s="11">
        <v>1262</v>
      </c>
      <c r="D83" s="14">
        <v>628</v>
      </c>
      <c r="E83" s="9">
        <v>634</v>
      </c>
      <c r="F83" s="11">
        <v>1039</v>
      </c>
      <c r="G83" s="44">
        <f t="shared" ref="G83:G136" si="53">F83/C83</f>
        <v>0.8232963549920761</v>
      </c>
      <c r="H83" s="4">
        <v>43</v>
      </c>
      <c r="I83" s="44">
        <f t="shared" ref="I83:I136" si="54">H83/F83</f>
        <v>4.138594802694899E-2</v>
      </c>
      <c r="J83" s="9">
        <v>996</v>
      </c>
      <c r="K83" s="4">
        <v>315</v>
      </c>
      <c r="L83" s="16">
        <f>IF(K83="","",K83/$J83)</f>
        <v>0.31626506024096385</v>
      </c>
      <c r="M83" s="4">
        <v>561</v>
      </c>
      <c r="N83" s="16">
        <f>IF(M83="","",M83/$J83)</f>
        <v>0.56325301204819278</v>
      </c>
      <c r="P83" s="16"/>
      <c r="Q83" s="4">
        <v>120</v>
      </c>
      <c r="R83" s="16">
        <f>IF(Q83="","",Q83/$J83)</f>
        <v>0.12048192771084337</v>
      </c>
      <c r="T83" s="16"/>
      <c r="V83" s="16"/>
      <c r="X83" s="16"/>
      <c r="Z83" s="16"/>
      <c r="AB83" s="16"/>
      <c r="AD83" s="16"/>
      <c r="AF83" s="16"/>
    </row>
    <row r="84" spans="1:32" x14ac:dyDescent="0.15">
      <c r="A84" s="28"/>
      <c r="B84" s="26" t="s">
        <v>66</v>
      </c>
      <c r="C84" s="11">
        <v>1818</v>
      </c>
      <c r="D84" s="14">
        <v>895</v>
      </c>
      <c r="E84" s="9">
        <v>923</v>
      </c>
      <c r="F84" s="11">
        <v>1451</v>
      </c>
      <c r="G84" s="44">
        <f t="shared" si="53"/>
        <v>0.79812981298129815</v>
      </c>
      <c r="H84" s="4">
        <v>56</v>
      </c>
      <c r="I84" s="44">
        <f t="shared" si="54"/>
        <v>3.8594073053066849E-2</v>
      </c>
      <c r="J84" s="9">
        <v>1395</v>
      </c>
      <c r="K84" s="4">
        <v>1003</v>
      </c>
      <c r="L84" s="16">
        <f>IF(K84="","",K84/$J84)</f>
        <v>0.71899641577060935</v>
      </c>
      <c r="M84" s="4">
        <v>392</v>
      </c>
      <c r="N84" s="16">
        <f>IF(M84="","",M84/$J84)</f>
        <v>0.2810035842293907</v>
      </c>
      <c r="P84" s="16"/>
      <c r="R84" s="16"/>
      <c r="T84" s="16"/>
      <c r="V84" s="16"/>
      <c r="X84" s="16"/>
      <c r="Z84" s="16"/>
      <c r="AB84" s="16"/>
      <c r="AD84" s="16"/>
      <c r="AF84" s="16"/>
    </row>
    <row r="85" spans="1:32" x14ac:dyDescent="0.15">
      <c r="A85" s="28"/>
      <c r="B85" s="26" t="s">
        <v>67</v>
      </c>
      <c r="C85" s="11">
        <v>3646</v>
      </c>
      <c r="D85" s="14">
        <v>1757</v>
      </c>
      <c r="E85" s="9">
        <v>1889</v>
      </c>
      <c r="F85" s="11">
        <v>2490</v>
      </c>
      <c r="G85" s="44">
        <f t="shared" si="53"/>
        <v>0.68294020844761383</v>
      </c>
      <c r="H85" s="4">
        <v>85</v>
      </c>
      <c r="I85" s="44">
        <f t="shared" si="54"/>
        <v>3.4136546184738957E-2</v>
      </c>
      <c r="J85" s="9">
        <v>2405</v>
      </c>
      <c r="K85" s="4">
        <v>1172</v>
      </c>
      <c r="L85" s="16">
        <f>IF(K85="","",K85/$J85)</f>
        <v>0.48731808731808735</v>
      </c>
      <c r="M85" s="4">
        <v>764</v>
      </c>
      <c r="N85" s="16">
        <f>IF(M85="","",M85/$J85)</f>
        <v>0.31767151767151769</v>
      </c>
      <c r="P85" s="16"/>
      <c r="Q85" s="4">
        <v>469</v>
      </c>
      <c r="R85" s="16">
        <f>IF(Q85="","",Q85/$J85)</f>
        <v>0.19501039501039502</v>
      </c>
      <c r="T85" s="16"/>
      <c r="V85" s="16"/>
      <c r="X85" s="16"/>
      <c r="Z85" s="16"/>
      <c r="AB85" s="16"/>
      <c r="AD85" s="16"/>
      <c r="AF85" s="16"/>
    </row>
    <row r="86" spans="1:32" x14ac:dyDescent="0.15">
      <c r="A86" s="28"/>
      <c r="B86" s="26" t="s">
        <v>68</v>
      </c>
      <c r="C86" s="11">
        <v>8414</v>
      </c>
      <c r="D86" s="14">
        <v>4035</v>
      </c>
      <c r="E86" s="9">
        <v>4379</v>
      </c>
      <c r="F86" s="11">
        <v>5413</v>
      </c>
      <c r="G86" s="44">
        <f t="shared" si="53"/>
        <v>0.64333254100309012</v>
      </c>
      <c r="H86" s="4">
        <v>317</v>
      </c>
      <c r="I86" s="44">
        <f t="shared" si="54"/>
        <v>5.856271937927212E-2</v>
      </c>
      <c r="J86" s="9">
        <v>5096</v>
      </c>
      <c r="K86" s="4">
        <v>2617</v>
      </c>
      <c r="L86" s="16">
        <f>IF(K86="","",K86/$J86)</f>
        <v>0.5135400313971743</v>
      </c>
      <c r="M86" s="4">
        <v>907</v>
      </c>
      <c r="N86" s="16">
        <f>IF(M86="","",M86/$J86)</f>
        <v>0.17798273155416011</v>
      </c>
      <c r="O86" s="4">
        <v>573</v>
      </c>
      <c r="P86" s="16">
        <f>IF(O86="","",O86/$J86)</f>
        <v>0.11244113029827316</v>
      </c>
      <c r="Q86" s="4">
        <v>999</v>
      </c>
      <c r="R86" s="16">
        <f>IF(Q86="","",Q86/$J86)</f>
        <v>0.19603610675039246</v>
      </c>
      <c r="T86" s="16"/>
      <c r="V86" s="16"/>
      <c r="X86" s="16"/>
      <c r="Z86" s="16"/>
      <c r="AB86" s="16"/>
      <c r="AD86" s="16"/>
      <c r="AF86" s="16"/>
    </row>
    <row r="87" spans="1:32" x14ac:dyDescent="0.15">
      <c r="A87" s="28"/>
      <c r="B87" s="26" t="s">
        <v>133</v>
      </c>
      <c r="C87" s="11">
        <v>1273</v>
      </c>
      <c r="D87" s="14">
        <v>639</v>
      </c>
      <c r="E87" s="9">
        <v>634</v>
      </c>
      <c r="F87" s="11">
        <v>1080</v>
      </c>
      <c r="G87" s="44">
        <f t="shared" si="53"/>
        <v>0.84838963079340146</v>
      </c>
      <c r="H87" s="4">
        <v>52</v>
      </c>
      <c r="I87" s="44">
        <f t="shared" si="54"/>
        <v>4.8148148148148148E-2</v>
      </c>
      <c r="J87" s="9">
        <v>1028</v>
      </c>
      <c r="K87" s="4">
        <v>553</v>
      </c>
      <c r="L87" s="16">
        <f>IF(K87="","",K87/$J87)</f>
        <v>0.53793774319066145</v>
      </c>
      <c r="M87" s="4">
        <v>349</v>
      </c>
      <c r="N87" s="16">
        <f>IF(M87="","",M87/$J87)</f>
        <v>0.33949416342412453</v>
      </c>
      <c r="P87" s="16"/>
      <c r="Q87" s="4">
        <v>126</v>
      </c>
      <c r="R87" s="16">
        <f>IF(Q87="","",Q87/$J87)</f>
        <v>0.122568093385214</v>
      </c>
      <c r="T87" s="16"/>
      <c r="V87" s="16"/>
      <c r="X87" s="16"/>
      <c r="Z87" s="16"/>
      <c r="AB87" s="16"/>
      <c r="AD87" s="16"/>
      <c r="AF87" s="16"/>
    </row>
    <row r="88" spans="1:32" x14ac:dyDescent="0.15">
      <c r="A88" s="28"/>
      <c r="B88" s="26" t="s">
        <v>134</v>
      </c>
      <c r="C88" s="11">
        <v>2961</v>
      </c>
      <c r="D88" s="14">
        <v>1445</v>
      </c>
      <c r="E88" s="9">
        <v>1516</v>
      </c>
      <c r="F88" s="11">
        <v>2283</v>
      </c>
      <c r="G88" s="44">
        <f t="shared" si="53"/>
        <v>0.77102330293819654</v>
      </c>
      <c r="H88" s="4">
        <v>89</v>
      </c>
      <c r="I88" s="44">
        <f t="shared" si="54"/>
        <v>3.898379325448971E-2</v>
      </c>
      <c r="J88" s="9">
        <v>2194</v>
      </c>
      <c r="K88" s="4">
        <v>1183</v>
      </c>
      <c r="L88" s="16">
        <f>IF(K88="","",K88/$J88)</f>
        <v>0.53919781221513219</v>
      </c>
      <c r="M88" s="4">
        <v>632</v>
      </c>
      <c r="N88" s="16">
        <f>IF(M88="","",M88/$J88)</f>
        <v>0.28805834092980859</v>
      </c>
      <c r="P88" s="16"/>
      <c r="Q88" s="4">
        <v>379</v>
      </c>
      <c r="R88" s="16">
        <f>IF(Q88="","",Q88/$J88)</f>
        <v>0.17274384685505925</v>
      </c>
      <c r="T88" s="16"/>
      <c r="V88" s="16"/>
      <c r="X88" s="16"/>
      <c r="Z88" s="16"/>
      <c r="AB88" s="16"/>
      <c r="AD88" s="16"/>
      <c r="AF88" s="16"/>
    </row>
    <row r="89" spans="1:32" x14ac:dyDescent="0.15">
      <c r="A89" s="28"/>
      <c r="B89" s="26" t="s">
        <v>69</v>
      </c>
      <c r="C89" s="11">
        <v>2737</v>
      </c>
      <c r="D89" s="14">
        <v>1260</v>
      </c>
      <c r="E89" s="9">
        <v>1477</v>
      </c>
      <c r="F89" s="11">
        <v>1811</v>
      </c>
      <c r="G89" s="44">
        <f t="shared" si="53"/>
        <v>0.6616733649981732</v>
      </c>
      <c r="H89" s="4">
        <v>84</v>
      </c>
      <c r="I89" s="44">
        <f t="shared" si="54"/>
        <v>4.6383213694091659E-2</v>
      </c>
      <c r="J89" s="9">
        <v>1727</v>
      </c>
      <c r="K89" s="4">
        <v>253</v>
      </c>
      <c r="L89" s="16">
        <f>IF(K89="","",K89/$J89)</f>
        <v>0.1464968152866242</v>
      </c>
      <c r="M89" s="4">
        <v>1276</v>
      </c>
      <c r="N89" s="16">
        <f>IF(M89="","",M89/$J89)</f>
        <v>0.73885350318471332</v>
      </c>
      <c r="P89" s="16"/>
      <c r="Q89" s="4">
        <v>198</v>
      </c>
      <c r="R89" s="16">
        <f>IF(Q89="","",Q89/$J89)</f>
        <v>0.11464968152866242</v>
      </c>
      <c r="T89" s="16"/>
      <c r="V89" s="16"/>
      <c r="X89" s="16"/>
      <c r="Z89" s="16"/>
      <c r="AB89" s="16"/>
      <c r="AD89" s="16"/>
      <c r="AF89" s="16"/>
    </row>
    <row r="90" spans="1:32" x14ac:dyDescent="0.15">
      <c r="A90" s="28"/>
      <c r="B90" s="26" t="s">
        <v>70</v>
      </c>
      <c r="C90" s="11">
        <v>371</v>
      </c>
      <c r="D90" s="14">
        <v>175</v>
      </c>
      <c r="E90" s="9">
        <v>196</v>
      </c>
      <c r="F90" s="11">
        <v>305</v>
      </c>
      <c r="G90" s="44">
        <f t="shared" si="53"/>
        <v>0.82210242587601079</v>
      </c>
      <c r="H90" s="4">
        <v>3</v>
      </c>
      <c r="I90" s="44">
        <f t="shared" si="54"/>
        <v>9.8360655737704927E-3</v>
      </c>
      <c r="J90" s="9">
        <v>302</v>
      </c>
      <c r="K90" s="4">
        <v>101</v>
      </c>
      <c r="L90" s="16">
        <f>IF(K90="","",K90/$J90)</f>
        <v>0.33443708609271522</v>
      </c>
      <c r="M90" s="4">
        <v>93</v>
      </c>
      <c r="N90" s="16">
        <f>IF(M90="","",M90/$J90)</f>
        <v>0.30794701986754969</v>
      </c>
      <c r="P90" s="16"/>
      <c r="Q90" s="4">
        <v>25</v>
      </c>
      <c r="R90" s="16">
        <f>IF(Q90="","",Q90/$J90)</f>
        <v>8.2781456953642391E-2</v>
      </c>
      <c r="S90" s="4">
        <v>83</v>
      </c>
      <c r="T90" s="16">
        <f>IF(S90="","",S90/$J90)</f>
        <v>0.27483443708609273</v>
      </c>
      <c r="V90" s="16"/>
      <c r="X90" s="16"/>
      <c r="Z90" s="16"/>
      <c r="AB90" s="16"/>
      <c r="AD90" s="16"/>
      <c r="AF90" s="16"/>
    </row>
    <row r="91" spans="1:32" x14ac:dyDescent="0.15">
      <c r="A91" s="28"/>
      <c r="B91" s="26" t="s">
        <v>71</v>
      </c>
      <c r="C91" s="11">
        <v>2464</v>
      </c>
      <c r="D91" s="14">
        <v>1212</v>
      </c>
      <c r="E91" s="9">
        <v>1252</v>
      </c>
      <c r="F91" s="11">
        <v>1683</v>
      </c>
      <c r="G91" s="44">
        <f t="shared" si="53"/>
        <v>0.6830357142857143</v>
      </c>
      <c r="H91" s="4">
        <v>53</v>
      </c>
      <c r="I91" s="44">
        <f t="shared" si="54"/>
        <v>3.1491384432560901E-2</v>
      </c>
      <c r="J91" s="9">
        <v>1630</v>
      </c>
      <c r="K91" s="4">
        <v>793</v>
      </c>
      <c r="L91" s="16">
        <f>IF(K91="","",K91/$J91)</f>
        <v>0.4865030674846626</v>
      </c>
      <c r="M91" s="4">
        <v>527</v>
      </c>
      <c r="N91" s="16">
        <f>IF(M91="","",M91/$J91)</f>
        <v>0.32331288343558284</v>
      </c>
      <c r="P91" s="16"/>
      <c r="Q91" s="4">
        <v>310</v>
      </c>
      <c r="R91" s="16">
        <f>IF(Q91="","",Q91/$J91)</f>
        <v>0.19018404907975461</v>
      </c>
      <c r="T91" s="16"/>
      <c r="V91" s="16"/>
      <c r="X91" s="16"/>
      <c r="Z91" s="16"/>
      <c r="AB91" s="16"/>
      <c r="AD91" s="16"/>
      <c r="AF91" s="16"/>
    </row>
    <row r="92" spans="1:32" x14ac:dyDescent="0.15">
      <c r="A92" s="28"/>
      <c r="B92" s="26" t="s">
        <v>72</v>
      </c>
      <c r="C92" s="11">
        <v>2383</v>
      </c>
      <c r="D92" s="14">
        <v>1172</v>
      </c>
      <c r="E92" s="9">
        <v>1211</v>
      </c>
      <c r="F92" s="11">
        <v>1777</v>
      </c>
      <c r="G92" s="44">
        <f t="shared" si="53"/>
        <v>0.74569869911875786</v>
      </c>
      <c r="H92" s="4">
        <v>92</v>
      </c>
      <c r="I92" s="44">
        <f t="shared" si="54"/>
        <v>5.1772650534608888E-2</v>
      </c>
      <c r="J92" s="9">
        <v>1685</v>
      </c>
      <c r="K92" s="4">
        <v>765</v>
      </c>
      <c r="L92" s="16">
        <f>IF(K92="","",K92/$J92)</f>
        <v>0.45400593471810091</v>
      </c>
      <c r="M92" s="4">
        <v>649</v>
      </c>
      <c r="N92" s="16">
        <f>IF(M92="","",M92/$J92)</f>
        <v>0.38516320474777449</v>
      </c>
      <c r="P92" s="16"/>
      <c r="Q92" s="4">
        <v>271</v>
      </c>
      <c r="R92" s="16">
        <f>IF(Q92="","",Q92/$J92)</f>
        <v>0.16083086053412463</v>
      </c>
      <c r="T92" s="16"/>
      <c r="V92" s="16"/>
      <c r="X92" s="16"/>
      <c r="Z92" s="16"/>
      <c r="AB92" s="16"/>
      <c r="AD92" s="16"/>
      <c r="AF92" s="16"/>
    </row>
    <row r="93" spans="1:32" x14ac:dyDescent="0.15">
      <c r="A93" s="28"/>
      <c r="B93" s="26" t="s">
        <v>73</v>
      </c>
      <c r="C93" s="11">
        <v>735</v>
      </c>
      <c r="D93" s="14">
        <v>363</v>
      </c>
      <c r="E93" s="9">
        <v>372</v>
      </c>
      <c r="F93" s="11">
        <v>578</v>
      </c>
      <c r="G93" s="44">
        <f t="shared" si="53"/>
        <v>0.78639455782312928</v>
      </c>
      <c r="H93" s="4">
        <v>15</v>
      </c>
      <c r="I93" s="44">
        <f t="shared" si="54"/>
        <v>2.5951557093425604E-2</v>
      </c>
      <c r="J93" s="9">
        <v>563</v>
      </c>
      <c r="K93" s="4">
        <v>247</v>
      </c>
      <c r="L93" s="16">
        <f>IF(K93="","",K93/$J93)</f>
        <v>0.43872113676731794</v>
      </c>
      <c r="N93" s="16"/>
      <c r="P93" s="16"/>
      <c r="Q93" s="4">
        <v>159</v>
      </c>
      <c r="R93" s="16">
        <f>IF(Q93="","",Q93/$J93)</f>
        <v>0.28241563055062169</v>
      </c>
      <c r="S93" s="4">
        <v>157</v>
      </c>
      <c r="T93" s="16">
        <f>IF(S93="","",S93/$J93)</f>
        <v>0.27886323268206037</v>
      </c>
      <c r="V93" s="16"/>
      <c r="X93" s="16"/>
      <c r="Z93" s="16"/>
      <c r="AB93" s="16"/>
      <c r="AD93" s="16"/>
      <c r="AF93" s="16"/>
    </row>
    <row r="94" spans="1:32" ht="16.5" customHeight="1" x14ac:dyDescent="0.15">
      <c r="A94" s="28"/>
      <c r="B94" s="26" t="s">
        <v>74</v>
      </c>
      <c r="C94" s="11">
        <v>293</v>
      </c>
      <c r="D94" s="14">
        <v>152</v>
      </c>
      <c r="E94" s="9">
        <v>141</v>
      </c>
      <c r="F94" s="11">
        <v>272</v>
      </c>
      <c r="G94" s="44">
        <f t="shared" si="53"/>
        <v>0.92832764505119458</v>
      </c>
      <c r="H94" s="4">
        <v>1</v>
      </c>
      <c r="I94" s="44">
        <f t="shared" si="54"/>
        <v>3.6764705882352941E-3</v>
      </c>
      <c r="J94" s="9">
        <v>271</v>
      </c>
      <c r="K94" s="4">
        <v>132</v>
      </c>
      <c r="L94" s="16">
        <f>IF(K94="","",K94/$J94)</f>
        <v>0.4870848708487085</v>
      </c>
      <c r="M94" s="4">
        <v>101</v>
      </c>
      <c r="N94" s="16">
        <f>IF(M94="","",M94/$J94)</f>
        <v>0.37269372693726938</v>
      </c>
      <c r="P94" s="16"/>
      <c r="Q94" s="4">
        <v>38</v>
      </c>
      <c r="R94" s="16">
        <f>IF(Q94="","",Q94/$J94)</f>
        <v>0.14022140221402213</v>
      </c>
      <c r="T94" s="16"/>
      <c r="V94" s="16"/>
      <c r="X94" s="16"/>
      <c r="Z94" s="16"/>
      <c r="AB94" s="16"/>
      <c r="AD94" s="16"/>
      <c r="AF94" s="16"/>
    </row>
    <row r="95" spans="1:32" x14ac:dyDescent="0.15">
      <c r="A95" s="28"/>
      <c r="B95" s="26" t="s">
        <v>75</v>
      </c>
      <c r="C95" s="11">
        <v>473</v>
      </c>
      <c r="D95" s="14">
        <v>242</v>
      </c>
      <c r="E95" s="9">
        <v>231</v>
      </c>
      <c r="F95" s="11">
        <v>356</v>
      </c>
      <c r="G95" s="44">
        <f t="shared" si="53"/>
        <v>0.7526427061310782</v>
      </c>
      <c r="H95" s="4">
        <v>14</v>
      </c>
      <c r="I95" s="44">
        <f t="shared" si="54"/>
        <v>3.9325842696629212E-2</v>
      </c>
      <c r="J95" s="9">
        <v>342</v>
      </c>
      <c r="K95" s="4">
        <v>217</v>
      </c>
      <c r="L95" s="16">
        <f>IF(K95="","",K95/$J95)</f>
        <v>0.63450292397660824</v>
      </c>
      <c r="M95" s="4">
        <v>79</v>
      </c>
      <c r="N95" s="16">
        <f>IF(M95="","",M95/$J95)</f>
        <v>0.23099415204678361</v>
      </c>
      <c r="P95" s="16"/>
      <c r="Q95" s="4">
        <v>46</v>
      </c>
      <c r="R95" s="16">
        <f>IF(Q95="","",Q95/$J95)</f>
        <v>0.13450292397660818</v>
      </c>
      <c r="T95" s="16"/>
      <c r="V95" s="16"/>
      <c r="X95" s="16"/>
      <c r="Z95" s="16"/>
      <c r="AB95" s="16"/>
      <c r="AD95" s="16"/>
      <c r="AF95" s="16"/>
    </row>
    <row r="96" spans="1:32" x14ac:dyDescent="0.15">
      <c r="A96" s="28"/>
      <c r="B96" s="26" t="s">
        <v>76</v>
      </c>
      <c r="C96" s="11">
        <v>1958</v>
      </c>
      <c r="D96" s="14">
        <v>963</v>
      </c>
      <c r="E96" s="9">
        <v>995</v>
      </c>
      <c r="F96" s="11">
        <v>1528</v>
      </c>
      <c r="G96" s="44">
        <f t="shared" si="53"/>
        <v>0.78038815117466798</v>
      </c>
      <c r="H96" s="4">
        <v>73</v>
      </c>
      <c r="I96" s="44">
        <f t="shared" si="54"/>
        <v>4.7774869109947646E-2</v>
      </c>
      <c r="J96" s="9">
        <v>1455</v>
      </c>
      <c r="K96" s="4">
        <v>581</v>
      </c>
      <c r="L96" s="16">
        <f>IF(K96="","",K96/$J96)</f>
        <v>0.39931271477663233</v>
      </c>
      <c r="M96" s="4">
        <v>618</v>
      </c>
      <c r="N96" s="16">
        <f>IF(M96="","",M96/$J96)</f>
        <v>0.4247422680412371</v>
      </c>
      <c r="P96" s="16"/>
      <c r="Q96" s="4">
        <v>256</v>
      </c>
      <c r="R96" s="16">
        <f>IF(Q96="","",Q96/$J96)</f>
        <v>0.1759450171821306</v>
      </c>
      <c r="T96" s="16"/>
      <c r="V96" s="16"/>
      <c r="X96" s="16"/>
      <c r="Z96" s="16"/>
      <c r="AB96" s="16"/>
      <c r="AD96" s="16"/>
      <c r="AF96" s="16"/>
    </row>
    <row r="97" spans="1:32" x14ac:dyDescent="0.15">
      <c r="A97" s="28"/>
      <c r="B97" s="26" t="s">
        <v>77</v>
      </c>
      <c r="C97" s="11">
        <v>1461</v>
      </c>
      <c r="D97" s="14">
        <v>708</v>
      </c>
      <c r="E97" s="9">
        <v>753</v>
      </c>
      <c r="F97" s="11">
        <v>1084</v>
      </c>
      <c r="G97" s="44">
        <f t="shared" si="53"/>
        <v>0.7419575633127995</v>
      </c>
      <c r="H97" s="4">
        <v>56</v>
      </c>
      <c r="I97" s="44">
        <f t="shared" si="54"/>
        <v>5.1660516605166053E-2</v>
      </c>
      <c r="J97" s="9">
        <v>1028</v>
      </c>
      <c r="K97" s="4">
        <v>663</v>
      </c>
      <c r="L97" s="16">
        <f>IF(K97="","",K97/$J97)</f>
        <v>0.64494163424124518</v>
      </c>
      <c r="M97" s="4">
        <v>165</v>
      </c>
      <c r="N97" s="16">
        <f>IF(M97="","",M97/$J97)</f>
        <v>0.1605058365758755</v>
      </c>
      <c r="P97" s="16"/>
      <c r="Q97" s="4">
        <v>200</v>
      </c>
      <c r="R97" s="16">
        <f>IF(Q97="","",Q97/$J97)</f>
        <v>0.19455252918287938</v>
      </c>
      <c r="T97" s="16"/>
      <c r="V97" s="16"/>
      <c r="X97" s="16"/>
      <c r="Z97" s="16"/>
      <c r="AB97" s="16"/>
      <c r="AD97" s="16"/>
      <c r="AF97" s="16"/>
    </row>
    <row r="98" spans="1:32" x14ac:dyDescent="0.15">
      <c r="A98" s="28"/>
      <c r="B98" s="26" t="s">
        <v>78</v>
      </c>
      <c r="C98" s="11">
        <v>459</v>
      </c>
      <c r="D98" s="14">
        <v>228</v>
      </c>
      <c r="E98" s="9">
        <v>231</v>
      </c>
      <c r="F98" s="11">
        <v>428</v>
      </c>
      <c r="G98" s="44">
        <f t="shared" si="53"/>
        <v>0.93246187363834421</v>
      </c>
      <c r="H98" s="4">
        <v>7</v>
      </c>
      <c r="I98" s="44">
        <f t="shared" si="54"/>
        <v>1.6355140186915886E-2</v>
      </c>
      <c r="J98" s="9">
        <v>421</v>
      </c>
      <c r="K98" s="4">
        <v>178</v>
      </c>
      <c r="L98" s="16">
        <f>IF(K98="","",K98/$J98)</f>
        <v>0.42280285035629456</v>
      </c>
      <c r="M98" s="4">
        <v>188</v>
      </c>
      <c r="N98" s="16">
        <f>IF(M98="","",M98/$J98)</f>
        <v>0.44655581947743467</v>
      </c>
      <c r="P98" s="16"/>
      <c r="Q98" s="4">
        <v>55</v>
      </c>
      <c r="R98" s="16">
        <f>IF(Q98="","",Q98/$J98)</f>
        <v>0.13064133016627077</v>
      </c>
      <c r="T98" s="16"/>
      <c r="V98" s="16"/>
      <c r="X98" s="16"/>
      <c r="Z98" s="16"/>
      <c r="AB98" s="16"/>
      <c r="AD98" s="16"/>
      <c r="AF98" s="16"/>
    </row>
    <row r="99" spans="1:32" x14ac:dyDescent="0.15">
      <c r="A99" s="28"/>
      <c r="B99" s="26" t="s">
        <v>79</v>
      </c>
      <c r="C99" s="11">
        <v>999</v>
      </c>
      <c r="D99" s="14">
        <v>505</v>
      </c>
      <c r="E99" s="9">
        <v>494</v>
      </c>
      <c r="F99" s="11">
        <v>829</v>
      </c>
      <c r="G99" s="44">
        <f t="shared" si="53"/>
        <v>0.82982982982982978</v>
      </c>
      <c r="H99" s="4">
        <v>11</v>
      </c>
      <c r="I99" s="44">
        <f t="shared" si="54"/>
        <v>1.3268998793727383E-2</v>
      </c>
      <c r="J99" s="9">
        <v>818</v>
      </c>
      <c r="K99" s="4">
        <v>369</v>
      </c>
      <c r="L99" s="16">
        <f>IF(K99="","",K99/$J99)</f>
        <v>0.4511002444987775</v>
      </c>
      <c r="M99" s="4">
        <v>324</v>
      </c>
      <c r="N99" s="16">
        <f>IF(M99="","",M99/$J99)</f>
        <v>0.39608801955990219</v>
      </c>
      <c r="P99" s="16"/>
      <c r="Q99" s="4">
        <v>125</v>
      </c>
      <c r="R99" s="16">
        <f>IF(Q99="","",Q99/$J99)</f>
        <v>0.1528117359413203</v>
      </c>
      <c r="T99" s="16"/>
      <c r="V99" s="16"/>
      <c r="X99" s="16"/>
      <c r="Z99" s="16"/>
      <c r="AB99" s="16"/>
      <c r="AD99" s="16"/>
      <c r="AF99" s="16"/>
    </row>
    <row r="100" spans="1:32" x14ac:dyDescent="0.15">
      <c r="A100" s="28"/>
      <c r="B100" s="26" t="s">
        <v>135</v>
      </c>
      <c r="C100" s="11">
        <v>619</v>
      </c>
      <c r="D100" s="14">
        <v>317</v>
      </c>
      <c r="E100" s="9">
        <v>302</v>
      </c>
      <c r="F100" s="11">
        <v>472</v>
      </c>
      <c r="G100" s="44">
        <f t="shared" si="53"/>
        <v>0.76252019386106629</v>
      </c>
      <c r="H100" s="4">
        <v>15</v>
      </c>
      <c r="I100" s="44">
        <f t="shared" si="54"/>
        <v>3.1779661016949151E-2</v>
      </c>
      <c r="J100" s="9">
        <v>457</v>
      </c>
      <c r="K100" s="4">
        <v>242</v>
      </c>
      <c r="L100" s="16">
        <f>IF(K100="","",K100/$J100)</f>
        <v>0.52954048140043763</v>
      </c>
      <c r="M100" s="4">
        <v>136</v>
      </c>
      <c r="N100" s="16">
        <f>IF(M100="","",M100/$J100)</f>
        <v>0.2975929978118162</v>
      </c>
      <c r="P100" s="16"/>
      <c r="Q100" s="4">
        <v>79</v>
      </c>
      <c r="R100" s="16">
        <f>IF(Q100="","",Q100/$J100)</f>
        <v>0.17286652078774617</v>
      </c>
      <c r="T100" s="16"/>
      <c r="V100" s="16"/>
      <c r="X100" s="16"/>
      <c r="Z100" s="16"/>
      <c r="AB100" s="16"/>
      <c r="AD100" s="16"/>
      <c r="AF100" s="16"/>
    </row>
    <row r="101" spans="1:32" x14ac:dyDescent="0.15">
      <c r="A101" s="28"/>
      <c r="B101" s="26" t="s">
        <v>136</v>
      </c>
      <c r="C101" s="11">
        <v>621</v>
      </c>
      <c r="D101" s="14">
        <v>307</v>
      </c>
      <c r="E101" s="9">
        <v>314</v>
      </c>
      <c r="F101" s="11">
        <v>557</v>
      </c>
      <c r="G101" s="44">
        <f t="shared" si="53"/>
        <v>0.8969404186795491</v>
      </c>
      <c r="H101" s="4">
        <v>9</v>
      </c>
      <c r="I101" s="44">
        <f t="shared" si="54"/>
        <v>1.615798922800718E-2</v>
      </c>
      <c r="J101" s="9">
        <v>548</v>
      </c>
      <c r="K101" s="4">
        <v>205</v>
      </c>
      <c r="L101" s="16">
        <f>IF(K101="","",K101/$J101)</f>
        <v>0.37408759124087593</v>
      </c>
      <c r="M101" s="4">
        <v>225</v>
      </c>
      <c r="N101" s="16">
        <f>IF(M101="","",M101/$J101)</f>
        <v>0.41058394160583944</v>
      </c>
      <c r="P101" s="16"/>
      <c r="Q101" s="4">
        <v>118</v>
      </c>
      <c r="R101" s="16">
        <f>IF(Q101="","",Q101/$J101)</f>
        <v>0.21532846715328466</v>
      </c>
      <c r="T101" s="16"/>
      <c r="V101" s="16"/>
      <c r="X101" s="16"/>
      <c r="Z101" s="16"/>
      <c r="AB101" s="16"/>
      <c r="AD101" s="16"/>
      <c r="AF101" s="16"/>
    </row>
    <row r="102" spans="1:32" x14ac:dyDescent="0.15">
      <c r="A102" s="28"/>
      <c r="B102" s="26" t="s">
        <v>137</v>
      </c>
      <c r="C102" s="11">
        <v>2898</v>
      </c>
      <c r="D102" s="14">
        <v>1403</v>
      </c>
      <c r="E102" s="9">
        <v>1495</v>
      </c>
      <c r="F102" s="11">
        <v>2378</v>
      </c>
      <c r="G102" s="44">
        <f t="shared" si="53"/>
        <v>0.82056590752242931</v>
      </c>
      <c r="H102" s="4">
        <v>53</v>
      </c>
      <c r="I102" s="44">
        <f t="shared" si="54"/>
        <v>2.2287636669470142E-2</v>
      </c>
      <c r="J102" s="9">
        <v>2325</v>
      </c>
      <c r="K102" s="4">
        <v>1444</v>
      </c>
      <c r="L102" s="16">
        <f>IF(K102="","",K102/$J102)</f>
        <v>0.62107526881720432</v>
      </c>
      <c r="M102" s="4">
        <v>637</v>
      </c>
      <c r="N102" s="16">
        <f>IF(M102="","",M102/$J102)</f>
        <v>0.27397849462365592</v>
      </c>
      <c r="P102" s="16"/>
      <c r="Q102" s="4">
        <v>244</v>
      </c>
      <c r="R102" s="16">
        <f>IF(Q102="","",Q102/$J102)</f>
        <v>0.10494623655913979</v>
      </c>
      <c r="T102" s="16"/>
      <c r="V102" s="16"/>
      <c r="X102" s="16"/>
      <c r="Z102" s="16"/>
      <c r="AB102" s="16"/>
      <c r="AD102" s="16"/>
      <c r="AF102" s="16"/>
    </row>
    <row r="103" spans="1:32" x14ac:dyDescent="0.15">
      <c r="A103" s="28"/>
      <c r="B103" s="26" t="s">
        <v>80</v>
      </c>
      <c r="C103" s="11">
        <v>4753</v>
      </c>
      <c r="D103" s="14">
        <v>2275</v>
      </c>
      <c r="E103" s="9">
        <v>2478</v>
      </c>
      <c r="F103" s="11">
        <v>3350</v>
      </c>
      <c r="G103" s="44">
        <f t="shared" si="53"/>
        <v>0.70481800967809805</v>
      </c>
      <c r="H103" s="4">
        <v>78</v>
      </c>
      <c r="I103" s="44">
        <f t="shared" si="54"/>
        <v>2.3283582089552238E-2</v>
      </c>
      <c r="J103" s="9">
        <v>3272</v>
      </c>
      <c r="K103" s="4">
        <v>1947</v>
      </c>
      <c r="L103" s="16">
        <f>IF(K103="","",K103/$J103)</f>
        <v>0.59504889975550124</v>
      </c>
      <c r="M103" s="4">
        <v>465</v>
      </c>
      <c r="N103" s="16">
        <f>IF(M103="","",M103/$J103)</f>
        <v>0.14211491442542787</v>
      </c>
      <c r="O103" s="4">
        <v>264</v>
      </c>
      <c r="P103" s="16">
        <f>IF(O103="","",O103/$J103)</f>
        <v>8.0684596577017112E-2</v>
      </c>
      <c r="Q103" s="4">
        <v>596</v>
      </c>
      <c r="R103" s="16">
        <f>IF(Q103="","",Q103/$J103)</f>
        <v>0.1821515892420538</v>
      </c>
      <c r="T103" s="16"/>
      <c r="V103" s="16"/>
      <c r="X103" s="16"/>
      <c r="Z103" s="16"/>
      <c r="AB103" s="16"/>
      <c r="AD103" s="16"/>
      <c r="AF103" s="16"/>
    </row>
    <row r="104" spans="1:32" x14ac:dyDescent="0.15">
      <c r="A104" s="28"/>
      <c r="B104" s="26" t="s">
        <v>81</v>
      </c>
      <c r="C104" s="11">
        <v>284</v>
      </c>
      <c r="D104" s="14">
        <v>144</v>
      </c>
      <c r="E104" s="9">
        <v>140</v>
      </c>
      <c r="F104" s="11">
        <v>254</v>
      </c>
      <c r="G104" s="44">
        <f t="shared" si="53"/>
        <v>0.89436619718309862</v>
      </c>
      <c r="H104" s="4">
        <v>16</v>
      </c>
      <c r="I104" s="44">
        <f t="shared" si="54"/>
        <v>6.2992125984251968E-2</v>
      </c>
      <c r="J104" s="9">
        <v>238</v>
      </c>
      <c r="L104" s="16"/>
      <c r="N104" s="16"/>
      <c r="P104" s="16"/>
      <c r="Q104" s="4">
        <v>104</v>
      </c>
      <c r="R104" s="16">
        <f>IF(Q104="","",Q104/$J104)</f>
        <v>0.43697478991596639</v>
      </c>
      <c r="S104" s="4">
        <v>134</v>
      </c>
      <c r="T104" s="16">
        <f>IF(S104="","",S104/$J104)</f>
        <v>0.56302521008403361</v>
      </c>
      <c r="V104" s="16"/>
      <c r="X104" s="16"/>
      <c r="Z104" s="16"/>
      <c r="AB104" s="16"/>
      <c r="AD104" s="16"/>
      <c r="AF104" s="16"/>
    </row>
    <row r="105" spans="1:32" x14ac:dyDescent="0.15">
      <c r="A105" s="28"/>
      <c r="B105" s="26" t="s">
        <v>82</v>
      </c>
      <c r="C105" s="11">
        <v>225</v>
      </c>
      <c r="D105" s="14">
        <v>112</v>
      </c>
      <c r="E105" s="9">
        <v>113</v>
      </c>
      <c r="F105" s="11">
        <v>197</v>
      </c>
      <c r="G105" s="44">
        <f t="shared" si="53"/>
        <v>0.87555555555555553</v>
      </c>
      <c r="H105" s="4">
        <v>2</v>
      </c>
      <c r="I105" s="44">
        <f t="shared" si="54"/>
        <v>1.015228426395939E-2</v>
      </c>
      <c r="J105" s="9">
        <v>195</v>
      </c>
      <c r="K105" s="4">
        <v>117</v>
      </c>
      <c r="L105" s="16">
        <f>IF(K105="","",K105/$J105)</f>
        <v>0.6</v>
      </c>
      <c r="M105" s="4">
        <v>22</v>
      </c>
      <c r="N105" s="16">
        <f>IF(M105="","",M105/$J105)</f>
        <v>0.11282051282051282</v>
      </c>
      <c r="P105" s="16"/>
      <c r="Q105" s="4">
        <v>56</v>
      </c>
      <c r="R105" s="16">
        <f>IF(Q105="","",Q105/$J105)</f>
        <v>0.28717948717948716</v>
      </c>
      <c r="T105" s="16"/>
      <c r="V105" s="16"/>
      <c r="X105" s="16"/>
      <c r="Z105" s="16"/>
      <c r="AB105" s="16"/>
      <c r="AD105" s="16"/>
      <c r="AF105" s="16"/>
    </row>
    <row r="106" spans="1:32" x14ac:dyDescent="0.15">
      <c r="A106" s="28"/>
      <c r="B106" s="26" t="s">
        <v>83</v>
      </c>
      <c r="C106" s="11">
        <v>814</v>
      </c>
      <c r="D106" s="14">
        <v>424</v>
      </c>
      <c r="E106" s="9">
        <v>390</v>
      </c>
      <c r="F106" s="11">
        <v>679</v>
      </c>
      <c r="G106" s="44">
        <f t="shared" si="53"/>
        <v>0.83415233415233414</v>
      </c>
      <c r="H106" s="4">
        <v>33</v>
      </c>
      <c r="I106" s="44">
        <f t="shared" si="54"/>
        <v>4.8600883652430045E-2</v>
      </c>
      <c r="J106" s="9">
        <v>646</v>
      </c>
      <c r="K106" s="4">
        <v>388</v>
      </c>
      <c r="L106" s="16">
        <f>IF(K106="","",K106/$J106)</f>
        <v>0.60061919504643968</v>
      </c>
      <c r="M106" s="4">
        <v>121</v>
      </c>
      <c r="N106" s="16">
        <f>IF(M106="","",M106/$J106)</f>
        <v>0.18730650154798761</v>
      </c>
      <c r="P106" s="16"/>
      <c r="Q106" s="4">
        <v>137</v>
      </c>
      <c r="R106" s="16">
        <f>IF(Q106="","",Q106/$J106)</f>
        <v>0.21207430340557276</v>
      </c>
      <c r="T106" s="16"/>
      <c r="V106" s="16"/>
      <c r="X106" s="16"/>
      <c r="Z106" s="16"/>
      <c r="AB106" s="16"/>
      <c r="AD106" s="16"/>
      <c r="AF106" s="16"/>
    </row>
    <row r="107" spans="1:32" x14ac:dyDescent="0.15">
      <c r="A107" s="28"/>
      <c r="B107" s="26" t="s">
        <v>84</v>
      </c>
      <c r="C107" s="11">
        <v>261</v>
      </c>
      <c r="D107" s="14">
        <v>137</v>
      </c>
      <c r="E107" s="9">
        <v>124</v>
      </c>
      <c r="F107" s="11">
        <v>225</v>
      </c>
      <c r="G107" s="44">
        <f t="shared" si="53"/>
        <v>0.86206896551724133</v>
      </c>
      <c r="H107" s="4">
        <v>8</v>
      </c>
      <c r="I107" s="44">
        <f t="shared" si="54"/>
        <v>3.5555555555555556E-2</v>
      </c>
      <c r="J107" s="9">
        <v>217</v>
      </c>
      <c r="K107" s="4">
        <v>80</v>
      </c>
      <c r="L107" s="16">
        <f>IF(K107="","",K107/$J107)</f>
        <v>0.3686635944700461</v>
      </c>
      <c r="M107" s="4">
        <v>50</v>
      </c>
      <c r="N107" s="16">
        <f>IF(M107="","",M107/$J107)</f>
        <v>0.2304147465437788</v>
      </c>
      <c r="P107" s="16"/>
      <c r="Q107" s="4">
        <v>87</v>
      </c>
      <c r="R107" s="16">
        <f>IF(Q107="","",Q107/$J107)</f>
        <v>0.4009216589861751</v>
      </c>
      <c r="T107" s="16"/>
      <c r="V107" s="16"/>
      <c r="X107" s="16"/>
      <c r="Z107" s="16"/>
      <c r="AB107" s="16"/>
      <c r="AD107" s="16"/>
      <c r="AF107" s="16"/>
    </row>
    <row r="108" spans="1:32" x14ac:dyDescent="0.15">
      <c r="A108" s="28"/>
      <c r="B108" s="26" t="s">
        <v>85</v>
      </c>
      <c r="C108" s="11">
        <v>960</v>
      </c>
      <c r="D108" s="14">
        <v>496</v>
      </c>
      <c r="E108" s="9">
        <v>464</v>
      </c>
      <c r="F108" s="11">
        <v>837</v>
      </c>
      <c r="G108" s="44">
        <f t="shared" si="53"/>
        <v>0.87187499999999996</v>
      </c>
      <c r="H108" s="4">
        <v>23</v>
      </c>
      <c r="I108" s="44">
        <f t="shared" si="54"/>
        <v>2.7479091995221028E-2</v>
      </c>
      <c r="J108" s="9">
        <v>814</v>
      </c>
      <c r="K108" s="4">
        <v>489</v>
      </c>
      <c r="L108" s="16">
        <f>IF(K108="","",K108/$J108)</f>
        <v>0.60073710073710074</v>
      </c>
      <c r="M108" s="4">
        <v>92</v>
      </c>
      <c r="N108" s="16">
        <f>IF(M108="","",M108/$J108)</f>
        <v>0.11302211302211303</v>
      </c>
      <c r="P108" s="16"/>
      <c r="Q108" s="4">
        <v>233</v>
      </c>
      <c r="R108" s="16">
        <f>IF(Q108="","",Q108/$J108)</f>
        <v>0.28624078624078625</v>
      </c>
      <c r="T108" s="16"/>
      <c r="V108" s="16"/>
      <c r="X108" s="16"/>
      <c r="Z108" s="16"/>
      <c r="AB108" s="16"/>
      <c r="AD108" s="16"/>
      <c r="AF108" s="16"/>
    </row>
    <row r="109" spans="1:32" ht="16.5" customHeight="1" x14ac:dyDescent="0.15">
      <c r="A109" s="28"/>
      <c r="B109" s="26" t="s">
        <v>86</v>
      </c>
      <c r="C109" s="11">
        <v>3271</v>
      </c>
      <c r="D109" s="14">
        <v>1618</v>
      </c>
      <c r="E109" s="9">
        <v>1653</v>
      </c>
      <c r="F109" s="11">
        <v>2751</v>
      </c>
      <c r="G109" s="44">
        <f t="shared" si="53"/>
        <v>0.84102720880464688</v>
      </c>
      <c r="H109" s="4">
        <v>75</v>
      </c>
      <c r="I109" s="44">
        <f t="shared" si="54"/>
        <v>2.7262813522355506E-2</v>
      </c>
      <c r="J109" s="9">
        <v>2676</v>
      </c>
      <c r="K109" s="4">
        <v>1354</v>
      </c>
      <c r="L109" s="16">
        <f>IF(K109="","",K109/$J109)</f>
        <v>0.50597907324364721</v>
      </c>
      <c r="M109" s="4">
        <v>843</v>
      </c>
      <c r="N109" s="16">
        <f>IF(M109="","",M109/$J109)</f>
        <v>0.3150224215246637</v>
      </c>
      <c r="P109" s="16"/>
      <c r="R109" s="16"/>
      <c r="S109" s="4">
        <v>479</v>
      </c>
      <c r="T109" s="16">
        <f>IF(S109="","",S109/$J109)</f>
        <v>0.17899850523168909</v>
      </c>
      <c r="V109" s="16"/>
      <c r="X109" s="16"/>
      <c r="Z109" s="16"/>
      <c r="AB109" s="16"/>
      <c r="AD109" s="16"/>
      <c r="AF109" s="16"/>
    </row>
    <row r="110" spans="1:32" x14ac:dyDescent="0.15">
      <c r="A110" s="28"/>
      <c r="B110" s="26" t="s">
        <v>120</v>
      </c>
      <c r="C110" s="11">
        <v>3601</v>
      </c>
      <c r="D110" s="14">
        <v>1758</v>
      </c>
      <c r="E110" s="9">
        <v>1843</v>
      </c>
      <c r="F110" s="11">
        <v>2500</v>
      </c>
      <c r="G110" s="44">
        <f t="shared" si="53"/>
        <v>0.69425159677867254</v>
      </c>
      <c r="H110" s="4">
        <v>105</v>
      </c>
      <c r="I110" s="44">
        <f t="shared" si="54"/>
        <v>4.2000000000000003E-2</v>
      </c>
      <c r="J110" s="9">
        <v>2395</v>
      </c>
      <c r="K110" s="4">
        <v>910</v>
      </c>
      <c r="L110" s="16">
        <f>IF(K110="","",K110/$J110)</f>
        <v>0.37995824634655534</v>
      </c>
      <c r="M110" s="4">
        <v>931</v>
      </c>
      <c r="N110" s="16">
        <f>IF(M110="","",M110/$J110)</f>
        <v>0.38872651356993737</v>
      </c>
      <c r="O110" s="4">
        <v>265</v>
      </c>
      <c r="P110" s="16">
        <f>IF(O110="","",O110/$J110)</f>
        <v>0.11064718162839249</v>
      </c>
      <c r="Q110" s="4">
        <v>289</v>
      </c>
      <c r="R110" s="16">
        <f>IF(Q110="","",Q110/$J110)</f>
        <v>0.12066805845511483</v>
      </c>
      <c r="T110" s="16"/>
      <c r="V110" s="16"/>
      <c r="X110" s="16"/>
      <c r="Z110" s="16"/>
      <c r="AB110" s="16"/>
      <c r="AD110" s="16"/>
      <c r="AF110" s="16"/>
    </row>
    <row r="111" spans="1:32" x14ac:dyDescent="0.15">
      <c r="A111" s="28"/>
      <c r="B111" s="26" t="s">
        <v>87</v>
      </c>
      <c r="C111" s="11">
        <v>642</v>
      </c>
      <c r="D111" s="14">
        <v>331</v>
      </c>
      <c r="E111" s="9">
        <v>311</v>
      </c>
      <c r="F111" s="11">
        <v>571</v>
      </c>
      <c r="G111" s="44">
        <f t="shared" si="53"/>
        <v>0.88940809968847356</v>
      </c>
      <c r="H111" s="4">
        <v>28</v>
      </c>
      <c r="I111" s="44">
        <f t="shared" si="54"/>
        <v>4.9036777583187391E-2</v>
      </c>
      <c r="J111" s="9">
        <v>543</v>
      </c>
      <c r="K111" s="4">
        <v>188</v>
      </c>
      <c r="L111" s="16">
        <f>IF(K111="","",K111/$J111)</f>
        <v>0.34622467771639043</v>
      </c>
      <c r="M111" s="4">
        <v>261</v>
      </c>
      <c r="N111" s="16">
        <f>IF(M111="","",M111/$J111)</f>
        <v>0.48066298342541436</v>
      </c>
      <c r="P111" s="16"/>
      <c r="Q111" s="4">
        <v>94</v>
      </c>
      <c r="R111" s="16">
        <f>IF(Q111="","",Q111/$J111)</f>
        <v>0.17311233885819521</v>
      </c>
      <c r="T111" s="16"/>
      <c r="V111" s="16"/>
      <c r="X111" s="16"/>
      <c r="Z111" s="16"/>
      <c r="AB111" s="16"/>
      <c r="AD111" s="16"/>
      <c r="AF111" s="16"/>
    </row>
    <row r="112" spans="1:32" x14ac:dyDescent="0.15">
      <c r="A112" s="28"/>
      <c r="B112" s="26" t="s">
        <v>121</v>
      </c>
      <c r="C112" s="11">
        <v>574</v>
      </c>
      <c r="D112" s="14">
        <v>283</v>
      </c>
      <c r="E112" s="9">
        <v>291</v>
      </c>
      <c r="F112" s="11">
        <v>466</v>
      </c>
      <c r="G112" s="44">
        <f t="shared" si="53"/>
        <v>0.81184668989547037</v>
      </c>
      <c r="H112" s="4">
        <v>16</v>
      </c>
      <c r="I112" s="44">
        <f t="shared" si="54"/>
        <v>3.4334763948497854E-2</v>
      </c>
      <c r="J112" s="9">
        <v>450</v>
      </c>
      <c r="K112" s="4">
        <v>250</v>
      </c>
      <c r="L112" s="16">
        <f>IF(K112="","",K112/$J112)</f>
        <v>0.55555555555555558</v>
      </c>
      <c r="M112" s="4">
        <v>88</v>
      </c>
      <c r="N112" s="16">
        <f>IF(M112="","",M112/$J112)</f>
        <v>0.19555555555555557</v>
      </c>
      <c r="P112" s="16"/>
      <c r="Q112" s="4">
        <v>112</v>
      </c>
      <c r="R112" s="16">
        <f>IF(Q112="","",Q112/$J112)</f>
        <v>0.24888888888888888</v>
      </c>
      <c r="T112" s="16"/>
      <c r="V112" s="16"/>
      <c r="X112" s="16"/>
      <c r="Z112" s="16"/>
      <c r="AB112" s="16"/>
      <c r="AD112" s="16"/>
      <c r="AF112" s="16"/>
    </row>
    <row r="113" spans="1:32" x14ac:dyDescent="0.15">
      <c r="A113" s="28"/>
      <c r="B113" s="26" t="s">
        <v>88</v>
      </c>
      <c r="C113" s="11">
        <v>919</v>
      </c>
      <c r="D113" s="14">
        <v>462</v>
      </c>
      <c r="E113" s="9">
        <v>457</v>
      </c>
      <c r="F113" s="11">
        <v>704</v>
      </c>
      <c r="G113" s="44">
        <f t="shared" si="53"/>
        <v>0.76605005440696405</v>
      </c>
      <c r="H113" s="4">
        <v>40</v>
      </c>
      <c r="I113" s="44">
        <f t="shared" si="54"/>
        <v>5.6818181818181816E-2</v>
      </c>
      <c r="J113" s="9">
        <v>664</v>
      </c>
      <c r="K113" s="4">
        <v>389</v>
      </c>
      <c r="L113" s="16">
        <f>IF(K113="","",K113/$J113)</f>
        <v>0.58584337349397586</v>
      </c>
      <c r="M113" s="4">
        <v>224</v>
      </c>
      <c r="N113" s="16">
        <f>IF(M113="","",M113/$J113)</f>
        <v>0.33734939759036142</v>
      </c>
      <c r="P113" s="16"/>
      <c r="Q113" s="4">
        <v>51</v>
      </c>
      <c r="R113" s="16">
        <f>IF(Q113="","",Q113/$J113)</f>
        <v>7.6807228915662648E-2</v>
      </c>
      <c r="T113" s="16"/>
      <c r="V113" s="16"/>
      <c r="X113" s="16"/>
      <c r="Z113" s="16"/>
      <c r="AB113" s="16"/>
      <c r="AD113" s="16"/>
      <c r="AF113" s="16"/>
    </row>
    <row r="114" spans="1:32" x14ac:dyDescent="0.15">
      <c r="A114" s="28"/>
      <c r="B114" s="26" t="s">
        <v>89</v>
      </c>
      <c r="C114" s="11">
        <v>2472</v>
      </c>
      <c r="D114" s="14">
        <v>1191</v>
      </c>
      <c r="E114" s="9">
        <v>1281</v>
      </c>
      <c r="F114" s="11">
        <v>1765</v>
      </c>
      <c r="G114" s="44">
        <f t="shared" si="53"/>
        <v>0.7139967637540453</v>
      </c>
      <c r="H114" s="4">
        <v>53</v>
      </c>
      <c r="I114" s="44">
        <f t="shared" si="54"/>
        <v>3.0028328611898018E-2</v>
      </c>
      <c r="J114" s="9">
        <v>1712</v>
      </c>
      <c r="K114" s="4">
        <v>527</v>
      </c>
      <c r="L114" s="16">
        <f>IF(K114="","",K114/$J114)</f>
        <v>0.30782710280373832</v>
      </c>
      <c r="M114" s="4">
        <v>796</v>
      </c>
      <c r="N114" s="16">
        <f>IF(M114="","",M114/$J114)</f>
        <v>0.46495327102803741</v>
      </c>
      <c r="O114" s="4">
        <v>209</v>
      </c>
      <c r="P114" s="16">
        <f>IF(O114="","",O114/$J114)</f>
        <v>0.12207943925233646</v>
      </c>
      <c r="Q114" s="4">
        <v>180</v>
      </c>
      <c r="R114" s="16">
        <f>IF(Q114="","",Q114/$J114)</f>
        <v>0.10514018691588785</v>
      </c>
      <c r="T114" s="16"/>
      <c r="V114" s="16"/>
      <c r="X114" s="16"/>
      <c r="Z114" s="16"/>
      <c r="AB114" s="16"/>
      <c r="AD114" s="16"/>
      <c r="AF114" s="16"/>
    </row>
    <row r="115" spans="1:32" x14ac:dyDescent="0.15">
      <c r="A115" s="28"/>
      <c r="B115" s="26" t="s">
        <v>90</v>
      </c>
      <c r="C115" s="11">
        <v>705</v>
      </c>
      <c r="D115" s="14">
        <v>353</v>
      </c>
      <c r="E115" s="9">
        <v>352</v>
      </c>
      <c r="F115" s="11">
        <v>563</v>
      </c>
      <c r="G115" s="44">
        <f t="shared" si="53"/>
        <v>0.79858156028368799</v>
      </c>
      <c r="H115" s="4">
        <v>35</v>
      </c>
      <c r="I115" s="44">
        <f t="shared" si="54"/>
        <v>6.216696269982238E-2</v>
      </c>
      <c r="J115" s="9">
        <v>528</v>
      </c>
      <c r="K115" s="4">
        <v>286</v>
      </c>
      <c r="L115" s="16">
        <f>IF(K115="","",K115/$J115)</f>
        <v>0.54166666666666663</v>
      </c>
      <c r="M115" s="4">
        <v>242</v>
      </c>
      <c r="N115" s="16">
        <f>IF(M115="","",M115/$J115)</f>
        <v>0.45833333333333331</v>
      </c>
      <c r="P115" s="16"/>
      <c r="R115" s="16"/>
      <c r="T115" s="16"/>
      <c r="V115" s="16"/>
      <c r="X115" s="16"/>
      <c r="Z115" s="16"/>
      <c r="AB115" s="16"/>
      <c r="AD115" s="16"/>
      <c r="AF115" s="16"/>
    </row>
    <row r="116" spans="1:32" x14ac:dyDescent="0.15">
      <c r="A116" s="28"/>
      <c r="B116" s="26" t="s">
        <v>91</v>
      </c>
      <c r="C116" s="11">
        <v>1142</v>
      </c>
      <c r="D116" s="14">
        <v>550</v>
      </c>
      <c r="E116" s="9">
        <v>592</v>
      </c>
      <c r="F116" s="11">
        <v>923</v>
      </c>
      <c r="G116" s="44">
        <f t="shared" si="53"/>
        <v>0.80823117338003503</v>
      </c>
      <c r="H116" s="4">
        <v>48</v>
      </c>
      <c r="I116" s="44">
        <f t="shared" si="54"/>
        <v>5.200433369447454E-2</v>
      </c>
      <c r="J116" s="9">
        <v>875</v>
      </c>
      <c r="K116" s="4">
        <v>425</v>
      </c>
      <c r="L116" s="16">
        <f>IF(K116="","",K116/$J116)</f>
        <v>0.48571428571428571</v>
      </c>
      <c r="M116" s="4">
        <v>450</v>
      </c>
      <c r="N116" s="16">
        <f>IF(M116="","",M116/$J116)</f>
        <v>0.51428571428571423</v>
      </c>
      <c r="P116" s="16"/>
      <c r="R116" s="16"/>
      <c r="T116" s="16"/>
      <c r="V116" s="16"/>
      <c r="X116" s="16"/>
      <c r="Z116" s="16"/>
      <c r="AB116" s="16"/>
      <c r="AD116" s="16"/>
      <c r="AF116" s="16"/>
    </row>
    <row r="117" spans="1:32" x14ac:dyDescent="0.15">
      <c r="A117" s="28"/>
      <c r="B117" s="26" t="s">
        <v>92</v>
      </c>
      <c r="C117" s="11">
        <v>2604</v>
      </c>
      <c r="D117" s="14">
        <v>1283</v>
      </c>
      <c r="E117" s="9">
        <v>1321</v>
      </c>
      <c r="F117" s="11">
        <v>2132</v>
      </c>
      <c r="G117" s="44">
        <f t="shared" si="53"/>
        <v>0.81874039938556065</v>
      </c>
      <c r="H117" s="4">
        <v>33</v>
      </c>
      <c r="I117" s="44">
        <f t="shared" si="54"/>
        <v>1.547842401500938E-2</v>
      </c>
      <c r="J117" s="9">
        <v>2099</v>
      </c>
      <c r="K117" s="4">
        <v>1168</v>
      </c>
      <c r="L117" s="16">
        <f>IF(K117="","",K117/$J117)</f>
        <v>0.55645545497856119</v>
      </c>
      <c r="M117" s="4">
        <v>792</v>
      </c>
      <c r="N117" s="16">
        <f>IF(M117="","",M117/$J117)</f>
        <v>0.37732253454025727</v>
      </c>
      <c r="P117" s="16"/>
      <c r="Q117" s="4">
        <v>139</v>
      </c>
      <c r="R117" s="16">
        <f>IF(Q117="","",Q117/$J117)</f>
        <v>6.6222010481181509E-2</v>
      </c>
      <c r="T117" s="16"/>
      <c r="V117" s="16"/>
      <c r="X117" s="16"/>
      <c r="Z117" s="16"/>
      <c r="AB117" s="16"/>
      <c r="AD117" s="16"/>
      <c r="AF117" s="16"/>
    </row>
    <row r="118" spans="1:32" x14ac:dyDescent="0.15">
      <c r="A118" s="28"/>
      <c r="B118" s="26" t="s">
        <v>93</v>
      </c>
      <c r="C118" s="11">
        <v>1643</v>
      </c>
      <c r="D118" s="14">
        <v>791</v>
      </c>
      <c r="E118" s="9">
        <v>852</v>
      </c>
      <c r="F118" s="11">
        <v>1247</v>
      </c>
      <c r="G118" s="44">
        <f t="shared" si="53"/>
        <v>0.75897748021911138</v>
      </c>
      <c r="H118" s="4">
        <v>56</v>
      </c>
      <c r="I118" s="44">
        <f t="shared" si="54"/>
        <v>4.4907778668805132E-2</v>
      </c>
      <c r="J118" s="9">
        <v>1191</v>
      </c>
      <c r="K118" s="4">
        <v>655</v>
      </c>
      <c r="L118" s="16">
        <f>IF(K118="","",K118/$J118)</f>
        <v>0.54995801847187242</v>
      </c>
      <c r="M118" s="4">
        <v>188</v>
      </c>
      <c r="N118" s="16">
        <f>IF(M118="","",M118/$J118)</f>
        <v>0.15785054575986565</v>
      </c>
      <c r="P118" s="16"/>
      <c r="Q118" s="4">
        <v>348</v>
      </c>
      <c r="R118" s="16">
        <f>IF(Q118="","",Q118/$J118)</f>
        <v>0.29219143576826195</v>
      </c>
      <c r="T118" s="16"/>
      <c r="V118" s="16"/>
      <c r="X118" s="16"/>
      <c r="Z118" s="16"/>
      <c r="AB118" s="16"/>
      <c r="AD118" s="16"/>
      <c r="AF118" s="16"/>
    </row>
    <row r="119" spans="1:32" x14ac:dyDescent="0.15">
      <c r="A119" s="28"/>
      <c r="B119" s="26" t="s">
        <v>94</v>
      </c>
      <c r="C119" s="11">
        <v>2683</v>
      </c>
      <c r="D119" s="14">
        <v>1295</v>
      </c>
      <c r="E119" s="9">
        <v>1388</v>
      </c>
      <c r="F119" s="11">
        <v>1971</v>
      </c>
      <c r="G119" s="44">
        <f t="shared" si="53"/>
        <v>0.73462541930674619</v>
      </c>
      <c r="H119" s="4">
        <v>45</v>
      </c>
      <c r="I119" s="44">
        <f t="shared" si="54"/>
        <v>2.2831050228310501E-2</v>
      </c>
      <c r="J119" s="9">
        <v>1926</v>
      </c>
      <c r="K119" s="4">
        <v>1146</v>
      </c>
      <c r="L119" s="16">
        <f>IF(K119="","",K119/$J119)</f>
        <v>0.59501557632398749</v>
      </c>
      <c r="M119" s="4">
        <v>488</v>
      </c>
      <c r="N119" s="16">
        <f>IF(M119="","",M119/$J119)</f>
        <v>0.25337487019730009</v>
      </c>
      <c r="P119" s="16"/>
      <c r="Q119" s="4">
        <v>147</v>
      </c>
      <c r="R119" s="16">
        <f>IF(Q119="","",Q119/$J119)</f>
        <v>7.6323987538940805E-2</v>
      </c>
      <c r="S119" s="4">
        <v>145</v>
      </c>
      <c r="T119" s="16">
        <f>IF(S119="","",S119/$J119)</f>
        <v>7.5285565939771551E-2</v>
      </c>
      <c r="V119" s="16"/>
      <c r="X119" s="16"/>
      <c r="Z119" s="16"/>
      <c r="AB119" s="16"/>
      <c r="AD119" s="16"/>
      <c r="AF119" s="16"/>
    </row>
    <row r="120" spans="1:32" x14ac:dyDescent="0.15">
      <c r="A120" s="28"/>
      <c r="B120" s="26" t="s">
        <v>122</v>
      </c>
      <c r="C120" s="11">
        <v>1680</v>
      </c>
      <c r="D120" s="14">
        <v>838</v>
      </c>
      <c r="E120" s="9">
        <v>842</v>
      </c>
      <c r="F120" s="11">
        <v>1298</v>
      </c>
      <c r="G120" s="44">
        <f t="shared" si="53"/>
        <v>0.77261904761904765</v>
      </c>
      <c r="H120" s="4">
        <v>54</v>
      </c>
      <c r="I120" s="44">
        <f t="shared" si="54"/>
        <v>4.1602465331278891E-2</v>
      </c>
      <c r="J120" s="9">
        <v>1244</v>
      </c>
      <c r="K120" s="4">
        <v>318</v>
      </c>
      <c r="L120" s="16">
        <f>IF(K120="","",K120/$J120)</f>
        <v>0.25562700964630225</v>
      </c>
      <c r="M120" s="4">
        <v>201</v>
      </c>
      <c r="N120" s="16">
        <f>IF(M120="","",M120/$J120)</f>
        <v>0.16157556270096463</v>
      </c>
      <c r="P120" s="16"/>
      <c r="Q120" s="4">
        <v>77</v>
      </c>
      <c r="R120" s="16">
        <f>IF(Q120="","",Q120/$J120)</f>
        <v>6.1897106109324758E-2</v>
      </c>
      <c r="S120" s="4">
        <v>648</v>
      </c>
      <c r="T120" s="16">
        <f>IF(S120="","",S120/$J120)</f>
        <v>0.52090032154340837</v>
      </c>
      <c r="V120" s="16"/>
      <c r="X120" s="16"/>
      <c r="Z120" s="16"/>
      <c r="AB120" s="16"/>
      <c r="AD120" s="16"/>
      <c r="AF120" s="16"/>
    </row>
    <row r="121" spans="1:32" x14ac:dyDescent="0.15">
      <c r="A121" s="28"/>
      <c r="B121" s="26" t="s">
        <v>95</v>
      </c>
      <c r="C121" s="11">
        <v>4256</v>
      </c>
      <c r="D121" s="14">
        <v>2072</v>
      </c>
      <c r="E121" s="9">
        <v>2184</v>
      </c>
      <c r="F121" s="11">
        <v>2874</v>
      </c>
      <c r="G121" s="44">
        <f t="shared" si="53"/>
        <v>0.67528195488721809</v>
      </c>
      <c r="H121" s="4">
        <v>120</v>
      </c>
      <c r="I121" s="44">
        <f t="shared" si="54"/>
        <v>4.1753653444676408E-2</v>
      </c>
      <c r="J121" s="9">
        <v>2754</v>
      </c>
      <c r="L121" s="16"/>
      <c r="M121" s="4">
        <v>750</v>
      </c>
      <c r="N121" s="16">
        <f>IF(M121="","",M121/$J121)</f>
        <v>0.27233115468409586</v>
      </c>
      <c r="O121" s="4">
        <v>208</v>
      </c>
      <c r="P121" s="16">
        <f>IF(O121="","",O121/$J121)</f>
        <v>7.552650689905592E-2</v>
      </c>
      <c r="R121" s="16"/>
      <c r="S121" s="4">
        <v>200</v>
      </c>
      <c r="T121" s="16">
        <f>IF(S121="","",S121/$J121)</f>
        <v>7.2621641249092234E-2</v>
      </c>
      <c r="U121" s="4">
        <v>1596</v>
      </c>
      <c r="V121" s="16">
        <f>IF(U121="","",U121/$J121)</f>
        <v>0.579520697167756</v>
      </c>
      <c r="X121" s="16"/>
      <c r="Z121" s="16"/>
      <c r="AB121" s="16"/>
      <c r="AD121" s="16"/>
      <c r="AF121" s="16"/>
    </row>
    <row r="122" spans="1:32" x14ac:dyDescent="0.15">
      <c r="A122" s="28"/>
      <c r="B122" s="26" t="s">
        <v>123</v>
      </c>
      <c r="C122" s="11">
        <v>2134</v>
      </c>
      <c r="D122" s="14">
        <v>1040</v>
      </c>
      <c r="E122" s="9">
        <v>1094</v>
      </c>
      <c r="F122" s="11">
        <v>1617</v>
      </c>
      <c r="G122" s="44">
        <f t="shared" si="53"/>
        <v>0.75773195876288657</v>
      </c>
      <c r="H122" s="4">
        <v>51</v>
      </c>
      <c r="I122" s="44">
        <f t="shared" si="54"/>
        <v>3.1539888682745827E-2</v>
      </c>
      <c r="J122" s="9">
        <v>1566</v>
      </c>
      <c r="K122" s="4">
        <v>583</v>
      </c>
      <c r="L122" s="16">
        <f>IF(K122="","",K122/$J122)</f>
        <v>0.3722860791826309</v>
      </c>
      <c r="M122" s="4">
        <v>425</v>
      </c>
      <c r="N122" s="16">
        <f>IF(M122="","",M122/$J122)</f>
        <v>0.27139208173690932</v>
      </c>
      <c r="P122" s="16"/>
      <c r="Q122" s="4">
        <v>107</v>
      </c>
      <c r="R122" s="16">
        <f>IF(Q122="","",Q122/$J122)</f>
        <v>6.8326947637292468E-2</v>
      </c>
      <c r="S122" s="4">
        <v>451</v>
      </c>
      <c r="T122" s="16">
        <f>IF(S122="","",S122/$J122)</f>
        <v>0.28799489144316731</v>
      </c>
      <c r="V122" s="16"/>
      <c r="X122" s="16"/>
      <c r="Z122" s="16"/>
      <c r="AB122" s="16"/>
      <c r="AD122" s="16"/>
      <c r="AF122" s="16"/>
    </row>
    <row r="123" spans="1:32" x14ac:dyDescent="0.15">
      <c r="A123" s="28"/>
      <c r="B123" s="26" t="s">
        <v>96</v>
      </c>
      <c r="C123" s="11">
        <v>2096</v>
      </c>
      <c r="D123" s="14">
        <v>1031</v>
      </c>
      <c r="E123" s="9">
        <v>1065</v>
      </c>
      <c r="F123" s="11">
        <v>1625</v>
      </c>
      <c r="G123" s="44">
        <f t="shared" si="53"/>
        <v>0.77528625954198471</v>
      </c>
      <c r="H123" s="4">
        <v>46</v>
      </c>
      <c r="I123" s="44">
        <f t="shared" si="54"/>
        <v>2.8307692307692308E-2</v>
      </c>
      <c r="J123" s="9">
        <v>1579</v>
      </c>
      <c r="K123" s="4">
        <v>816</v>
      </c>
      <c r="L123" s="16">
        <f>IF(K123="","",K123/$J123)</f>
        <v>0.51678277390753646</v>
      </c>
      <c r="M123" s="4">
        <v>389</v>
      </c>
      <c r="N123" s="16">
        <f>IF(M123="","",M123/$J123)</f>
        <v>0.24635845471817605</v>
      </c>
      <c r="P123" s="16"/>
      <c r="Q123" s="4">
        <v>374</v>
      </c>
      <c r="R123" s="16">
        <f>IF(Q123="","",Q123/$J123)</f>
        <v>0.23685877137428751</v>
      </c>
      <c r="T123" s="16"/>
      <c r="V123" s="16"/>
      <c r="X123" s="16"/>
      <c r="Z123" s="16"/>
      <c r="AB123" s="16"/>
      <c r="AD123" s="16"/>
      <c r="AF123" s="16"/>
    </row>
    <row r="124" spans="1:32" x14ac:dyDescent="0.15">
      <c r="A124" s="28"/>
      <c r="B124" s="26" t="s">
        <v>97</v>
      </c>
      <c r="C124" s="11">
        <v>3143</v>
      </c>
      <c r="D124" s="14">
        <v>1540</v>
      </c>
      <c r="E124" s="9">
        <v>1603</v>
      </c>
      <c r="F124" s="11">
        <v>2189</v>
      </c>
      <c r="G124" s="44">
        <f t="shared" si="53"/>
        <v>0.69646834234807509</v>
      </c>
      <c r="H124" s="4">
        <v>110</v>
      </c>
      <c r="I124" s="44">
        <f t="shared" si="54"/>
        <v>5.0251256281407038E-2</v>
      </c>
      <c r="J124" s="9">
        <v>2079</v>
      </c>
      <c r="K124" s="4">
        <v>995</v>
      </c>
      <c r="L124" s="16">
        <f>IF(K124="","",K124/$J124)</f>
        <v>0.47859547859547857</v>
      </c>
      <c r="M124" s="4">
        <v>344</v>
      </c>
      <c r="N124" s="16">
        <f>IF(M124="","",M124/$J124)</f>
        <v>0.16546416546416545</v>
      </c>
      <c r="P124" s="16"/>
      <c r="Q124" s="4">
        <v>294</v>
      </c>
      <c r="R124" s="16">
        <f>IF(Q124="","",Q124/$J124)</f>
        <v>0.14141414141414141</v>
      </c>
      <c r="S124" s="4">
        <v>245</v>
      </c>
      <c r="T124" s="16">
        <f>IF(S124="","",S124/$J124)</f>
        <v>0.11784511784511785</v>
      </c>
      <c r="U124" s="4">
        <v>201</v>
      </c>
      <c r="V124" s="16">
        <f>IF(U124="","",U124/$J124)</f>
        <v>9.6681096681096687E-2</v>
      </c>
      <c r="X124" s="16"/>
      <c r="Z124" s="16"/>
      <c r="AB124" s="16"/>
      <c r="AD124" s="16"/>
      <c r="AF124" s="16"/>
    </row>
    <row r="125" spans="1:32" x14ac:dyDescent="0.15">
      <c r="A125" s="28"/>
      <c r="B125" s="26" t="s">
        <v>98</v>
      </c>
      <c r="C125" s="11">
        <v>2520</v>
      </c>
      <c r="D125" s="14">
        <v>1258</v>
      </c>
      <c r="E125" s="9">
        <v>1262</v>
      </c>
      <c r="F125" s="11">
        <v>2069</v>
      </c>
      <c r="G125" s="44">
        <f t="shared" si="53"/>
        <v>0.821031746031746</v>
      </c>
      <c r="H125" s="4">
        <v>62</v>
      </c>
      <c r="I125" s="44">
        <f t="shared" si="54"/>
        <v>2.9966167230546157E-2</v>
      </c>
      <c r="J125" s="9">
        <v>2007</v>
      </c>
      <c r="K125" s="4">
        <v>832</v>
      </c>
      <c r="L125" s="16">
        <f>IF(K125="","",K125/$J125)</f>
        <v>0.41454907822620829</v>
      </c>
      <c r="M125" s="4">
        <v>736</v>
      </c>
      <c r="N125" s="16">
        <f>IF(M125="","",M125/$J125)</f>
        <v>0.3667164922770304</v>
      </c>
      <c r="P125" s="16"/>
      <c r="R125" s="16"/>
      <c r="S125" s="4">
        <v>439</v>
      </c>
      <c r="T125" s="16">
        <f>IF(S125="","",S125/$J125)</f>
        <v>0.21873442949676133</v>
      </c>
      <c r="V125" s="16"/>
      <c r="X125" s="16"/>
      <c r="Z125" s="16"/>
      <c r="AB125" s="16"/>
      <c r="AD125" s="16"/>
      <c r="AF125" s="16"/>
    </row>
    <row r="126" spans="1:32" x14ac:dyDescent="0.15">
      <c r="A126" s="28"/>
      <c r="B126" s="26" t="s">
        <v>99</v>
      </c>
      <c r="C126" s="11">
        <v>2409</v>
      </c>
      <c r="D126" s="14">
        <v>1175</v>
      </c>
      <c r="E126" s="9">
        <v>1234</v>
      </c>
      <c r="F126" s="11">
        <v>1686</v>
      </c>
      <c r="G126" s="44">
        <f t="shared" si="53"/>
        <v>0.69987546699875469</v>
      </c>
      <c r="H126" s="4">
        <v>35</v>
      </c>
      <c r="I126" s="44">
        <f t="shared" si="54"/>
        <v>2.0759193357058125E-2</v>
      </c>
      <c r="J126" s="9">
        <v>1651</v>
      </c>
      <c r="K126" s="4">
        <v>775</v>
      </c>
      <c r="L126" s="16">
        <f>IF(K126="","",K126/$J126)</f>
        <v>0.46941247728649305</v>
      </c>
      <c r="M126" s="4">
        <v>164</v>
      </c>
      <c r="N126" s="16">
        <f>IF(M126="","",M126/$J126)</f>
        <v>9.9333737129012722E-2</v>
      </c>
      <c r="P126" s="16"/>
      <c r="Q126" s="4">
        <v>712</v>
      </c>
      <c r="R126" s="16">
        <f>IF(Q126="","",Q126/$J126)</f>
        <v>0.43125378558449423</v>
      </c>
      <c r="T126" s="16"/>
      <c r="V126" s="16"/>
      <c r="X126" s="16"/>
      <c r="Z126" s="16"/>
      <c r="AB126" s="16"/>
      <c r="AD126" s="16"/>
      <c r="AF126" s="16"/>
    </row>
    <row r="127" spans="1:32" x14ac:dyDescent="0.15">
      <c r="A127" s="28"/>
      <c r="B127" s="26" t="s">
        <v>124</v>
      </c>
      <c r="C127" s="11">
        <v>12747</v>
      </c>
      <c r="D127" s="14">
        <v>6048</v>
      </c>
      <c r="E127" s="9">
        <v>6699</v>
      </c>
      <c r="F127" s="11">
        <v>7720</v>
      </c>
      <c r="G127" s="44">
        <f t="shared" si="53"/>
        <v>0.60563269788969953</v>
      </c>
      <c r="H127" s="4">
        <v>396</v>
      </c>
      <c r="I127" s="44">
        <f t="shared" si="54"/>
        <v>5.1295336787564767E-2</v>
      </c>
      <c r="J127" s="9">
        <v>7324</v>
      </c>
      <c r="K127" s="4">
        <v>2114</v>
      </c>
      <c r="L127" s="16">
        <f>IF(K127="","",K127/$J127)</f>
        <v>0.2886400873839432</v>
      </c>
      <c r="M127" s="4">
        <v>3467</v>
      </c>
      <c r="N127" s="16">
        <f>IF(M127="","",M127/$J127)</f>
        <v>0.47337520480611689</v>
      </c>
      <c r="O127" s="4">
        <v>898</v>
      </c>
      <c r="P127" s="16">
        <f>IF(O127="","",O127/$J127)</f>
        <v>0.12261059530311305</v>
      </c>
      <c r="Q127" s="4">
        <v>845</v>
      </c>
      <c r="R127" s="16">
        <f>IF(Q127="","",Q127/$J127)</f>
        <v>0.11537411250682687</v>
      </c>
      <c r="T127" s="16"/>
      <c r="V127" s="16"/>
      <c r="X127" s="16"/>
      <c r="Z127" s="16"/>
      <c r="AB127" s="16"/>
      <c r="AD127" s="16"/>
      <c r="AF127" s="16"/>
    </row>
    <row r="128" spans="1:32" x14ac:dyDescent="0.15">
      <c r="A128" s="28"/>
      <c r="B128" s="26" t="s">
        <v>138</v>
      </c>
      <c r="C128" s="11">
        <v>936</v>
      </c>
      <c r="D128" s="14">
        <v>454</v>
      </c>
      <c r="E128" s="9">
        <v>482</v>
      </c>
      <c r="F128" s="11">
        <v>793</v>
      </c>
      <c r="G128" s="44">
        <f t="shared" si="53"/>
        <v>0.84722222222222221</v>
      </c>
      <c r="H128" s="4">
        <v>19</v>
      </c>
      <c r="I128" s="44">
        <f t="shared" si="54"/>
        <v>2.3959646910466582E-2</v>
      </c>
      <c r="J128" s="9">
        <v>774</v>
      </c>
      <c r="K128" s="4">
        <v>283</v>
      </c>
      <c r="L128" s="16">
        <f>IF(K128="","",K128/$J128)</f>
        <v>0.36563307493540054</v>
      </c>
      <c r="M128" s="4">
        <v>145</v>
      </c>
      <c r="N128" s="16">
        <f>IF(M128="","",M128/$J128)</f>
        <v>0.18733850129198967</v>
      </c>
      <c r="O128" s="4">
        <v>67</v>
      </c>
      <c r="P128" s="16">
        <f>IF(O128="","",O128/$J128)</f>
        <v>8.6563307493540048E-2</v>
      </c>
      <c r="Q128" s="4">
        <v>46</v>
      </c>
      <c r="R128" s="16">
        <f>IF(Q128="","",Q128/$J128)</f>
        <v>5.9431524547803614E-2</v>
      </c>
      <c r="S128" s="4">
        <v>54</v>
      </c>
      <c r="T128" s="16">
        <f>IF(S128="","",S128/$J128)</f>
        <v>6.9767441860465115E-2</v>
      </c>
      <c r="U128" s="4">
        <v>179</v>
      </c>
      <c r="V128" s="16">
        <f>IF(U128="","",U128/$J128)</f>
        <v>0.23126614987080105</v>
      </c>
      <c r="X128" s="16"/>
      <c r="Z128" s="16"/>
      <c r="AB128" s="16"/>
      <c r="AD128" s="16"/>
      <c r="AF128" s="16"/>
    </row>
    <row r="129" spans="1:32" x14ac:dyDescent="0.15">
      <c r="A129" s="28"/>
      <c r="B129" s="26" t="s">
        <v>100</v>
      </c>
      <c r="C129" s="11">
        <v>1252</v>
      </c>
      <c r="D129" s="14">
        <v>615</v>
      </c>
      <c r="E129" s="9">
        <v>637</v>
      </c>
      <c r="F129" s="11">
        <v>1019</v>
      </c>
      <c r="G129" s="44">
        <f t="shared" si="53"/>
        <v>0.81389776357827481</v>
      </c>
      <c r="H129" s="4">
        <v>23</v>
      </c>
      <c r="I129" s="44">
        <f t="shared" si="54"/>
        <v>2.2571148184494603E-2</v>
      </c>
      <c r="J129" s="9">
        <v>996</v>
      </c>
      <c r="K129" s="4">
        <v>459</v>
      </c>
      <c r="L129" s="16">
        <f>IF(K129="","",K129/$J129)</f>
        <v>0.46084337349397592</v>
      </c>
      <c r="M129" s="4">
        <v>238</v>
      </c>
      <c r="N129" s="16">
        <f>IF(M129="","",M129/$J129)</f>
        <v>0.23895582329317269</v>
      </c>
      <c r="P129" s="16"/>
      <c r="Q129" s="4">
        <v>299</v>
      </c>
      <c r="R129" s="16">
        <f>IF(Q129="","",Q129/$J129)</f>
        <v>0.30020080321285142</v>
      </c>
      <c r="T129" s="16"/>
      <c r="V129" s="16"/>
      <c r="X129" s="16"/>
      <c r="Z129" s="16"/>
      <c r="AB129" s="16"/>
      <c r="AD129" s="16"/>
      <c r="AF129" s="16"/>
    </row>
    <row r="130" spans="1:32" x14ac:dyDescent="0.15">
      <c r="A130" s="28"/>
      <c r="B130" s="26" t="s">
        <v>101</v>
      </c>
      <c r="C130" s="11">
        <v>2204</v>
      </c>
      <c r="D130" s="14">
        <v>1091</v>
      </c>
      <c r="E130" s="9">
        <v>1113</v>
      </c>
      <c r="F130" s="11">
        <v>1648</v>
      </c>
      <c r="G130" s="44">
        <f t="shared" si="53"/>
        <v>0.74773139745916517</v>
      </c>
      <c r="H130" s="4">
        <v>45</v>
      </c>
      <c r="I130" s="44">
        <f t="shared" si="54"/>
        <v>2.7305825242718445E-2</v>
      </c>
      <c r="J130" s="9">
        <v>1603</v>
      </c>
      <c r="K130" s="4">
        <v>814</v>
      </c>
      <c r="L130" s="16">
        <f>IF(K130="","",K130/$J130)</f>
        <v>0.5077978789769183</v>
      </c>
      <c r="M130" s="4">
        <v>555</v>
      </c>
      <c r="N130" s="16">
        <f>IF(M130="","",M130/$J130)</f>
        <v>0.34622582657517154</v>
      </c>
      <c r="P130" s="16"/>
      <c r="Q130" s="4">
        <v>234</v>
      </c>
      <c r="R130" s="16">
        <f>IF(Q130="","",Q130/$J130)</f>
        <v>0.14597629444791016</v>
      </c>
      <c r="T130" s="16"/>
      <c r="V130" s="16"/>
      <c r="X130" s="16"/>
      <c r="Z130" s="16"/>
      <c r="AB130" s="16"/>
      <c r="AD130" s="16"/>
      <c r="AF130" s="16"/>
    </row>
    <row r="131" spans="1:32" x14ac:dyDescent="0.15">
      <c r="A131" s="28"/>
      <c r="B131" s="26" t="s">
        <v>102</v>
      </c>
      <c r="C131" s="11">
        <v>1610</v>
      </c>
      <c r="D131" s="14">
        <v>781</v>
      </c>
      <c r="E131" s="9">
        <v>829</v>
      </c>
      <c r="F131" s="11">
        <v>1191</v>
      </c>
      <c r="G131" s="44">
        <f t="shared" si="53"/>
        <v>0.73975155279503102</v>
      </c>
      <c r="H131" s="4">
        <v>27</v>
      </c>
      <c r="I131" s="44">
        <f t="shared" si="54"/>
        <v>2.2670025188916875E-2</v>
      </c>
      <c r="J131" s="9">
        <v>1164</v>
      </c>
      <c r="K131" s="4">
        <v>432</v>
      </c>
      <c r="L131" s="16">
        <f>IF(K131="","",K131/$J131)</f>
        <v>0.37113402061855671</v>
      </c>
      <c r="M131" s="4">
        <v>271</v>
      </c>
      <c r="N131" s="16">
        <f>IF(M131="","",M131/$J131)</f>
        <v>0.23281786941580757</v>
      </c>
      <c r="P131" s="16"/>
      <c r="Q131" s="4">
        <v>461</v>
      </c>
      <c r="R131" s="16">
        <f>IF(Q131="","",Q131/$J131)</f>
        <v>0.39604810996563572</v>
      </c>
      <c r="T131" s="16"/>
      <c r="V131" s="16"/>
      <c r="X131" s="16"/>
      <c r="Z131" s="16"/>
      <c r="AB131" s="16"/>
      <c r="AD131" s="16"/>
      <c r="AF131" s="16"/>
    </row>
    <row r="132" spans="1:32" x14ac:dyDescent="0.15">
      <c r="A132" s="28"/>
      <c r="B132" s="26" t="s">
        <v>103</v>
      </c>
      <c r="C132" s="11">
        <v>2373</v>
      </c>
      <c r="D132" s="14">
        <v>1163</v>
      </c>
      <c r="E132" s="9">
        <v>1210</v>
      </c>
      <c r="F132" s="11">
        <v>1833</v>
      </c>
      <c r="G132" s="44">
        <f t="shared" si="53"/>
        <v>0.77243994943109984</v>
      </c>
      <c r="H132" s="4">
        <v>85</v>
      </c>
      <c r="I132" s="44">
        <f t="shared" si="54"/>
        <v>4.6372067648663397E-2</v>
      </c>
      <c r="J132" s="9">
        <v>1748</v>
      </c>
      <c r="K132" s="4">
        <v>475</v>
      </c>
      <c r="L132" s="16">
        <f>IF(K132="","",K132/$J132)</f>
        <v>0.27173913043478259</v>
      </c>
      <c r="M132" s="4">
        <v>850</v>
      </c>
      <c r="N132" s="16">
        <f>IF(M132="","",M132/$J132)</f>
        <v>0.48627002288329518</v>
      </c>
      <c r="P132" s="16"/>
      <c r="Q132" s="4">
        <v>423</v>
      </c>
      <c r="R132" s="16">
        <f>IF(Q132="","",Q132/$J132)</f>
        <v>0.24199084668192219</v>
      </c>
      <c r="T132" s="16"/>
      <c r="V132" s="16"/>
      <c r="X132" s="16"/>
      <c r="Z132" s="16"/>
      <c r="AB132" s="16"/>
      <c r="AD132" s="16"/>
      <c r="AF132" s="16"/>
    </row>
    <row r="133" spans="1:32" x14ac:dyDescent="0.15">
      <c r="A133" s="28"/>
      <c r="B133" s="26" t="s">
        <v>104</v>
      </c>
      <c r="C133" s="11">
        <v>484</v>
      </c>
      <c r="D133" s="14">
        <v>241</v>
      </c>
      <c r="E133" s="9">
        <v>243</v>
      </c>
      <c r="F133" s="11">
        <v>420</v>
      </c>
      <c r="G133" s="44">
        <f t="shared" si="53"/>
        <v>0.86776859504132231</v>
      </c>
      <c r="H133" s="4">
        <v>15</v>
      </c>
      <c r="I133" s="44">
        <f t="shared" si="54"/>
        <v>3.5714285714285712E-2</v>
      </c>
      <c r="J133" s="9">
        <v>405</v>
      </c>
      <c r="K133" s="4">
        <v>208</v>
      </c>
      <c r="L133" s="16">
        <f>IF(K133="","",K133/$J133)</f>
        <v>0.51358024691358029</v>
      </c>
      <c r="M133" s="4">
        <v>73</v>
      </c>
      <c r="N133" s="16">
        <f>IF(M133="","",M133/$J133)</f>
        <v>0.18024691358024691</v>
      </c>
      <c r="P133" s="16"/>
      <c r="Q133" s="4">
        <v>124</v>
      </c>
      <c r="R133" s="16">
        <f>IF(Q133="","",Q133/$J133)</f>
        <v>0.30617283950617286</v>
      </c>
      <c r="T133" s="16"/>
      <c r="V133" s="16"/>
      <c r="X133" s="16"/>
      <c r="Z133" s="16"/>
      <c r="AB133" s="16"/>
      <c r="AD133" s="16"/>
      <c r="AF133" s="16"/>
    </row>
    <row r="134" spans="1:32" x14ac:dyDescent="0.15">
      <c r="A134" s="28"/>
      <c r="B134" s="26" t="s">
        <v>105</v>
      </c>
      <c r="C134" s="11">
        <v>997</v>
      </c>
      <c r="D134" s="14">
        <v>507</v>
      </c>
      <c r="E134" s="9">
        <v>490</v>
      </c>
      <c r="F134" s="11">
        <v>806</v>
      </c>
      <c r="G134" s="44">
        <f t="shared" si="53"/>
        <v>0.80842527582748247</v>
      </c>
      <c r="H134" s="4">
        <v>38</v>
      </c>
      <c r="I134" s="44">
        <f t="shared" si="54"/>
        <v>4.7146401985111663E-2</v>
      </c>
      <c r="J134" s="9">
        <v>768</v>
      </c>
      <c r="K134" s="4">
        <v>487</v>
      </c>
      <c r="L134" s="16">
        <f>IF(K134="","",K134/$J134)</f>
        <v>0.63411458333333337</v>
      </c>
      <c r="M134" s="4">
        <v>162</v>
      </c>
      <c r="N134" s="16">
        <f>IF(M134="","",M134/$J134)</f>
        <v>0.2109375</v>
      </c>
      <c r="P134" s="16"/>
      <c r="Q134" s="4">
        <v>119</v>
      </c>
      <c r="R134" s="16">
        <f>IF(Q134="","",Q134/$J134)</f>
        <v>0.15494791666666666</v>
      </c>
      <c r="T134" s="16"/>
      <c r="V134" s="16"/>
      <c r="X134" s="16"/>
      <c r="Z134" s="16"/>
      <c r="AB134" s="16"/>
      <c r="AD134" s="16"/>
      <c r="AF134" s="16"/>
    </row>
    <row r="135" spans="1:32" x14ac:dyDescent="0.15">
      <c r="A135" s="28"/>
      <c r="B135" s="26" t="s">
        <v>106</v>
      </c>
      <c r="C135" s="11">
        <v>339</v>
      </c>
      <c r="D135" s="14">
        <v>181</v>
      </c>
      <c r="E135" s="9">
        <v>158</v>
      </c>
      <c r="F135" s="11">
        <v>283</v>
      </c>
      <c r="G135" s="44">
        <f t="shared" si="53"/>
        <v>0.83480825958702065</v>
      </c>
      <c r="H135" s="4">
        <v>8</v>
      </c>
      <c r="I135" s="44">
        <f t="shared" si="54"/>
        <v>2.8268551236749116E-2</v>
      </c>
      <c r="J135" s="9">
        <v>275</v>
      </c>
      <c r="K135" s="4">
        <v>166</v>
      </c>
      <c r="L135" s="16">
        <f>IF(K135="","",K135/$J135)</f>
        <v>0.60363636363636364</v>
      </c>
      <c r="M135" s="4">
        <v>75</v>
      </c>
      <c r="N135" s="16">
        <f>IF(M135="","",M135/$J135)</f>
        <v>0.27272727272727271</v>
      </c>
      <c r="P135" s="16"/>
      <c r="Q135" s="4">
        <v>34</v>
      </c>
      <c r="R135" s="16">
        <f>IF(Q135="","",Q135/$J135)</f>
        <v>0.12363636363636364</v>
      </c>
      <c r="T135" s="16"/>
      <c r="V135" s="16"/>
      <c r="X135" s="16"/>
      <c r="Z135" s="16"/>
      <c r="AB135" s="16"/>
      <c r="AD135" s="16"/>
      <c r="AF135" s="16"/>
    </row>
    <row r="136" spans="1:32" x14ac:dyDescent="0.15">
      <c r="A136" s="28"/>
      <c r="B136" s="26" t="s">
        <v>107</v>
      </c>
      <c r="C136" s="11">
        <v>7569</v>
      </c>
      <c r="D136" s="14">
        <v>3551</v>
      </c>
      <c r="E136" s="9">
        <v>4018</v>
      </c>
      <c r="F136" s="11">
        <v>4760</v>
      </c>
      <c r="G136" s="44">
        <f t="shared" si="53"/>
        <v>0.62888096181794162</v>
      </c>
      <c r="H136" s="4">
        <v>188</v>
      </c>
      <c r="I136" s="44">
        <f t="shared" si="54"/>
        <v>3.949579831932773E-2</v>
      </c>
      <c r="J136" s="9">
        <v>4572</v>
      </c>
      <c r="K136" s="4">
        <v>2390</v>
      </c>
      <c r="L136" s="16">
        <f>IF(K136="","",K136/$J136)</f>
        <v>0.52274715660542437</v>
      </c>
      <c r="M136" s="4">
        <v>1372</v>
      </c>
      <c r="N136" s="16">
        <f>IF(M136="","",M136/$J136)</f>
        <v>0.30008748906386701</v>
      </c>
      <c r="O136" s="4">
        <v>426</v>
      </c>
      <c r="P136" s="16">
        <f>IF(O136="","",O136/$J136)</f>
        <v>9.3175853018372709E-2</v>
      </c>
      <c r="Q136" s="4">
        <v>384</v>
      </c>
      <c r="R136" s="16">
        <f>IF(Q136="","",Q136/$J136)</f>
        <v>8.3989501312335957E-2</v>
      </c>
      <c r="T136" s="16"/>
      <c r="V136" s="16"/>
      <c r="X136" s="16"/>
      <c r="Z136" s="16"/>
      <c r="AB136" s="16"/>
      <c r="AD136" s="16"/>
      <c r="AF136" s="16"/>
    </row>
  </sheetData>
  <mergeCells count="18">
    <mergeCell ref="H4:I4"/>
    <mergeCell ref="F4:G4"/>
    <mergeCell ref="F3:J3"/>
    <mergeCell ref="C3:E3"/>
    <mergeCell ref="B3:B4"/>
    <mergeCell ref="A3:A4"/>
    <mergeCell ref="K3:AF3"/>
    <mergeCell ref="K4:L4"/>
    <mergeCell ref="O4:P4"/>
    <mergeCell ref="Q4:R4"/>
    <mergeCell ref="M4:N4"/>
    <mergeCell ref="AE4:AF4"/>
    <mergeCell ref="S4:T4"/>
    <mergeCell ref="U4:V4"/>
    <mergeCell ref="W4:X4"/>
    <mergeCell ref="Y4:Z4"/>
    <mergeCell ref="AA4:AB4"/>
    <mergeCell ref="AC4:AD4"/>
  </mergeCells>
  <conditionalFormatting sqref="L7 N7 P7 R7 T7 V7 X7 Z7 AB7 AD7 AF7">
    <cfRule type="expression" dxfId="5" priority="53">
      <formula>L7&lt;&gt;""</formula>
    </cfRule>
  </conditionalFormatting>
  <conditionalFormatting sqref="L10:L15 N10:N15 P10:P15 R10:R15 T10:T15 V10:V15 X10:X15 Z10:Z15 AB10:AB15 AD10:AD15 AF10:AF15">
    <cfRule type="expression" dxfId="4" priority="2">
      <formula>L10&lt;&gt;""</formula>
    </cfRule>
  </conditionalFormatting>
  <conditionalFormatting sqref="L18:L136 N18:N136 P18:P136 R18:R136 T18:T136 V18:V136 X18:X136 Z18:Z136 AB18:AB136 AD18:AD136 AF18:AF136">
    <cfRule type="expression" dxfId="3" priority="1">
      <formula>L18&lt;&gt;""</formula>
    </cfRule>
  </conditionalFormatting>
  <pageMargins left="0.70866141732283472" right="0.70866141732283472" top="0.78740157480314965" bottom="0.78740157480314965" header="0.31496062992125984" footer="0.31496062992125984"/>
  <pageSetup paperSize="9" orientation="landscape" r:id="rId1"/>
  <rowBreaks count="1" manualBreakCount="1">
    <brk id="16" max="16383" man="1"/>
  </rowBreaks>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4"/>
  <sheetViews>
    <sheetView tabSelected="1" workbookViewId="0">
      <selection activeCell="K24" sqref="K24"/>
    </sheetView>
  </sheetViews>
  <sheetFormatPr baseColWidth="10" defaultRowHeight="11" x14ac:dyDescent="0.15"/>
  <cols>
    <col min="1" max="1" width="31.5" customWidth="1"/>
  </cols>
  <sheetData>
    <row r="1" spans="1:23" x14ac:dyDescent="0.15">
      <c r="A1" s="77" t="s">
        <v>1</v>
      </c>
      <c r="B1" s="76" t="s">
        <v>5</v>
      </c>
      <c r="C1" s="76"/>
      <c r="D1" s="76"/>
      <c r="E1" s="76"/>
      <c r="F1" s="76"/>
      <c r="G1" s="76"/>
      <c r="H1" s="76"/>
      <c r="I1" s="76"/>
      <c r="J1" s="76"/>
      <c r="K1" s="76"/>
      <c r="L1" s="76"/>
      <c r="M1" s="76"/>
      <c r="N1" s="76"/>
      <c r="O1" s="76"/>
      <c r="P1" s="76"/>
      <c r="Q1" s="76"/>
      <c r="R1" s="76"/>
      <c r="S1" s="76"/>
      <c r="T1" s="76"/>
      <c r="U1" s="76"/>
      <c r="V1" s="76"/>
      <c r="W1" s="76"/>
    </row>
    <row r="2" spans="1:23" x14ac:dyDescent="0.15">
      <c r="A2" s="77"/>
      <c r="B2" s="76" t="s">
        <v>112</v>
      </c>
      <c r="C2" s="76"/>
      <c r="D2" s="76" t="s">
        <v>113</v>
      </c>
      <c r="E2" s="76"/>
      <c r="F2" s="76" t="s">
        <v>115</v>
      </c>
      <c r="G2" s="76"/>
      <c r="H2" s="76" t="s">
        <v>114</v>
      </c>
      <c r="I2" s="76"/>
    </row>
    <row r="3" spans="1:23" x14ac:dyDescent="0.15">
      <c r="A3" s="7"/>
      <c r="B3" s="41"/>
      <c r="D3" s="41"/>
      <c r="E3" s="42"/>
      <c r="F3" s="41"/>
      <c r="G3" s="42"/>
      <c r="H3" s="41"/>
      <c r="I3" s="42"/>
      <c r="J3" s="41"/>
      <c r="K3" s="42"/>
      <c r="L3" s="41"/>
      <c r="M3" s="42"/>
      <c r="N3" s="41"/>
      <c r="O3" s="42"/>
      <c r="P3" s="41"/>
      <c r="Q3" s="42"/>
      <c r="R3" s="41"/>
      <c r="S3" s="42"/>
      <c r="T3" s="41"/>
      <c r="U3" s="42"/>
      <c r="V3" s="41"/>
      <c r="W3" s="16"/>
    </row>
    <row r="4" spans="1:23" x14ac:dyDescent="0.15">
      <c r="A4" s="8" t="s">
        <v>128</v>
      </c>
      <c r="B4" s="22"/>
      <c r="D4" s="22"/>
      <c r="E4" s="16"/>
      <c r="F4" s="22"/>
      <c r="G4" s="16"/>
    </row>
    <row r="5" spans="1:23" x14ac:dyDescent="0.15">
      <c r="A5" s="27" t="s">
        <v>129</v>
      </c>
      <c r="B5" s="4">
        <f>SUM(B16:B134)</f>
        <v>112664</v>
      </c>
      <c r="D5" s="4">
        <f>SUM(D16:D134)</f>
        <v>74968</v>
      </c>
      <c r="E5" s="16"/>
      <c r="F5" s="4">
        <f>SUM(F16:F134)</f>
        <v>20917</v>
      </c>
      <c r="G5" s="16"/>
      <c r="H5" s="4">
        <f>SUM(H16:H134)</f>
        <v>32191</v>
      </c>
      <c r="I5" s="16"/>
      <c r="J5" s="4"/>
      <c r="K5" s="16"/>
      <c r="L5" s="4"/>
      <c r="M5" s="16"/>
      <c r="N5" s="4"/>
      <c r="O5" s="16"/>
      <c r="P5" s="4"/>
      <c r="Q5" s="16"/>
      <c r="R5" s="4"/>
      <c r="S5" s="16"/>
      <c r="T5" s="4"/>
      <c r="U5" s="16"/>
      <c r="V5" s="4"/>
      <c r="W5" s="16"/>
    </row>
    <row r="6" spans="1:23" x14ac:dyDescent="0.15">
      <c r="A6" s="7"/>
      <c r="B6" s="17"/>
      <c r="D6" s="17"/>
      <c r="E6" s="16"/>
      <c r="F6" s="17"/>
      <c r="G6" s="16"/>
      <c r="H6" s="17"/>
      <c r="I6" s="16"/>
      <c r="J6" s="17"/>
      <c r="K6" s="16"/>
      <c r="L6" s="17"/>
      <c r="M6" s="16"/>
      <c r="N6" s="17"/>
      <c r="O6" s="16"/>
      <c r="P6" s="17"/>
      <c r="Q6" s="16"/>
      <c r="R6" s="17"/>
      <c r="S6" s="16"/>
      <c r="T6" s="17"/>
      <c r="U6" s="16"/>
      <c r="V6" s="17"/>
      <c r="W6" s="16"/>
    </row>
    <row r="7" spans="1:23" x14ac:dyDescent="0.15">
      <c r="A7" s="34" t="s">
        <v>108</v>
      </c>
      <c r="B7" s="17"/>
      <c r="D7" s="17"/>
      <c r="E7" s="16"/>
      <c r="F7" s="17"/>
      <c r="G7" s="16"/>
      <c r="H7" s="17"/>
      <c r="I7" s="16"/>
      <c r="J7" s="17"/>
      <c r="K7" s="16"/>
      <c r="L7" s="17"/>
      <c r="M7" s="16"/>
      <c r="N7" s="17"/>
      <c r="O7" s="16"/>
      <c r="P7" s="17"/>
      <c r="Q7" s="16"/>
      <c r="R7" s="17"/>
      <c r="S7" s="16"/>
      <c r="T7" s="17"/>
      <c r="U7" s="16"/>
      <c r="V7" s="17"/>
      <c r="W7" s="16"/>
    </row>
    <row r="8" spans="1:23" x14ac:dyDescent="0.15">
      <c r="A8" s="26" t="s">
        <v>117</v>
      </c>
      <c r="B8" s="4">
        <f t="shared" ref="B8" si="0">SUM(B16:B16)</f>
        <v>10415</v>
      </c>
      <c r="D8" s="4">
        <f t="shared" ref="D8" si="1">SUM(D16:D16)</f>
        <v>17699</v>
      </c>
      <c r="E8" s="16"/>
      <c r="F8" s="4">
        <f t="shared" ref="F8" si="2">SUM(F16:F16)</f>
        <v>7259</v>
      </c>
      <c r="G8" s="16"/>
      <c r="H8" s="4">
        <f t="shared" ref="H8" si="3">SUM(H16:H16)</f>
        <v>6644</v>
      </c>
      <c r="I8" s="16"/>
      <c r="J8" s="4"/>
      <c r="K8" s="16"/>
      <c r="L8" s="4"/>
      <c r="M8" s="16"/>
      <c r="N8" s="4"/>
      <c r="O8" s="16"/>
      <c r="P8" s="4"/>
      <c r="Q8" s="16"/>
      <c r="R8" s="4"/>
      <c r="S8" s="16"/>
      <c r="T8" s="4"/>
      <c r="U8" s="16"/>
      <c r="V8" s="4"/>
      <c r="W8" s="16"/>
    </row>
    <row r="9" spans="1:23" x14ac:dyDescent="0.15">
      <c r="A9" s="26" t="s">
        <v>10</v>
      </c>
      <c r="B9" s="4">
        <f t="shared" ref="B9" si="4">SUM(B17:B29)</f>
        <v>15915</v>
      </c>
      <c r="D9" s="4">
        <f t="shared" ref="D9" si="5">SUM(D17:D29)</f>
        <v>7759</v>
      </c>
      <c r="E9" s="16"/>
      <c r="F9" s="4">
        <f t="shared" ref="F9" si="6">SUM(F17:F29)</f>
        <v>2277</v>
      </c>
      <c r="G9" s="16"/>
      <c r="H9" s="4">
        <f t="shared" ref="H9" si="7">SUM(H17:H29)</f>
        <v>2764</v>
      </c>
      <c r="I9" s="16"/>
      <c r="J9" s="4"/>
      <c r="K9" s="16"/>
      <c r="L9" s="4"/>
      <c r="M9" s="16"/>
      <c r="N9" s="4"/>
      <c r="O9" s="16"/>
      <c r="P9" s="4"/>
      <c r="Q9" s="16"/>
      <c r="R9" s="4"/>
      <c r="S9" s="16"/>
      <c r="T9" s="4"/>
      <c r="U9" s="16"/>
      <c r="V9" s="4"/>
      <c r="W9" s="16"/>
    </row>
    <row r="10" spans="1:23" x14ac:dyDescent="0.15">
      <c r="A10" s="26" t="s">
        <v>116</v>
      </c>
      <c r="B10" s="4">
        <f t="shared" ref="B10" si="8">SUM(B30:B66)</f>
        <v>38885</v>
      </c>
      <c r="D10" s="4">
        <f t="shared" ref="D10" si="9">SUM(D30:D66)</f>
        <v>15906</v>
      </c>
      <c r="E10" s="16"/>
      <c r="F10" s="4">
        <f t="shared" ref="F10" si="10">SUM(F30:F66)</f>
        <v>8220</v>
      </c>
      <c r="G10" s="16"/>
      <c r="H10" s="4">
        <f t="shared" ref="H10" si="11">SUM(H30:H66)</f>
        <v>8819</v>
      </c>
      <c r="I10" s="16"/>
      <c r="J10" s="4"/>
      <c r="K10" s="16"/>
      <c r="L10" s="4"/>
      <c r="M10" s="16"/>
      <c r="N10" s="4"/>
      <c r="O10" s="16"/>
      <c r="P10" s="4"/>
      <c r="Q10" s="16"/>
      <c r="R10" s="4"/>
      <c r="S10" s="16"/>
      <c r="T10" s="4"/>
      <c r="U10" s="16"/>
      <c r="V10" s="4"/>
      <c r="W10" s="16"/>
    </row>
    <row r="11" spans="1:23" x14ac:dyDescent="0.15">
      <c r="A11" s="26" t="s">
        <v>68</v>
      </c>
      <c r="B11" s="4">
        <f t="shared" ref="B11" si="12">SUM(B67:B91)</f>
        <v>20952</v>
      </c>
      <c r="D11" s="4">
        <f t="shared" ref="D11" si="13">SUM(D67:D91)</f>
        <v>14861</v>
      </c>
      <c r="E11" s="16"/>
      <c r="F11" s="4">
        <f t="shared" ref="F11" si="14">SUM(F67:F91)</f>
        <v>824</v>
      </c>
      <c r="G11" s="16"/>
      <c r="H11" s="4">
        <f t="shared" ref="H11" si="15">SUM(H67:H91)</f>
        <v>5697</v>
      </c>
      <c r="I11" s="16"/>
      <c r="J11" s="4"/>
      <c r="K11" s="16"/>
      <c r="L11" s="4"/>
      <c r="M11" s="16"/>
      <c r="N11" s="4"/>
      <c r="O11" s="16"/>
      <c r="P11" s="4"/>
      <c r="Q11" s="16"/>
      <c r="R11" s="4"/>
      <c r="S11" s="16"/>
      <c r="T11" s="4"/>
      <c r="U11" s="16"/>
      <c r="V11" s="4"/>
      <c r="W11" s="16"/>
    </row>
    <row r="12" spans="1:23" x14ac:dyDescent="0.15">
      <c r="A12" s="26" t="s">
        <v>80</v>
      </c>
      <c r="B12" s="4">
        <f t="shared" ref="B12" si="16">SUM(B92:B106)</f>
        <v>7052</v>
      </c>
      <c r="D12" s="4">
        <f t="shared" ref="D12" si="17">SUM(D92:D106)</f>
        <v>3223</v>
      </c>
      <c r="E12" s="16"/>
      <c r="F12" s="4">
        <f t="shared" ref="F12" si="18">SUM(F92:F106)</f>
        <v>264</v>
      </c>
      <c r="G12" s="16"/>
      <c r="H12" s="4">
        <f t="shared" ref="H12" si="19">SUM(H92:H106)</f>
        <v>2374</v>
      </c>
      <c r="I12" s="16"/>
      <c r="J12" s="4"/>
      <c r="K12" s="16"/>
      <c r="L12" s="4"/>
      <c r="M12" s="16"/>
      <c r="N12" s="4"/>
      <c r="O12" s="16"/>
      <c r="P12" s="4"/>
      <c r="Q12" s="16"/>
      <c r="R12" s="4"/>
      <c r="S12" s="16"/>
      <c r="T12" s="4"/>
      <c r="U12" s="16"/>
      <c r="V12" s="4"/>
      <c r="W12" s="16"/>
    </row>
    <row r="13" spans="1:23" x14ac:dyDescent="0.15">
      <c r="A13" s="26" t="s">
        <v>107</v>
      </c>
      <c r="B13" s="4">
        <f t="shared" ref="B13" si="20">SUM(B107:B134)</f>
        <v>19445</v>
      </c>
      <c r="D13" s="4">
        <f t="shared" ref="D13" si="21">SUM(D107:D134)</f>
        <v>15520</v>
      </c>
      <c r="E13" s="16"/>
      <c r="F13" s="4">
        <f t="shared" ref="F13" si="22">SUM(F107:F134)</f>
        <v>2073</v>
      </c>
      <c r="G13" s="16"/>
      <c r="H13" s="4">
        <f t="shared" ref="H13" si="23">SUM(H107:H134)</f>
        <v>5893</v>
      </c>
      <c r="I13" s="16"/>
      <c r="J13" s="4"/>
      <c r="K13" s="16"/>
      <c r="L13" s="4"/>
      <c r="M13" s="16"/>
      <c r="N13" s="4"/>
      <c r="O13" s="16"/>
      <c r="P13" s="4"/>
      <c r="Q13" s="16"/>
      <c r="R13" s="4"/>
      <c r="S13" s="16"/>
      <c r="T13" s="4"/>
      <c r="U13" s="16"/>
      <c r="V13" s="4"/>
      <c r="W13" s="16"/>
    </row>
    <row r="14" spans="1:23" x14ac:dyDescent="0.15">
      <c r="A14" s="7"/>
      <c r="B14" s="17"/>
      <c r="D14" s="14"/>
      <c r="E14" s="14"/>
      <c r="F14" s="14"/>
      <c r="G14" s="14"/>
      <c r="H14" s="14"/>
      <c r="I14" s="14"/>
      <c r="J14" s="14"/>
      <c r="K14" s="14"/>
      <c r="L14" s="14"/>
      <c r="M14" s="14"/>
      <c r="N14" s="14"/>
      <c r="O14" s="14"/>
      <c r="P14" s="14"/>
      <c r="Q14" s="14"/>
      <c r="R14" s="14"/>
      <c r="S14" s="14"/>
      <c r="T14" s="14"/>
      <c r="U14" s="14"/>
      <c r="V14" s="14"/>
      <c r="W14" s="14"/>
    </row>
    <row r="15" spans="1:23" x14ac:dyDescent="0.15">
      <c r="A15" s="34" t="s">
        <v>109</v>
      </c>
      <c r="B15" s="5"/>
      <c r="D15" s="14"/>
      <c r="E15" s="14"/>
      <c r="F15" s="14"/>
      <c r="G15" s="14"/>
      <c r="H15" s="14"/>
      <c r="I15" s="14"/>
      <c r="J15" s="14"/>
      <c r="K15" s="14"/>
      <c r="L15" s="14"/>
      <c r="M15" s="14"/>
      <c r="N15" s="14"/>
      <c r="O15" s="14"/>
      <c r="P15" s="14"/>
      <c r="Q15" s="14"/>
      <c r="R15" s="14"/>
      <c r="S15" s="14"/>
      <c r="T15" s="14"/>
      <c r="U15" s="14"/>
      <c r="V15" s="14"/>
      <c r="W15" s="14"/>
    </row>
    <row r="16" spans="1:23" x14ac:dyDescent="0.15">
      <c r="A16" s="26" t="s">
        <v>117</v>
      </c>
      <c r="B16" s="4">
        <v>10415</v>
      </c>
      <c r="D16" s="4">
        <v>17699</v>
      </c>
      <c r="E16" s="16"/>
      <c r="F16" s="4">
        <v>7259</v>
      </c>
      <c r="G16" s="16"/>
      <c r="H16" s="4">
        <v>6644</v>
      </c>
      <c r="I16" s="16"/>
      <c r="J16" s="4"/>
      <c r="K16" s="16"/>
      <c r="L16" s="4"/>
      <c r="M16" s="16"/>
      <c r="N16" s="4"/>
      <c r="O16" s="16"/>
      <c r="P16" s="4"/>
      <c r="Q16" s="16"/>
      <c r="R16" s="4"/>
      <c r="S16" s="16"/>
      <c r="T16" s="4"/>
      <c r="U16" s="16"/>
      <c r="V16" s="4"/>
      <c r="W16" s="16"/>
    </row>
    <row r="17" spans="1:23" x14ac:dyDescent="0.15">
      <c r="A17" s="26" t="s">
        <v>6</v>
      </c>
      <c r="B17" s="4">
        <v>2081</v>
      </c>
      <c r="D17" s="4">
        <v>1299</v>
      </c>
      <c r="E17" s="16"/>
      <c r="F17" s="4"/>
      <c r="G17" s="16"/>
      <c r="H17" s="4">
        <v>155</v>
      </c>
      <c r="I17" s="16"/>
      <c r="J17" s="4"/>
      <c r="K17" s="16"/>
      <c r="L17" s="4"/>
      <c r="M17" s="16"/>
      <c r="N17" s="4"/>
      <c r="O17" s="16"/>
      <c r="P17" s="4"/>
      <c r="Q17" s="16"/>
      <c r="R17" s="4"/>
      <c r="S17" s="16"/>
      <c r="T17" s="4"/>
      <c r="U17" s="16"/>
      <c r="V17" s="4"/>
      <c r="W17" s="16"/>
    </row>
    <row r="18" spans="1:23" x14ac:dyDescent="0.15">
      <c r="A18" s="26" t="s">
        <v>7</v>
      </c>
      <c r="B18" s="4">
        <v>1498</v>
      </c>
      <c r="D18" s="4">
        <v>518</v>
      </c>
      <c r="E18" s="16"/>
      <c r="F18" s="4"/>
      <c r="G18" s="16"/>
      <c r="H18" s="4">
        <v>160</v>
      </c>
      <c r="I18" s="16"/>
      <c r="J18" s="4"/>
      <c r="K18" s="16"/>
      <c r="L18" s="4"/>
      <c r="M18" s="16"/>
      <c r="N18" s="4"/>
      <c r="O18" s="16"/>
      <c r="P18" s="4"/>
      <c r="Q18" s="16"/>
      <c r="R18" s="4"/>
      <c r="S18" s="16"/>
      <c r="T18" s="4"/>
      <c r="U18" s="16"/>
      <c r="V18" s="4"/>
      <c r="W18" s="16"/>
    </row>
    <row r="19" spans="1:23" x14ac:dyDescent="0.15">
      <c r="A19" s="26" t="s">
        <v>8</v>
      </c>
      <c r="B19" s="4">
        <v>680</v>
      </c>
      <c r="D19" s="4">
        <v>357</v>
      </c>
      <c r="E19" s="16"/>
      <c r="F19" s="4"/>
      <c r="G19" s="16"/>
      <c r="H19" s="4">
        <v>313</v>
      </c>
      <c r="I19" s="16"/>
      <c r="J19" s="4"/>
      <c r="K19" s="16"/>
      <c r="L19" s="4"/>
      <c r="M19" s="16"/>
      <c r="N19" s="4"/>
      <c r="O19" s="16"/>
      <c r="P19" s="4"/>
      <c r="Q19" s="16"/>
      <c r="R19" s="4"/>
      <c r="S19" s="16"/>
      <c r="T19" s="4"/>
      <c r="U19" s="16"/>
      <c r="V19" s="4"/>
      <c r="W19" s="16"/>
    </row>
    <row r="20" spans="1:23" x14ac:dyDescent="0.15">
      <c r="A20" s="26" t="s">
        <v>9</v>
      </c>
      <c r="B20" s="4">
        <v>1281</v>
      </c>
      <c r="D20" s="4">
        <v>494</v>
      </c>
      <c r="E20" s="16"/>
      <c r="F20" s="4"/>
      <c r="G20" s="16"/>
      <c r="H20" s="4">
        <v>387</v>
      </c>
      <c r="I20" s="16"/>
      <c r="J20" s="4"/>
      <c r="K20" s="16"/>
      <c r="L20" s="4"/>
      <c r="M20" s="16"/>
      <c r="N20" s="4"/>
      <c r="O20" s="16"/>
      <c r="P20" s="4"/>
      <c r="Q20" s="16"/>
      <c r="R20" s="4"/>
      <c r="S20" s="16"/>
      <c r="T20" s="4"/>
      <c r="U20" s="16"/>
      <c r="V20" s="4"/>
      <c r="W20" s="16"/>
    </row>
    <row r="21" spans="1:23" x14ac:dyDescent="0.15">
      <c r="A21" s="26" t="s">
        <v>10</v>
      </c>
      <c r="B21" s="4">
        <v>3720</v>
      </c>
      <c r="D21" s="4">
        <v>1935</v>
      </c>
      <c r="E21" s="16"/>
      <c r="F21" s="4">
        <v>789</v>
      </c>
      <c r="G21" s="16"/>
      <c r="H21" s="4">
        <v>658</v>
      </c>
      <c r="I21" s="16"/>
      <c r="J21" s="4"/>
      <c r="K21" s="16"/>
      <c r="L21" s="4"/>
      <c r="M21" s="16"/>
      <c r="N21" s="4"/>
      <c r="O21" s="16"/>
      <c r="P21" s="4"/>
      <c r="Q21" s="16"/>
      <c r="R21" s="4"/>
      <c r="S21" s="16"/>
      <c r="T21" s="4"/>
      <c r="U21" s="16"/>
      <c r="V21" s="4"/>
      <c r="W21" s="16"/>
    </row>
    <row r="22" spans="1:23" x14ac:dyDescent="0.15">
      <c r="A22" s="26" t="s">
        <v>11</v>
      </c>
      <c r="B22" s="4">
        <v>441</v>
      </c>
      <c r="D22" s="4">
        <v>119</v>
      </c>
      <c r="E22" s="16"/>
      <c r="F22" s="4"/>
      <c r="G22" s="16"/>
      <c r="H22" s="4">
        <v>35</v>
      </c>
      <c r="I22" s="16"/>
      <c r="J22" s="4"/>
      <c r="K22" s="16"/>
      <c r="L22" s="4"/>
      <c r="M22" s="16"/>
      <c r="N22" s="4"/>
      <c r="O22" s="16"/>
      <c r="P22" s="4"/>
      <c r="Q22" s="16"/>
      <c r="R22" s="4"/>
      <c r="S22" s="16"/>
      <c r="T22" s="4"/>
      <c r="U22" s="16"/>
      <c r="V22" s="4"/>
      <c r="W22" s="16"/>
    </row>
    <row r="23" spans="1:23" x14ac:dyDescent="0.15">
      <c r="A23" s="26" t="s">
        <v>12</v>
      </c>
      <c r="B23" s="4">
        <v>1967</v>
      </c>
      <c r="D23" s="4">
        <v>666</v>
      </c>
      <c r="E23" s="16"/>
      <c r="F23" s="4">
        <v>861</v>
      </c>
      <c r="G23" s="16"/>
      <c r="H23" s="4">
        <v>323</v>
      </c>
      <c r="I23" s="16"/>
      <c r="J23" s="4"/>
      <c r="K23" s="16"/>
      <c r="L23" s="4"/>
      <c r="M23" s="16"/>
      <c r="N23" s="4"/>
      <c r="O23" s="16"/>
      <c r="P23" s="4"/>
      <c r="Q23" s="16"/>
      <c r="R23" s="4"/>
      <c r="S23" s="16"/>
      <c r="T23" s="4"/>
      <c r="U23" s="16"/>
      <c r="V23" s="4"/>
      <c r="W23" s="16"/>
    </row>
    <row r="24" spans="1:23" x14ac:dyDescent="0.15">
      <c r="A24" s="26" t="s">
        <v>13</v>
      </c>
      <c r="B24" s="4">
        <v>626</v>
      </c>
      <c r="D24" s="4">
        <v>874</v>
      </c>
      <c r="E24" s="16"/>
      <c r="F24" s="4">
        <v>336</v>
      </c>
      <c r="G24" s="16"/>
      <c r="H24" s="4">
        <v>282</v>
      </c>
      <c r="I24" s="16"/>
      <c r="J24" s="4"/>
      <c r="K24" s="16"/>
      <c r="L24" s="4"/>
      <c r="M24" s="16"/>
      <c r="N24" s="4"/>
      <c r="O24" s="16"/>
      <c r="P24" s="4"/>
      <c r="Q24" s="16"/>
      <c r="R24" s="4"/>
      <c r="S24" s="16"/>
      <c r="T24" s="4"/>
      <c r="U24" s="16"/>
      <c r="V24" s="4"/>
      <c r="W24" s="16"/>
    </row>
    <row r="25" spans="1:23" x14ac:dyDescent="0.15">
      <c r="A25" s="26" t="s">
        <v>14</v>
      </c>
      <c r="B25" s="4">
        <v>1387</v>
      </c>
      <c r="D25" s="4">
        <v>505</v>
      </c>
      <c r="E25" s="16"/>
      <c r="F25" s="4">
        <v>291</v>
      </c>
      <c r="G25" s="16"/>
      <c r="H25" s="4">
        <v>148</v>
      </c>
      <c r="I25" s="16"/>
      <c r="J25" s="4"/>
      <c r="K25" s="16"/>
      <c r="L25" s="4"/>
      <c r="M25" s="16"/>
      <c r="N25" s="4"/>
      <c r="O25" s="16"/>
      <c r="P25" s="4"/>
      <c r="Q25" s="16"/>
      <c r="R25" s="4"/>
      <c r="S25" s="16"/>
      <c r="T25" s="4"/>
      <c r="U25" s="16"/>
      <c r="V25" s="4"/>
      <c r="W25" s="16"/>
    </row>
    <row r="26" spans="1:23" x14ac:dyDescent="0.15">
      <c r="A26" s="26" t="s">
        <v>118</v>
      </c>
      <c r="B26" s="4">
        <v>319</v>
      </c>
      <c r="D26" s="4">
        <v>203</v>
      </c>
      <c r="E26" s="16"/>
      <c r="F26" s="4"/>
      <c r="G26" s="16"/>
      <c r="H26" s="4">
        <v>38</v>
      </c>
      <c r="I26" s="16"/>
      <c r="J26" s="4"/>
      <c r="K26" s="16"/>
      <c r="L26" s="4"/>
      <c r="M26" s="16"/>
      <c r="N26" s="4"/>
      <c r="O26" s="16"/>
      <c r="P26" s="4"/>
      <c r="Q26" s="16"/>
      <c r="R26" s="4"/>
      <c r="S26" s="16"/>
      <c r="T26" s="4"/>
      <c r="U26" s="16"/>
      <c r="V26" s="4"/>
      <c r="W26" s="16"/>
    </row>
    <row r="27" spans="1:23" x14ac:dyDescent="0.15">
      <c r="A27" s="26" t="s">
        <v>130</v>
      </c>
      <c r="B27" s="4">
        <v>757</v>
      </c>
      <c r="D27" s="4">
        <v>220</v>
      </c>
      <c r="E27" s="16"/>
      <c r="F27" s="4"/>
      <c r="G27" s="16"/>
      <c r="H27" s="4">
        <v>105</v>
      </c>
      <c r="I27" s="16"/>
      <c r="J27" s="4"/>
      <c r="K27" s="16"/>
      <c r="L27" s="4"/>
      <c r="M27" s="16"/>
      <c r="N27" s="4"/>
      <c r="O27" s="16"/>
      <c r="P27" s="4"/>
      <c r="Q27" s="16"/>
      <c r="R27" s="4"/>
      <c r="S27" s="16"/>
      <c r="T27" s="4"/>
      <c r="U27" s="16"/>
      <c r="V27" s="4"/>
      <c r="W27" s="16"/>
    </row>
    <row r="28" spans="1:23" x14ac:dyDescent="0.15">
      <c r="A28" s="26" t="s">
        <v>119</v>
      </c>
      <c r="B28" s="4">
        <v>534</v>
      </c>
      <c r="D28" s="4">
        <v>240</v>
      </c>
      <c r="E28" s="16"/>
      <c r="F28" s="4"/>
      <c r="G28" s="16"/>
      <c r="H28" s="4">
        <v>88</v>
      </c>
      <c r="I28" s="16"/>
      <c r="J28" s="4"/>
      <c r="K28" s="16"/>
      <c r="L28" s="4"/>
      <c r="M28" s="16"/>
      <c r="N28" s="4"/>
      <c r="O28" s="16"/>
      <c r="P28" s="4"/>
      <c r="Q28" s="16"/>
      <c r="R28" s="4"/>
      <c r="S28" s="16"/>
      <c r="T28" s="4"/>
      <c r="U28" s="16"/>
      <c r="V28" s="4"/>
      <c r="W28" s="16"/>
    </row>
    <row r="29" spans="1:23" x14ac:dyDescent="0.15">
      <c r="A29" s="26" t="s">
        <v>15</v>
      </c>
      <c r="B29" s="4">
        <v>624</v>
      </c>
      <c r="D29" s="4">
        <v>329</v>
      </c>
      <c r="E29" s="16"/>
      <c r="F29" s="4"/>
      <c r="G29" s="16"/>
      <c r="H29" s="4">
        <v>72</v>
      </c>
      <c r="I29" s="16"/>
      <c r="J29" s="4"/>
      <c r="K29" s="16"/>
      <c r="L29" s="4"/>
      <c r="M29" s="16"/>
      <c r="N29" s="4"/>
      <c r="O29" s="16"/>
      <c r="P29" s="4"/>
      <c r="Q29" s="16"/>
      <c r="R29" s="4"/>
      <c r="S29" s="16"/>
      <c r="T29" s="4"/>
      <c r="U29" s="16"/>
      <c r="V29" s="4"/>
      <c r="W29" s="16"/>
    </row>
    <row r="30" spans="1:23" x14ac:dyDescent="0.15">
      <c r="A30" s="26" t="s">
        <v>16</v>
      </c>
      <c r="B30" s="4">
        <v>480</v>
      </c>
      <c r="D30" s="4">
        <v>301</v>
      </c>
      <c r="E30" s="16"/>
      <c r="F30" s="4">
        <v>235</v>
      </c>
      <c r="G30" s="16"/>
      <c r="H30" s="4">
        <v>97</v>
      </c>
      <c r="I30" s="16"/>
      <c r="J30" s="4"/>
      <c r="K30" s="16"/>
      <c r="L30" s="4"/>
      <c r="M30" s="16"/>
      <c r="N30" s="4"/>
      <c r="O30" s="16"/>
      <c r="P30" s="4"/>
      <c r="Q30" s="16"/>
      <c r="R30" s="4"/>
      <c r="S30" s="16"/>
      <c r="T30" s="4"/>
      <c r="U30" s="16"/>
      <c r="V30" s="4"/>
      <c r="W30" s="16"/>
    </row>
    <row r="31" spans="1:23" x14ac:dyDescent="0.15">
      <c r="A31" s="26" t="s">
        <v>17</v>
      </c>
      <c r="B31" s="4">
        <v>1352</v>
      </c>
      <c r="D31" s="4">
        <v>206</v>
      </c>
      <c r="E31" s="16"/>
      <c r="F31" s="4">
        <v>293</v>
      </c>
      <c r="G31" s="16"/>
      <c r="H31" s="4">
        <v>195</v>
      </c>
      <c r="I31" s="16"/>
      <c r="J31" s="4"/>
      <c r="K31" s="16"/>
      <c r="L31" s="4"/>
      <c r="M31" s="16"/>
      <c r="N31" s="4"/>
      <c r="O31" s="16"/>
      <c r="P31" s="4"/>
      <c r="Q31" s="16"/>
      <c r="R31" s="4"/>
      <c r="S31" s="16"/>
      <c r="T31" s="4"/>
      <c r="U31" s="16"/>
      <c r="V31" s="4"/>
      <c r="W31" s="16"/>
    </row>
    <row r="32" spans="1:23" x14ac:dyDescent="0.15">
      <c r="A32" s="26" t="s">
        <v>18</v>
      </c>
      <c r="B32" s="4">
        <v>1792</v>
      </c>
      <c r="D32" s="4">
        <v>236</v>
      </c>
      <c r="E32" s="16"/>
      <c r="F32" s="4">
        <v>261</v>
      </c>
      <c r="G32" s="16"/>
      <c r="H32" s="4">
        <v>223</v>
      </c>
      <c r="I32" s="16"/>
      <c r="J32" s="4"/>
      <c r="K32" s="16"/>
      <c r="L32" s="4"/>
      <c r="M32" s="16"/>
      <c r="N32" s="4"/>
      <c r="O32" s="16"/>
      <c r="P32" s="4"/>
      <c r="Q32" s="16"/>
      <c r="R32" s="4"/>
      <c r="S32" s="16"/>
      <c r="T32" s="4"/>
      <c r="U32" s="16"/>
      <c r="V32" s="4"/>
      <c r="W32" s="16"/>
    </row>
    <row r="33" spans="1:23" x14ac:dyDescent="0.15">
      <c r="A33" s="26" t="s">
        <v>19</v>
      </c>
      <c r="B33" s="4">
        <v>571</v>
      </c>
      <c r="D33" s="4">
        <v>277</v>
      </c>
      <c r="E33" s="16"/>
      <c r="F33" s="4"/>
      <c r="G33" s="16"/>
      <c r="H33" s="4">
        <v>166</v>
      </c>
      <c r="I33" s="16"/>
      <c r="J33" s="4"/>
      <c r="K33" s="16"/>
      <c r="L33" s="4"/>
      <c r="M33" s="16"/>
      <c r="N33" s="4"/>
      <c r="O33" s="16"/>
      <c r="P33" s="4"/>
      <c r="Q33" s="16"/>
      <c r="R33" s="4"/>
      <c r="S33" s="16"/>
      <c r="T33" s="4"/>
      <c r="U33" s="16"/>
      <c r="V33" s="4"/>
      <c r="W33" s="16"/>
    </row>
    <row r="34" spans="1:23" x14ac:dyDescent="0.15">
      <c r="A34" s="26" t="s">
        <v>20</v>
      </c>
      <c r="B34" s="4">
        <v>290</v>
      </c>
      <c r="D34" s="4">
        <v>1559</v>
      </c>
      <c r="E34" s="16"/>
      <c r="F34" s="4">
        <v>286</v>
      </c>
      <c r="G34" s="16"/>
      <c r="H34" s="4">
        <v>330</v>
      </c>
      <c r="I34" s="16"/>
      <c r="J34" s="4"/>
      <c r="K34" s="16"/>
      <c r="L34" s="4"/>
      <c r="M34" s="16"/>
      <c r="N34" s="4"/>
      <c r="O34" s="16"/>
      <c r="P34" s="4"/>
      <c r="Q34" s="16"/>
      <c r="R34" s="4"/>
      <c r="S34" s="16"/>
      <c r="T34" s="4"/>
      <c r="U34" s="16"/>
      <c r="V34" s="4"/>
      <c r="W34" s="16"/>
    </row>
    <row r="35" spans="1:23" x14ac:dyDescent="0.15">
      <c r="A35" s="26" t="s">
        <v>21</v>
      </c>
      <c r="B35" s="4">
        <v>528</v>
      </c>
      <c r="D35" s="4">
        <v>265</v>
      </c>
      <c r="E35" s="16"/>
      <c r="F35" s="4"/>
      <c r="G35" s="16"/>
      <c r="H35" s="4"/>
      <c r="I35" s="16"/>
      <c r="J35" s="4"/>
      <c r="K35" s="16"/>
      <c r="L35" s="4"/>
      <c r="M35" s="16"/>
      <c r="N35" s="4"/>
      <c r="O35" s="16"/>
      <c r="P35" s="4"/>
      <c r="Q35" s="16"/>
      <c r="R35" s="4"/>
      <c r="S35" s="16"/>
      <c r="T35" s="4"/>
      <c r="U35" s="16"/>
      <c r="V35" s="4"/>
      <c r="W35" s="16"/>
    </row>
    <row r="36" spans="1:23" x14ac:dyDescent="0.15">
      <c r="A36" s="26" t="s">
        <v>22</v>
      </c>
      <c r="B36" s="4">
        <v>414</v>
      </c>
      <c r="D36" s="4">
        <v>245</v>
      </c>
      <c r="E36" s="16"/>
      <c r="F36" s="4">
        <v>103</v>
      </c>
      <c r="G36" s="16"/>
      <c r="H36" s="4">
        <v>111</v>
      </c>
      <c r="I36" s="16"/>
      <c r="J36" s="4"/>
      <c r="K36" s="16"/>
      <c r="L36" s="4"/>
      <c r="M36" s="16"/>
      <c r="N36" s="4"/>
      <c r="O36" s="16"/>
      <c r="P36" s="4"/>
      <c r="Q36" s="16"/>
      <c r="R36" s="4"/>
      <c r="S36" s="16"/>
      <c r="T36" s="4"/>
      <c r="U36" s="16"/>
      <c r="V36" s="4"/>
      <c r="W36" s="16"/>
    </row>
    <row r="37" spans="1:23" x14ac:dyDescent="0.15">
      <c r="A37" s="26" t="s">
        <v>23</v>
      </c>
      <c r="B37" s="4">
        <v>816</v>
      </c>
      <c r="D37" s="4">
        <v>420</v>
      </c>
      <c r="E37" s="16"/>
      <c r="F37" s="4"/>
      <c r="G37" s="16"/>
      <c r="H37" s="4">
        <v>204</v>
      </c>
      <c r="I37" s="16"/>
      <c r="J37" s="4"/>
      <c r="K37" s="16"/>
      <c r="L37" s="4"/>
      <c r="M37" s="16"/>
      <c r="N37" s="4"/>
      <c r="O37" s="16"/>
      <c r="P37" s="4"/>
      <c r="Q37" s="16"/>
      <c r="R37" s="4"/>
      <c r="S37" s="16"/>
      <c r="T37" s="4"/>
      <c r="U37" s="16"/>
      <c r="V37" s="4"/>
      <c r="W37" s="16"/>
    </row>
    <row r="38" spans="1:23" x14ac:dyDescent="0.15">
      <c r="A38" s="26" t="s">
        <v>24</v>
      </c>
      <c r="B38" s="4">
        <v>1299</v>
      </c>
      <c r="D38" s="4">
        <v>560</v>
      </c>
      <c r="E38" s="16"/>
      <c r="F38" s="4">
        <v>416</v>
      </c>
      <c r="G38" s="16"/>
      <c r="H38" s="4">
        <v>287</v>
      </c>
      <c r="I38" s="16"/>
      <c r="J38" s="4"/>
      <c r="K38" s="16"/>
      <c r="L38" s="4"/>
      <c r="M38" s="16"/>
      <c r="N38" s="4"/>
      <c r="O38" s="16"/>
      <c r="P38" s="4"/>
      <c r="Q38" s="16"/>
      <c r="R38" s="4"/>
      <c r="S38" s="16"/>
      <c r="T38" s="4"/>
      <c r="U38" s="16"/>
      <c r="V38" s="4"/>
      <c r="W38" s="16"/>
    </row>
    <row r="39" spans="1:23" x14ac:dyDescent="0.15">
      <c r="A39" s="26" t="s">
        <v>25</v>
      </c>
      <c r="B39" s="4">
        <v>1978</v>
      </c>
      <c r="D39" s="4">
        <v>550</v>
      </c>
      <c r="E39" s="16"/>
      <c r="F39" s="4">
        <v>542</v>
      </c>
      <c r="G39" s="16"/>
      <c r="H39" s="4">
        <v>225</v>
      </c>
      <c r="I39" s="16"/>
      <c r="J39" s="4"/>
      <c r="K39" s="16"/>
      <c r="L39" s="4"/>
      <c r="M39" s="16"/>
      <c r="N39" s="4"/>
      <c r="O39" s="16"/>
      <c r="P39" s="4"/>
      <c r="Q39" s="16"/>
      <c r="R39" s="4"/>
      <c r="S39" s="16"/>
      <c r="T39" s="4"/>
      <c r="U39" s="16"/>
      <c r="V39" s="4"/>
      <c r="W39" s="16"/>
    </row>
    <row r="40" spans="1:23" x14ac:dyDescent="0.15">
      <c r="A40" s="26" t="s">
        <v>26</v>
      </c>
      <c r="B40" s="4">
        <v>926</v>
      </c>
      <c r="D40" s="4">
        <v>277</v>
      </c>
      <c r="E40" s="16"/>
      <c r="F40" s="4"/>
      <c r="G40" s="16"/>
      <c r="H40" s="4">
        <v>586</v>
      </c>
      <c r="I40" s="16"/>
      <c r="J40" s="4"/>
      <c r="K40" s="16"/>
      <c r="L40" s="4"/>
      <c r="M40" s="16"/>
      <c r="N40" s="4"/>
      <c r="O40" s="16"/>
      <c r="P40" s="4"/>
      <c r="Q40" s="16"/>
      <c r="R40" s="4"/>
      <c r="S40" s="16"/>
      <c r="T40" s="4"/>
      <c r="U40" s="16"/>
      <c r="V40" s="4"/>
      <c r="W40" s="16"/>
    </row>
    <row r="41" spans="1:23" x14ac:dyDescent="0.15">
      <c r="A41" s="26" t="s">
        <v>27</v>
      </c>
      <c r="B41" s="4">
        <v>404</v>
      </c>
      <c r="D41" s="4">
        <v>58</v>
      </c>
      <c r="E41" s="16"/>
      <c r="F41" s="4">
        <v>165</v>
      </c>
      <c r="G41" s="16"/>
      <c r="H41" s="4">
        <v>139</v>
      </c>
      <c r="I41" s="16"/>
      <c r="J41" s="4"/>
      <c r="K41" s="16"/>
      <c r="L41" s="4"/>
      <c r="M41" s="16"/>
      <c r="N41" s="4"/>
      <c r="O41" s="16"/>
      <c r="P41" s="4"/>
      <c r="Q41" s="16"/>
      <c r="R41" s="4"/>
      <c r="S41" s="16"/>
      <c r="T41" s="4"/>
      <c r="U41" s="16"/>
      <c r="V41" s="4"/>
      <c r="W41" s="16"/>
    </row>
    <row r="42" spans="1:23" x14ac:dyDescent="0.15">
      <c r="A42" s="26" t="s">
        <v>28</v>
      </c>
      <c r="B42" s="4">
        <v>364</v>
      </c>
      <c r="D42" s="4">
        <v>77</v>
      </c>
      <c r="E42" s="16"/>
      <c r="F42" s="4"/>
      <c r="G42" s="16"/>
      <c r="H42" s="4"/>
      <c r="I42" s="16"/>
      <c r="J42" s="4"/>
      <c r="K42" s="16"/>
      <c r="L42" s="4"/>
      <c r="M42" s="16"/>
      <c r="N42" s="4"/>
      <c r="O42" s="16"/>
      <c r="P42" s="4"/>
      <c r="Q42" s="16"/>
      <c r="R42" s="4"/>
      <c r="S42" s="16"/>
      <c r="T42" s="4"/>
      <c r="U42" s="16"/>
      <c r="V42" s="4"/>
      <c r="W42" s="16"/>
    </row>
    <row r="43" spans="1:23" x14ac:dyDescent="0.15">
      <c r="A43" s="26" t="s">
        <v>29</v>
      </c>
      <c r="B43" s="4">
        <v>1798</v>
      </c>
      <c r="D43" s="4">
        <v>778</v>
      </c>
      <c r="E43" s="16"/>
      <c r="F43" s="4">
        <v>330</v>
      </c>
      <c r="G43" s="16"/>
      <c r="H43" s="4">
        <v>317</v>
      </c>
      <c r="I43" s="16"/>
      <c r="J43" s="4"/>
      <c r="K43" s="16"/>
      <c r="L43" s="4"/>
      <c r="M43" s="16"/>
      <c r="N43" s="4"/>
      <c r="O43" s="16"/>
      <c r="P43" s="4"/>
      <c r="Q43" s="16"/>
      <c r="R43" s="4"/>
      <c r="S43" s="16"/>
      <c r="T43" s="4"/>
      <c r="U43" s="16"/>
      <c r="V43" s="4"/>
      <c r="W43" s="16"/>
    </row>
    <row r="44" spans="1:23" x14ac:dyDescent="0.15">
      <c r="A44" s="26" t="s">
        <v>30</v>
      </c>
      <c r="B44" s="4">
        <v>627</v>
      </c>
      <c r="D44" s="4">
        <v>201</v>
      </c>
      <c r="E44" s="16"/>
      <c r="F44" s="4">
        <v>237</v>
      </c>
      <c r="G44" s="16"/>
      <c r="H44" s="4">
        <v>223</v>
      </c>
      <c r="I44" s="16"/>
      <c r="J44" s="4"/>
      <c r="K44" s="16"/>
      <c r="L44" s="4"/>
      <c r="M44" s="16"/>
      <c r="N44" s="4"/>
      <c r="O44" s="16"/>
      <c r="P44" s="4"/>
      <c r="Q44" s="16"/>
      <c r="R44" s="4"/>
      <c r="S44" s="16"/>
      <c r="T44" s="4"/>
      <c r="U44" s="16"/>
      <c r="V44" s="4"/>
      <c r="W44" s="16"/>
    </row>
    <row r="45" spans="1:23" x14ac:dyDescent="0.15">
      <c r="A45" s="26" t="s">
        <v>31</v>
      </c>
      <c r="B45" s="4">
        <v>1128</v>
      </c>
      <c r="D45" s="4">
        <v>494</v>
      </c>
      <c r="E45" s="16"/>
      <c r="F45" s="4">
        <v>294</v>
      </c>
      <c r="G45" s="16"/>
      <c r="H45" s="4">
        <v>155</v>
      </c>
      <c r="I45" s="16"/>
      <c r="J45" s="4"/>
      <c r="K45" s="16"/>
      <c r="L45" s="4"/>
      <c r="M45" s="16"/>
      <c r="N45" s="4"/>
      <c r="O45" s="16"/>
      <c r="P45" s="4"/>
      <c r="Q45" s="16"/>
      <c r="R45" s="4"/>
      <c r="S45" s="16"/>
      <c r="T45" s="4"/>
      <c r="U45" s="16"/>
      <c r="V45" s="4"/>
      <c r="W45" s="16"/>
    </row>
    <row r="46" spans="1:23" x14ac:dyDescent="0.15">
      <c r="A46" s="26" t="s">
        <v>32</v>
      </c>
      <c r="B46" s="4">
        <v>1278</v>
      </c>
      <c r="D46" s="4">
        <v>610</v>
      </c>
      <c r="E46" s="16"/>
      <c r="F46" s="4">
        <v>283</v>
      </c>
      <c r="G46" s="16"/>
      <c r="H46" s="4">
        <v>333</v>
      </c>
      <c r="I46" s="16"/>
      <c r="J46" s="4"/>
      <c r="K46" s="16"/>
      <c r="L46" s="4"/>
      <c r="M46" s="16"/>
      <c r="N46" s="4"/>
      <c r="O46" s="16"/>
      <c r="P46" s="4"/>
      <c r="Q46" s="16"/>
      <c r="R46" s="4"/>
      <c r="S46" s="16"/>
      <c r="T46" s="4"/>
      <c r="U46" s="16"/>
      <c r="V46" s="4"/>
      <c r="W46" s="16"/>
    </row>
    <row r="47" spans="1:23" x14ac:dyDescent="0.15">
      <c r="A47" s="26" t="s">
        <v>33</v>
      </c>
      <c r="B47" s="4">
        <v>192</v>
      </c>
      <c r="D47" s="4">
        <v>102</v>
      </c>
      <c r="E47" s="16"/>
      <c r="F47" s="4"/>
      <c r="G47" s="16"/>
      <c r="H47" s="4">
        <v>39</v>
      </c>
      <c r="I47" s="16"/>
      <c r="J47" s="4"/>
      <c r="K47" s="16"/>
      <c r="L47" s="4"/>
      <c r="M47" s="16"/>
      <c r="N47" s="4"/>
      <c r="O47" s="16"/>
      <c r="P47" s="4"/>
      <c r="Q47" s="16"/>
      <c r="R47" s="4"/>
      <c r="S47" s="16"/>
      <c r="T47" s="4"/>
      <c r="U47" s="16"/>
      <c r="V47" s="4"/>
      <c r="W47" s="16"/>
    </row>
    <row r="48" spans="1:23" x14ac:dyDescent="0.15">
      <c r="A48" s="26" t="s">
        <v>34</v>
      </c>
      <c r="B48" s="4">
        <v>974</v>
      </c>
      <c r="D48" s="4">
        <v>307</v>
      </c>
      <c r="E48" s="16"/>
      <c r="F48" s="4"/>
      <c r="G48" s="16"/>
      <c r="H48" s="4">
        <v>122</v>
      </c>
      <c r="I48" s="16"/>
      <c r="J48" s="4"/>
      <c r="K48" s="16"/>
      <c r="L48" s="4"/>
      <c r="M48" s="16"/>
      <c r="N48" s="4"/>
      <c r="O48" s="16"/>
      <c r="P48" s="4"/>
      <c r="Q48" s="16"/>
      <c r="R48" s="4"/>
      <c r="S48" s="16"/>
      <c r="T48" s="4"/>
      <c r="U48" s="16"/>
      <c r="V48" s="4"/>
      <c r="W48" s="16"/>
    </row>
    <row r="49" spans="1:23" x14ac:dyDescent="0.15">
      <c r="A49" s="26" t="s">
        <v>35</v>
      </c>
      <c r="B49" s="4">
        <v>958</v>
      </c>
      <c r="D49" s="4">
        <v>320</v>
      </c>
      <c r="E49" s="16"/>
      <c r="F49" s="4"/>
      <c r="G49" s="16"/>
      <c r="H49" s="4">
        <v>139</v>
      </c>
      <c r="I49" s="16"/>
      <c r="J49" s="4"/>
      <c r="K49" s="16"/>
      <c r="L49" s="4"/>
      <c r="M49" s="16"/>
      <c r="N49" s="4"/>
      <c r="O49" s="16"/>
      <c r="P49" s="4"/>
      <c r="Q49" s="16"/>
      <c r="R49" s="4"/>
      <c r="S49" s="16"/>
      <c r="T49" s="4"/>
      <c r="U49" s="16"/>
      <c r="V49" s="4"/>
      <c r="W49" s="16"/>
    </row>
    <row r="50" spans="1:23" x14ac:dyDescent="0.15">
      <c r="A50" s="26" t="s">
        <v>36</v>
      </c>
      <c r="B50" s="4">
        <v>962</v>
      </c>
      <c r="D50" s="4">
        <v>346</v>
      </c>
      <c r="E50" s="16"/>
      <c r="F50" s="4">
        <v>365</v>
      </c>
      <c r="G50" s="16"/>
      <c r="H50" s="4">
        <v>177</v>
      </c>
      <c r="I50" s="16"/>
      <c r="J50" s="4"/>
      <c r="K50" s="16"/>
      <c r="L50" s="4"/>
      <c r="M50" s="16"/>
      <c r="N50" s="4"/>
      <c r="O50" s="16"/>
      <c r="P50" s="4"/>
      <c r="Q50" s="16"/>
      <c r="R50" s="4"/>
      <c r="S50" s="16"/>
      <c r="T50" s="4"/>
      <c r="U50" s="16"/>
      <c r="V50" s="4"/>
      <c r="W50" s="16"/>
    </row>
    <row r="51" spans="1:23" x14ac:dyDescent="0.15">
      <c r="A51" s="26" t="s">
        <v>37</v>
      </c>
      <c r="B51" s="4">
        <v>804</v>
      </c>
      <c r="D51" s="4">
        <v>349</v>
      </c>
      <c r="E51" s="16"/>
      <c r="F51" s="4"/>
      <c r="G51" s="16"/>
      <c r="H51" s="4"/>
      <c r="I51" s="16"/>
      <c r="J51" s="4"/>
      <c r="K51" s="16"/>
      <c r="L51" s="4"/>
      <c r="M51" s="16"/>
      <c r="N51" s="4"/>
      <c r="O51" s="16"/>
      <c r="P51" s="4"/>
      <c r="Q51" s="16"/>
      <c r="R51" s="4"/>
      <c r="S51" s="16"/>
      <c r="T51" s="4"/>
      <c r="U51" s="16"/>
      <c r="V51" s="4"/>
      <c r="W51" s="16"/>
    </row>
    <row r="52" spans="1:23" x14ac:dyDescent="0.15">
      <c r="A52" s="26" t="s">
        <v>38</v>
      </c>
      <c r="B52" s="4">
        <v>900</v>
      </c>
      <c r="D52" s="4">
        <v>298</v>
      </c>
      <c r="E52" s="16"/>
      <c r="F52" s="4">
        <v>258</v>
      </c>
      <c r="G52" s="16"/>
      <c r="H52" s="4">
        <v>200</v>
      </c>
      <c r="I52" s="16"/>
      <c r="J52" s="4"/>
      <c r="K52" s="16"/>
      <c r="L52" s="4"/>
      <c r="M52" s="16"/>
      <c r="N52" s="4"/>
      <c r="O52" s="16"/>
      <c r="P52" s="4"/>
      <c r="Q52" s="16"/>
      <c r="R52" s="4"/>
      <c r="S52" s="16"/>
      <c r="T52" s="4"/>
      <c r="U52" s="16"/>
      <c r="V52" s="4"/>
      <c r="W52" s="16"/>
    </row>
    <row r="53" spans="1:23" x14ac:dyDescent="0.15">
      <c r="A53" s="26" t="s">
        <v>39</v>
      </c>
      <c r="B53" s="4">
        <v>1153</v>
      </c>
      <c r="D53" s="4">
        <v>859</v>
      </c>
      <c r="E53" s="16"/>
      <c r="F53" s="4">
        <v>238</v>
      </c>
      <c r="G53" s="16"/>
      <c r="H53" s="4">
        <v>594</v>
      </c>
      <c r="I53" s="16"/>
      <c r="J53" s="4"/>
      <c r="K53" s="16"/>
      <c r="L53" s="4"/>
      <c r="M53" s="16"/>
      <c r="N53" s="4"/>
      <c r="O53" s="16"/>
      <c r="P53" s="4"/>
      <c r="Q53" s="16"/>
      <c r="R53" s="4"/>
      <c r="S53" s="16"/>
      <c r="T53" s="4"/>
      <c r="U53" s="16"/>
      <c r="V53" s="4"/>
      <c r="W53" s="16"/>
    </row>
    <row r="54" spans="1:23" x14ac:dyDescent="0.15">
      <c r="A54" s="26" t="s">
        <v>40</v>
      </c>
      <c r="B54" s="4">
        <v>742</v>
      </c>
      <c r="D54" s="4">
        <v>391</v>
      </c>
      <c r="E54" s="16"/>
      <c r="F54" s="4"/>
      <c r="G54" s="16"/>
      <c r="H54" s="4">
        <v>95</v>
      </c>
      <c r="I54" s="16"/>
      <c r="J54" s="4"/>
      <c r="K54" s="16"/>
      <c r="L54" s="4"/>
      <c r="M54" s="16"/>
      <c r="N54" s="4"/>
      <c r="O54" s="16"/>
      <c r="P54" s="4"/>
      <c r="Q54" s="16"/>
      <c r="R54" s="4"/>
      <c r="S54" s="16"/>
      <c r="T54" s="4"/>
      <c r="U54" s="16"/>
      <c r="V54" s="4"/>
      <c r="W54" s="16"/>
    </row>
    <row r="55" spans="1:23" x14ac:dyDescent="0.15">
      <c r="A55" s="26" t="s">
        <v>41</v>
      </c>
      <c r="B55" s="4">
        <v>829</v>
      </c>
      <c r="D55" s="4">
        <v>1138</v>
      </c>
      <c r="E55" s="16"/>
      <c r="F55" s="4">
        <v>297</v>
      </c>
      <c r="G55" s="16"/>
      <c r="H55" s="4">
        <v>165</v>
      </c>
      <c r="I55" s="16"/>
      <c r="J55" s="4"/>
      <c r="K55" s="16"/>
      <c r="L55" s="4"/>
      <c r="M55" s="16"/>
      <c r="N55" s="4"/>
      <c r="O55" s="16"/>
      <c r="P55" s="4"/>
      <c r="Q55" s="16"/>
      <c r="R55" s="4"/>
      <c r="S55" s="16"/>
      <c r="T55" s="4"/>
      <c r="U55" s="16"/>
      <c r="V55" s="4"/>
      <c r="W55" s="16"/>
    </row>
    <row r="56" spans="1:23" x14ac:dyDescent="0.15">
      <c r="A56" s="26" t="s">
        <v>42</v>
      </c>
      <c r="B56" s="4">
        <v>1743</v>
      </c>
      <c r="D56" s="4">
        <v>206</v>
      </c>
      <c r="E56" s="16"/>
      <c r="F56" s="4">
        <v>183</v>
      </c>
      <c r="G56" s="16"/>
      <c r="H56" s="4">
        <v>215</v>
      </c>
      <c r="I56" s="16"/>
      <c r="J56" s="4"/>
      <c r="K56" s="16"/>
      <c r="L56" s="4"/>
      <c r="M56" s="16"/>
      <c r="N56" s="4"/>
      <c r="O56" s="16"/>
      <c r="P56" s="4"/>
      <c r="Q56" s="16"/>
      <c r="R56" s="4"/>
      <c r="S56" s="16"/>
      <c r="T56" s="4"/>
      <c r="U56" s="16"/>
      <c r="V56" s="4"/>
      <c r="W56" s="16"/>
    </row>
    <row r="57" spans="1:23" x14ac:dyDescent="0.15">
      <c r="A57" s="26" t="s">
        <v>43</v>
      </c>
      <c r="B57" s="4">
        <v>531</v>
      </c>
      <c r="D57" s="4">
        <v>97</v>
      </c>
      <c r="E57" s="16"/>
      <c r="F57" s="4"/>
      <c r="G57" s="16"/>
      <c r="H57" s="4">
        <v>78</v>
      </c>
      <c r="I57" s="16"/>
      <c r="J57" s="4"/>
      <c r="K57" s="16"/>
      <c r="L57" s="4"/>
      <c r="M57" s="16"/>
      <c r="N57" s="4"/>
      <c r="O57" s="16"/>
      <c r="P57" s="4"/>
      <c r="Q57" s="16"/>
      <c r="R57" s="4"/>
      <c r="S57" s="16"/>
      <c r="T57" s="4"/>
      <c r="U57" s="16"/>
      <c r="V57" s="4"/>
      <c r="W57" s="16"/>
    </row>
    <row r="58" spans="1:23" x14ac:dyDescent="0.15">
      <c r="A58" s="26" t="s">
        <v>131</v>
      </c>
      <c r="B58" s="4">
        <v>932</v>
      </c>
      <c r="D58" s="4">
        <v>524</v>
      </c>
      <c r="E58" s="16"/>
      <c r="F58" s="4"/>
      <c r="G58" s="16"/>
      <c r="H58" s="4">
        <v>243</v>
      </c>
      <c r="I58" s="16"/>
      <c r="J58" s="4"/>
      <c r="K58" s="16"/>
      <c r="L58" s="4"/>
      <c r="M58" s="16"/>
      <c r="N58" s="4"/>
      <c r="O58" s="16"/>
      <c r="P58" s="4"/>
      <c r="Q58" s="16"/>
      <c r="R58" s="4"/>
      <c r="S58" s="16"/>
      <c r="T58" s="4"/>
      <c r="U58" s="16"/>
      <c r="V58" s="4"/>
      <c r="W58" s="16"/>
    </row>
    <row r="59" spans="1:23" x14ac:dyDescent="0.15">
      <c r="A59" s="26" t="s">
        <v>132</v>
      </c>
      <c r="B59" s="4">
        <v>1315</v>
      </c>
      <c r="D59" s="4">
        <v>460</v>
      </c>
      <c r="E59" s="16"/>
      <c r="F59" s="4"/>
      <c r="G59" s="16"/>
      <c r="H59" s="4">
        <v>220</v>
      </c>
      <c r="I59" s="16"/>
      <c r="J59" s="4"/>
      <c r="K59" s="16"/>
      <c r="L59" s="4"/>
      <c r="M59" s="16"/>
      <c r="N59" s="4"/>
      <c r="O59" s="16"/>
      <c r="P59" s="4"/>
      <c r="Q59" s="16"/>
      <c r="R59" s="4"/>
      <c r="S59" s="16"/>
      <c r="T59" s="4"/>
      <c r="U59" s="16"/>
      <c r="V59" s="4"/>
      <c r="W59" s="16"/>
    </row>
    <row r="60" spans="1:23" x14ac:dyDescent="0.15">
      <c r="A60" s="26" t="s">
        <v>44</v>
      </c>
      <c r="B60" s="4">
        <v>320</v>
      </c>
      <c r="D60" s="4">
        <v>145</v>
      </c>
      <c r="E60" s="16"/>
      <c r="F60" s="4"/>
      <c r="G60" s="16"/>
      <c r="H60" s="4">
        <v>181</v>
      </c>
      <c r="I60" s="16"/>
      <c r="J60" s="4"/>
      <c r="K60" s="16"/>
      <c r="L60" s="4"/>
      <c r="M60" s="16"/>
      <c r="N60" s="4"/>
      <c r="O60" s="16"/>
      <c r="P60" s="4"/>
      <c r="Q60" s="16"/>
      <c r="R60" s="4"/>
      <c r="S60" s="16"/>
      <c r="T60" s="4"/>
      <c r="U60" s="16"/>
      <c r="V60" s="4"/>
      <c r="W60" s="16"/>
    </row>
    <row r="61" spans="1:23" x14ac:dyDescent="0.15">
      <c r="A61" s="26" t="s">
        <v>45</v>
      </c>
      <c r="B61" s="4">
        <v>529</v>
      </c>
      <c r="D61" s="4">
        <v>175</v>
      </c>
      <c r="E61" s="16"/>
      <c r="F61" s="4">
        <v>111</v>
      </c>
      <c r="G61" s="16"/>
      <c r="H61" s="4">
        <v>145</v>
      </c>
      <c r="I61" s="16"/>
      <c r="J61" s="4"/>
      <c r="K61" s="16"/>
      <c r="L61" s="4"/>
      <c r="M61" s="16"/>
      <c r="N61" s="4"/>
      <c r="O61" s="16"/>
      <c r="P61" s="4"/>
      <c r="Q61" s="16"/>
      <c r="R61" s="4"/>
      <c r="S61" s="16"/>
      <c r="T61" s="4"/>
      <c r="U61" s="16"/>
      <c r="V61" s="4"/>
      <c r="W61" s="16"/>
    </row>
    <row r="62" spans="1:23" x14ac:dyDescent="0.15">
      <c r="A62" s="26" t="s">
        <v>46</v>
      </c>
      <c r="B62" s="4">
        <v>1665</v>
      </c>
      <c r="D62" s="4">
        <v>749</v>
      </c>
      <c r="E62" s="16"/>
      <c r="F62" s="4">
        <v>259</v>
      </c>
      <c r="G62" s="16"/>
      <c r="H62" s="4">
        <v>417</v>
      </c>
      <c r="I62" s="16"/>
      <c r="J62" s="4"/>
      <c r="K62" s="16"/>
      <c r="L62" s="4"/>
      <c r="M62" s="16"/>
      <c r="N62" s="4"/>
      <c r="O62" s="16"/>
      <c r="P62" s="4"/>
      <c r="Q62" s="16"/>
      <c r="R62" s="4"/>
      <c r="S62" s="16"/>
      <c r="T62" s="4"/>
      <c r="U62" s="16"/>
      <c r="V62" s="4"/>
      <c r="W62" s="16"/>
    </row>
    <row r="63" spans="1:23" x14ac:dyDescent="0.15">
      <c r="A63" s="26" t="s">
        <v>47</v>
      </c>
      <c r="B63" s="4">
        <v>1034</v>
      </c>
      <c r="D63" s="4">
        <v>474</v>
      </c>
      <c r="E63" s="16"/>
      <c r="F63" s="4">
        <v>285</v>
      </c>
      <c r="G63" s="16"/>
      <c r="H63" s="4">
        <v>196</v>
      </c>
      <c r="I63" s="16"/>
      <c r="J63" s="4"/>
      <c r="K63" s="16"/>
      <c r="L63" s="4"/>
      <c r="M63" s="16"/>
      <c r="N63" s="4"/>
      <c r="O63" s="16"/>
      <c r="P63" s="4"/>
      <c r="Q63" s="16"/>
      <c r="R63" s="4"/>
      <c r="S63" s="16"/>
      <c r="T63" s="4"/>
      <c r="U63" s="16"/>
      <c r="V63" s="4"/>
      <c r="W63" s="16"/>
    </row>
    <row r="64" spans="1:23" x14ac:dyDescent="0.15">
      <c r="A64" s="26" t="s">
        <v>48</v>
      </c>
      <c r="B64" s="4">
        <v>1706</v>
      </c>
      <c r="D64" s="4">
        <v>417</v>
      </c>
      <c r="E64" s="16"/>
      <c r="F64" s="4">
        <v>746</v>
      </c>
      <c r="G64" s="16"/>
      <c r="H64" s="4">
        <v>235</v>
      </c>
      <c r="I64" s="16"/>
      <c r="J64" s="4"/>
      <c r="K64" s="16"/>
      <c r="L64" s="4"/>
      <c r="M64" s="16"/>
      <c r="N64" s="4"/>
      <c r="O64" s="16"/>
      <c r="P64" s="4"/>
      <c r="Q64" s="16"/>
      <c r="R64" s="4"/>
      <c r="S64" s="16"/>
      <c r="T64" s="4"/>
      <c r="U64" s="16"/>
      <c r="V64" s="4"/>
      <c r="W64" s="16"/>
    </row>
    <row r="65" spans="1:23" x14ac:dyDescent="0.15">
      <c r="A65" s="26" t="s">
        <v>49</v>
      </c>
      <c r="B65" s="4">
        <v>3663</v>
      </c>
      <c r="D65" s="4">
        <v>820</v>
      </c>
      <c r="E65" s="16"/>
      <c r="F65" s="4">
        <v>800</v>
      </c>
      <c r="G65" s="16"/>
      <c r="H65" s="4">
        <v>946</v>
      </c>
      <c r="I65" s="16"/>
      <c r="J65" s="4"/>
      <c r="K65" s="16"/>
      <c r="L65" s="4"/>
      <c r="M65" s="16"/>
      <c r="N65" s="4"/>
      <c r="O65" s="16"/>
      <c r="P65" s="4"/>
      <c r="Q65" s="16"/>
      <c r="R65" s="4"/>
      <c r="S65" s="16"/>
      <c r="T65" s="4"/>
      <c r="U65" s="16"/>
      <c r="V65" s="4"/>
      <c r="W65" s="16"/>
    </row>
    <row r="66" spans="1:23" x14ac:dyDescent="0.15">
      <c r="A66" s="26" t="s">
        <v>50</v>
      </c>
      <c r="B66" s="4">
        <v>1888</v>
      </c>
      <c r="D66" s="4">
        <v>615</v>
      </c>
      <c r="E66" s="16"/>
      <c r="F66" s="4">
        <v>1233</v>
      </c>
      <c r="G66" s="16"/>
      <c r="H66" s="4">
        <v>821</v>
      </c>
      <c r="I66" s="16"/>
      <c r="J66" s="4"/>
      <c r="K66" s="16"/>
      <c r="L66" s="4"/>
      <c r="M66" s="16"/>
      <c r="N66" s="4"/>
      <c r="O66" s="16"/>
      <c r="P66" s="4"/>
      <c r="Q66" s="16"/>
      <c r="R66" s="4"/>
      <c r="S66" s="16"/>
      <c r="T66" s="4"/>
      <c r="U66" s="16"/>
      <c r="V66" s="4"/>
      <c r="W66" s="16"/>
    </row>
    <row r="67" spans="1:23" x14ac:dyDescent="0.15">
      <c r="A67" s="26" t="s">
        <v>51</v>
      </c>
      <c r="B67" s="4">
        <v>982</v>
      </c>
      <c r="D67" s="4">
        <v>309</v>
      </c>
      <c r="E67" s="16"/>
      <c r="F67" s="4"/>
      <c r="G67" s="16"/>
      <c r="H67" s="4">
        <v>377</v>
      </c>
      <c r="I67" s="16"/>
      <c r="J67" s="4"/>
      <c r="K67" s="16"/>
      <c r="L67" s="4"/>
      <c r="M67" s="16"/>
      <c r="N67" s="4"/>
      <c r="O67" s="16"/>
      <c r="P67" s="4"/>
      <c r="Q67" s="16"/>
      <c r="R67" s="4"/>
      <c r="S67" s="16"/>
      <c r="T67" s="4"/>
      <c r="U67" s="16"/>
      <c r="V67" s="4"/>
      <c r="W67" s="16"/>
    </row>
    <row r="68" spans="1:23" x14ac:dyDescent="0.15">
      <c r="A68" s="26" t="s">
        <v>52</v>
      </c>
      <c r="B68" s="4">
        <v>1876</v>
      </c>
      <c r="D68" s="4">
        <v>1448</v>
      </c>
      <c r="E68" s="16"/>
      <c r="F68" s="4"/>
      <c r="G68" s="16"/>
      <c r="H68" s="4">
        <v>293</v>
      </c>
      <c r="I68" s="16"/>
      <c r="J68" s="4"/>
      <c r="K68" s="16"/>
      <c r="L68" s="4"/>
      <c r="M68" s="16"/>
      <c r="N68" s="4"/>
      <c r="O68" s="16"/>
      <c r="P68" s="4"/>
      <c r="Q68" s="16"/>
      <c r="R68" s="4"/>
      <c r="S68" s="16"/>
      <c r="T68" s="4"/>
      <c r="U68" s="16"/>
      <c r="V68" s="4"/>
      <c r="W68" s="16"/>
    </row>
    <row r="69" spans="1:23" x14ac:dyDescent="0.15">
      <c r="A69" s="26" t="s">
        <v>53</v>
      </c>
      <c r="B69" s="4">
        <v>1247</v>
      </c>
      <c r="D69" s="4">
        <v>525</v>
      </c>
      <c r="E69" s="16"/>
      <c r="F69" s="4"/>
      <c r="G69" s="16"/>
      <c r="H69" s="4">
        <v>483</v>
      </c>
      <c r="I69" s="16"/>
      <c r="J69" s="4"/>
      <c r="K69" s="16"/>
      <c r="L69" s="4"/>
      <c r="M69" s="16"/>
      <c r="N69" s="4"/>
      <c r="O69" s="16"/>
      <c r="P69" s="4"/>
      <c r="Q69" s="16"/>
      <c r="R69" s="4"/>
      <c r="S69" s="16"/>
      <c r="T69" s="4"/>
      <c r="U69" s="16"/>
      <c r="V69" s="4"/>
      <c r="W69" s="16"/>
    </row>
    <row r="70" spans="1:23" x14ac:dyDescent="0.15">
      <c r="A70" s="26" t="s">
        <v>54</v>
      </c>
      <c r="B70" s="4">
        <v>1744</v>
      </c>
      <c r="D70" s="4">
        <v>3289</v>
      </c>
      <c r="E70" s="16"/>
      <c r="F70" s="4"/>
      <c r="G70" s="16"/>
      <c r="H70" s="4">
        <v>440</v>
      </c>
      <c r="I70" s="16"/>
      <c r="J70" s="4"/>
      <c r="K70" s="16"/>
      <c r="L70" s="4"/>
      <c r="M70" s="16"/>
      <c r="N70" s="4"/>
      <c r="O70" s="16"/>
      <c r="P70" s="4"/>
      <c r="Q70" s="16"/>
      <c r="R70" s="4"/>
      <c r="S70" s="16"/>
      <c r="T70" s="4"/>
      <c r="U70" s="16"/>
      <c r="V70" s="4"/>
      <c r="W70" s="16"/>
    </row>
    <row r="71" spans="1:23" x14ac:dyDescent="0.15">
      <c r="A71" s="26" t="s">
        <v>55</v>
      </c>
      <c r="B71" s="4">
        <v>427</v>
      </c>
      <c r="D71" s="4">
        <v>483</v>
      </c>
      <c r="E71" s="16"/>
      <c r="F71" s="4"/>
      <c r="G71" s="16"/>
      <c r="H71" s="4">
        <v>124</v>
      </c>
      <c r="I71" s="16"/>
      <c r="J71" s="4"/>
      <c r="K71" s="16"/>
      <c r="L71" s="4"/>
      <c r="M71" s="16"/>
      <c r="N71" s="4"/>
      <c r="O71" s="16"/>
      <c r="P71" s="4"/>
      <c r="Q71" s="16"/>
      <c r="R71" s="4"/>
      <c r="S71" s="16"/>
      <c r="T71" s="4"/>
      <c r="U71" s="16"/>
      <c r="V71" s="4"/>
      <c r="W71" s="16"/>
    </row>
    <row r="72" spans="1:23" x14ac:dyDescent="0.15">
      <c r="A72" s="26" t="s">
        <v>56</v>
      </c>
      <c r="B72" s="4">
        <v>770</v>
      </c>
      <c r="D72" s="4">
        <v>182</v>
      </c>
      <c r="E72" s="16"/>
      <c r="F72" s="4"/>
      <c r="G72" s="16"/>
      <c r="H72" s="4">
        <v>278</v>
      </c>
      <c r="I72" s="16"/>
      <c r="J72" s="4"/>
      <c r="K72" s="16"/>
      <c r="L72" s="4"/>
      <c r="M72" s="16"/>
      <c r="N72" s="4"/>
      <c r="O72" s="16"/>
      <c r="P72" s="4"/>
      <c r="Q72" s="16"/>
      <c r="R72" s="4"/>
      <c r="S72" s="16"/>
      <c r="T72" s="4"/>
      <c r="U72" s="16"/>
      <c r="V72" s="4"/>
      <c r="W72" s="16"/>
    </row>
    <row r="73" spans="1:23" x14ac:dyDescent="0.15">
      <c r="A73" s="26" t="s">
        <v>57</v>
      </c>
      <c r="B73" s="4">
        <v>511</v>
      </c>
      <c r="D73" s="4">
        <v>116</v>
      </c>
      <c r="E73" s="16"/>
      <c r="F73" s="4"/>
      <c r="G73" s="16"/>
      <c r="H73" s="4">
        <v>104</v>
      </c>
      <c r="I73" s="16"/>
      <c r="J73" s="4"/>
      <c r="K73" s="16"/>
      <c r="L73" s="4"/>
      <c r="M73" s="16"/>
      <c r="N73" s="4"/>
      <c r="O73" s="16"/>
      <c r="P73" s="4"/>
      <c r="Q73" s="16"/>
      <c r="R73" s="4"/>
      <c r="S73" s="16"/>
      <c r="T73" s="4"/>
      <c r="U73" s="16"/>
      <c r="V73" s="4"/>
      <c r="W73" s="16"/>
    </row>
    <row r="74" spans="1:23" x14ac:dyDescent="0.15">
      <c r="A74" s="26" t="s">
        <v>58</v>
      </c>
      <c r="B74" s="4">
        <v>937</v>
      </c>
      <c r="D74" s="4">
        <v>368</v>
      </c>
      <c r="E74" s="16"/>
      <c r="F74" s="4"/>
      <c r="G74" s="16"/>
      <c r="H74" s="4">
        <v>231</v>
      </c>
      <c r="I74" s="16"/>
      <c r="J74" s="4"/>
      <c r="K74" s="16"/>
      <c r="L74" s="4"/>
      <c r="M74" s="16"/>
      <c r="N74" s="4"/>
      <c r="O74" s="16"/>
      <c r="P74" s="4"/>
      <c r="Q74" s="16"/>
      <c r="R74" s="4"/>
      <c r="S74" s="16"/>
      <c r="T74" s="4"/>
      <c r="U74" s="16"/>
      <c r="V74" s="4"/>
      <c r="W74" s="16"/>
    </row>
    <row r="75" spans="1:23" x14ac:dyDescent="0.15">
      <c r="A75" s="26" t="s">
        <v>59</v>
      </c>
      <c r="B75" s="4">
        <v>173</v>
      </c>
      <c r="D75" s="4">
        <v>120</v>
      </c>
      <c r="E75" s="16"/>
      <c r="F75" s="4"/>
      <c r="G75" s="16"/>
      <c r="H75" s="4">
        <v>111</v>
      </c>
      <c r="I75" s="16"/>
      <c r="J75" s="4"/>
      <c r="K75" s="16"/>
      <c r="L75" s="4"/>
      <c r="M75" s="16"/>
      <c r="N75" s="4"/>
      <c r="O75" s="16"/>
      <c r="P75" s="4"/>
      <c r="Q75" s="16"/>
      <c r="R75" s="4"/>
      <c r="S75" s="16"/>
      <c r="T75" s="4"/>
      <c r="U75" s="16"/>
      <c r="V75" s="4"/>
      <c r="W75" s="16"/>
    </row>
    <row r="76" spans="1:23" x14ac:dyDescent="0.15">
      <c r="A76" s="26" t="s">
        <v>60</v>
      </c>
      <c r="B76" s="4">
        <v>707</v>
      </c>
      <c r="D76" s="4">
        <v>316</v>
      </c>
      <c r="E76" s="16"/>
      <c r="F76" s="4">
        <v>251</v>
      </c>
      <c r="G76" s="16"/>
      <c r="H76" s="4">
        <v>200</v>
      </c>
      <c r="I76" s="16"/>
      <c r="J76" s="4"/>
      <c r="K76" s="16"/>
      <c r="L76" s="4"/>
      <c r="M76" s="16"/>
      <c r="N76" s="4"/>
      <c r="O76" s="16"/>
      <c r="P76" s="4"/>
      <c r="Q76" s="16"/>
      <c r="R76" s="4"/>
      <c r="S76" s="16"/>
      <c r="T76" s="4"/>
      <c r="U76" s="16"/>
      <c r="V76" s="4"/>
      <c r="W76" s="16"/>
    </row>
    <row r="77" spans="1:23" x14ac:dyDescent="0.15">
      <c r="A77" s="26" t="s">
        <v>61</v>
      </c>
      <c r="B77" s="4">
        <v>1382</v>
      </c>
      <c r="D77" s="4">
        <v>1064</v>
      </c>
      <c r="E77" s="16"/>
      <c r="F77" s="4"/>
      <c r="G77" s="16"/>
      <c r="H77" s="4"/>
      <c r="I77" s="16"/>
      <c r="J77" s="4"/>
      <c r="K77" s="16"/>
      <c r="L77" s="4"/>
      <c r="M77" s="16"/>
      <c r="N77" s="4"/>
      <c r="O77" s="16"/>
      <c r="P77" s="4"/>
      <c r="Q77" s="16"/>
      <c r="R77" s="4"/>
      <c r="S77" s="16"/>
      <c r="T77" s="4"/>
      <c r="U77" s="16"/>
      <c r="V77" s="4"/>
      <c r="W77" s="16"/>
    </row>
    <row r="78" spans="1:23" x14ac:dyDescent="0.15">
      <c r="A78" s="26" t="s">
        <v>62</v>
      </c>
      <c r="B78" s="4">
        <v>572</v>
      </c>
      <c r="D78" s="4">
        <v>173</v>
      </c>
      <c r="E78" s="16"/>
      <c r="F78" s="4"/>
      <c r="G78" s="16"/>
      <c r="H78" s="4"/>
      <c r="I78" s="16"/>
      <c r="J78" s="4"/>
      <c r="K78" s="16"/>
      <c r="L78" s="4"/>
      <c r="M78" s="16"/>
      <c r="N78" s="4"/>
      <c r="O78" s="16"/>
      <c r="P78" s="4"/>
      <c r="Q78" s="16"/>
      <c r="R78" s="4"/>
      <c r="S78" s="16"/>
      <c r="T78" s="4"/>
      <c r="U78" s="16"/>
      <c r="V78" s="4"/>
      <c r="W78" s="16"/>
    </row>
    <row r="79" spans="1:23" x14ac:dyDescent="0.15">
      <c r="A79" s="26" t="s">
        <v>63</v>
      </c>
      <c r="B79" s="4">
        <v>353</v>
      </c>
      <c r="D79" s="4">
        <v>211</v>
      </c>
      <c r="E79" s="16"/>
      <c r="F79" s="4"/>
      <c r="G79" s="16"/>
      <c r="H79" s="4"/>
      <c r="I79" s="16"/>
      <c r="J79" s="4"/>
      <c r="K79" s="16"/>
      <c r="L79" s="4"/>
      <c r="M79" s="16"/>
      <c r="N79" s="4"/>
      <c r="O79" s="16"/>
      <c r="P79" s="4"/>
      <c r="Q79" s="16"/>
      <c r="R79" s="4"/>
      <c r="S79" s="16"/>
      <c r="T79" s="4"/>
      <c r="U79" s="16"/>
      <c r="V79" s="4"/>
      <c r="W79" s="16"/>
    </row>
    <row r="80" spans="1:23" x14ac:dyDescent="0.15">
      <c r="A80" s="26" t="s">
        <v>64</v>
      </c>
      <c r="B80" s="4">
        <v>269</v>
      </c>
      <c r="D80" s="4">
        <v>107</v>
      </c>
      <c r="E80" s="16"/>
      <c r="F80" s="4"/>
      <c r="G80" s="16"/>
      <c r="H80" s="4"/>
      <c r="I80" s="16"/>
      <c r="J80" s="4"/>
      <c r="K80" s="16"/>
      <c r="L80" s="4"/>
      <c r="M80" s="16"/>
      <c r="N80" s="4"/>
      <c r="O80" s="16"/>
      <c r="P80" s="4"/>
      <c r="Q80" s="16"/>
      <c r="R80" s="4"/>
      <c r="S80" s="16"/>
      <c r="T80" s="4"/>
      <c r="U80" s="16"/>
      <c r="V80" s="4"/>
      <c r="W80" s="16"/>
    </row>
    <row r="81" spans="1:23" x14ac:dyDescent="0.15">
      <c r="A81" s="26" t="s">
        <v>65</v>
      </c>
      <c r="B81" s="4">
        <v>315</v>
      </c>
      <c r="D81" s="4">
        <v>561</v>
      </c>
      <c r="E81" s="16"/>
      <c r="F81" s="4"/>
      <c r="G81" s="16"/>
      <c r="H81" s="4">
        <v>120</v>
      </c>
      <c r="I81" s="16"/>
      <c r="J81" s="4"/>
      <c r="K81" s="16"/>
      <c r="L81" s="4"/>
      <c r="M81" s="16"/>
      <c r="N81" s="4"/>
      <c r="O81" s="16"/>
      <c r="P81" s="4"/>
      <c r="Q81" s="16"/>
      <c r="R81" s="4"/>
      <c r="S81" s="16"/>
      <c r="T81" s="4"/>
      <c r="U81" s="16"/>
      <c r="V81" s="4"/>
      <c r="W81" s="16"/>
    </row>
    <row r="82" spans="1:23" x14ac:dyDescent="0.15">
      <c r="A82" s="26" t="s">
        <v>66</v>
      </c>
      <c r="B82" s="4">
        <v>1003</v>
      </c>
      <c r="D82" s="4">
        <v>392</v>
      </c>
      <c r="E82" s="16"/>
      <c r="F82" s="4"/>
      <c r="G82" s="16"/>
      <c r="H82" s="4"/>
      <c r="I82" s="16"/>
      <c r="J82" s="4"/>
      <c r="K82" s="16"/>
      <c r="L82" s="4"/>
      <c r="M82" s="16"/>
      <c r="N82" s="4"/>
      <c r="O82" s="16"/>
      <c r="P82" s="4"/>
      <c r="Q82" s="16"/>
      <c r="R82" s="4"/>
      <c r="S82" s="16"/>
      <c r="T82" s="4"/>
      <c r="U82" s="16"/>
      <c r="V82" s="4"/>
      <c r="W82" s="16"/>
    </row>
    <row r="83" spans="1:23" x14ac:dyDescent="0.15">
      <c r="A83" s="26" t="s">
        <v>67</v>
      </c>
      <c r="B83" s="4">
        <v>1172</v>
      </c>
      <c r="D83" s="4">
        <v>764</v>
      </c>
      <c r="E83" s="16"/>
      <c r="F83" s="4"/>
      <c r="G83" s="16"/>
      <c r="H83" s="4">
        <v>469</v>
      </c>
      <c r="I83" s="16"/>
      <c r="J83" s="4"/>
      <c r="K83" s="16"/>
      <c r="L83" s="4"/>
      <c r="M83" s="16"/>
      <c r="N83" s="4"/>
      <c r="O83" s="16"/>
      <c r="P83" s="4"/>
      <c r="Q83" s="16"/>
      <c r="R83" s="4"/>
      <c r="S83" s="16"/>
      <c r="T83" s="4"/>
      <c r="U83" s="16"/>
      <c r="V83" s="4"/>
      <c r="W83" s="16"/>
    </row>
    <row r="84" spans="1:23" x14ac:dyDescent="0.15">
      <c r="A84" s="26" t="s">
        <v>68</v>
      </c>
      <c r="B84" s="4">
        <v>2617</v>
      </c>
      <c r="D84" s="4">
        <v>907</v>
      </c>
      <c r="E84" s="16"/>
      <c r="F84" s="4">
        <v>573</v>
      </c>
      <c r="G84" s="16"/>
      <c r="H84" s="4">
        <v>999</v>
      </c>
      <c r="I84" s="16"/>
      <c r="J84" s="4"/>
      <c r="K84" s="16"/>
      <c r="L84" s="4"/>
      <c r="M84" s="16"/>
      <c r="N84" s="4"/>
      <c r="O84" s="16"/>
      <c r="P84" s="4"/>
      <c r="Q84" s="16"/>
      <c r="R84" s="4"/>
      <c r="S84" s="16"/>
      <c r="T84" s="4"/>
      <c r="U84" s="16"/>
      <c r="V84" s="4"/>
      <c r="W84" s="16"/>
    </row>
    <row r="85" spans="1:23" x14ac:dyDescent="0.15">
      <c r="A85" s="26" t="s">
        <v>133</v>
      </c>
      <c r="B85" s="4">
        <v>553</v>
      </c>
      <c r="D85" s="4">
        <v>349</v>
      </c>
      <c r="E85" s="16"/>
      <c r="F85" s="4"/>
      <c r="G85" s="16"/>
      <c r="H85" s="4">
        <v>126</v>
      </c>
      <c r="I85" s="16"/>
      <c r="J85" s="4"/>
      <c r="K85" s="16"/>
      <c r="L85" s="4"/>
      <c r="M85" s="16"/>
      <c r="N85" s="4"/>
      <c r="O85" s="16"/>
      <c r="P85" s="4"/>
      <c r="Q85" s="16"/>
      <c r="R85" s="4"/>
      <c r="S85" s="16"/>
      <c r="T85" s="4"/>
      <c r="U85" s="16"/>
      <c r="V85" s="4"/>
      <c r="W85" s="16"/>
    </row>
    <row r="86" spans="1:23" x14ac:dyDescent="0.15">
      <c r="A86" s="26" t="s">
        <v>134</v>
      </c>
      <c r="B86" s="4">
        <v>1183</v>
      </c>
      <c r="D86" s="4">
        <v>632</v>
      </c>
      <c r="E86" s="16"/>
      <c r="F86" s="4"/>
      <c r="G86" s="16"/>
      <c r="H86" s="4">
        <v>379</v>
      </c>
      <c r="I86" s="16"/>
      <c r="J86" s="4"/>
      <c r="K86" s="16"/>
      <c r="L86" s="4"/>
      <c r="M86" s="16"/>
      <c r="N86" s="4"/>
      <c r="O86" s="16"/>
      <c r="P86" s="4"/>
      <c r="Q86" s="16"/>
      <c r="R86" s="4"/>
      <c r="S86" s="16"/>
      <c r="T86" s="4"/>
      <c r="U86" s="16"/>
      <c r="V86" s="4"/>
      <c r="W86" s="16"/>
    </row>
    <row r="87" spans="1:23" x14ac:dyDescent="0.15">
      <c r="A87" s="26" t="s">
        <v>69</v>
      </c>
      <c r="B87" s="4">
        <v>253</v>
      </c>
      <c r="D87" s="4">
        <v>1276</v>
      </c>
      <c r="E87" s="16"/>
      <c r="F87" s="4"/>
      <c r="G87" s="16"/>
      <c r="H87" s="4">
        <v>198</v>
      </c>
      <c r="I87" s="16"/>
      <c r="J87" s="4"/>
      <c r="K87" s="16"/>
      <c r="L87" s="4"/>
      <c r="M87" s="16"/>
      <c r="N87" s="4"/>
      <c r="O87" s="16"/>
      <c r="P87" s="4"/>
      <c r="Q87" s="16"/>
      <c r="R87" s="4"/>
      <c r="S87" s="16"/>
      <c r="T87" s="4"/>
      <c r="U87" s="16"/>
      <c r="V87" s="4"/>
      <c r="W87" s="16"/>
    </row>
    <row r="88" spans="1:23" x14ac:dyDescent="0.15">
      <c r="A88" s="26" t="s">
        <v>70</v>
      </c>
      <c r="B88" s="4">
        <v>101</v>
      </c>
      <c r="D88" s="4">
        <v>93</v>
      </c>
      <c r="E88" s="16"/>
      <c r="F88" s="4"/>
      <c r="G88" s="16"/>
      <c r="H88" s="4">
        <v>25</v>
      </c>
      <c r="I88" s="16"/>
      <c r="J88" s="4"/>
      <c r="K88" s="16"/>
      <c r="L88" s="4"/>
      <c r="M88" s="16"/>
      <c r="N88" s="4"/>
      <c r="O88" s="16"/>
      <c r="P88" s="4"/>
      <c r="Q88" s="16"/>
      <c r="R88" s="4"/>
      <c r="S88" s="16"/>
      <c r="T88" s="4"/>
      <c r="U88" s="16"/>
      <c r="V88" s="4"/>
      <c r="W88" s="16"/>
    </row>
    <row r="89" spans="1:23" x14ac:dyDescent="0.15">
      <c r="A89" s="26" t="s">
        <v>71</v>
      </c>
      <c r="B89" s="4">
        <v>793</v>
      </c>
      <c r="D89" s="4">
        <v>527</v>
      </c>
      <c r="E89" s="16"/>
      <c r="F89" s="4"/>
      <c r="G89" s="16"/>
      <c r="H89" s="4">
        <v>310</v>
      </c>
      <c r="I89" s="16"/>
      <c r="J89" s="4"/>
      <c r="K89" s="16"/>
      <c r="L89" s="4"/>
      <c r="M89" s="16"/>
      <c r="N89" s="4"/>
      <c r="O89" s="16"/>
      <c r="P89" s="4"/>
      <c r="Q89" s="16"/>
      <c r="R89" s="4"/>
      <c r="S89" s="16"/>
      <c r="T89" s="4"/>
      <c r="U89" s="16"/>
      <c r="V89" s="4"/>
      <c r="W89" s="16"/>
    </row>
    <row r="90" spans="1:23" x14ac:dyDescent="0.15">
      <c r="A90" s="26" t="s">
        <v>72</v>
      </c>
      <c r="B90" s="4">
        <v>765</v>
      </c>
      <c r="D90" s="4">
        <v>649</v>
      </c>
      <c r="E90" s="16"/>
      <c r="F90" s="4"/>
      <c r="G90" s="16"/>
      <c r="H90" s="4">
        <v>271</v>
      </c>
      <c r="I90" s="16"/>
      <c r="J90" s="4"/>
      <c r="K90" s="16"/>
      <c r="L90" s="4"/>
      <c r="M90" s="16"/>
      <c r="N90" s="4"/>
      <c r="O90" s="16"/>
      <c r="P90" s="4"/>
      <c r="Q90" s="16"/>
      <c r="R90" s="4"/>
      <c r="S90" s="16"/>
      <c r="T90" s="4"/>
      <c r="U90" s="16"/>
      <c r="V90" s="4"/>
      <c r="W90" s="16"/>
    </row>
    <row r="91" spans="1:23" x14ac:dyDescent="0.15">
      <c r="A91" s="26" t="s">
        <v>73</v>
      </c>
      <c r="B91" s="4">
        <v>247</v>
      </c>
      <c r="D91" s="4"/>
      <c r="E91" s="16"/>
      <c r="F91" s="4"/>
      <c r="G91" s="16"/>
      <c r="H91" s="4">
        <v>159</v>
      </c>
      <c r="I91" s="16"/>
      <c r="J91" s="4"/>
      <c r="K91" s="16"/>
      <c r="L91" s="4"/>
      <c r="M91" s="16"/>
      <c r="N91" s="4"/>
      <c r="O91" s="16"/>
      <c r="P91" s="4"/>
      <c r="Q91" s="16"/>
      <c r="R91" s="4"/>
      <c r="S91" s="16"/>
      <c r="T91" s="4"/>
      <c r="U91" s="16"/>
      <c r="V91" s="4"/>
      <c r="W91" s="16"/>
    </row>
    <row r="92" spans="1:23" x14ac:dyDescent="0.15">
      <c r="A92" s="26" t="s">
        <v>74</v>
      </c>
      <c r="B92" s="4">
        <v>132</v>
      </c>
      <c r="D92" s="4">
        <v>101</v>
      </c>
      <c r="E92" s="16"/>
      <c r="F92" s="4"/>
      <c r="G92" s="16"/>
      <c r="H92" s="4">
        <v>38</v>
      </c>
      <c r="I92" s="16"/>
      <c r="J92" s="4"/>
      <c r="K92" s="16"/>
      <c r="L92" s="4"/>
      <c r="M92" s="16"/>
      <c r="N92" s="4"/>
      <c r="O92" s="16"/>
      <c r="P92" s="4"/>
      <c r="Q92" s="16"/>
      <c r="R92" s="4"/>
      <c r="S92" s="16"/>
      <c r="T92" s="4"/>
      <c r="U92" s="16"/>
      <c r="V92" s="4"/>
      <c r="W92" s="16"/>
    </row>
    <row r="93" spans="1:23" x14ac:dyDescent="0.15">
      <c r="A93" s="26" t="s">
        <v>75</v>
      </c>
      <c r="B93" s="4">
        <v>217</v>
      </c>
      <c r="D93" s="4">
        <v>79</v>
      </c>
      <c r="E93" s="16"/>
      <c r="F93" s="4"/>
      <c r="G93" s="16"/>
      <c r="H93" s="4">
        <v>46</v>
      </c>
      <c r="I93" s="16"/>
      <c r="J93" s="4"/>
      <c r="K93" s="16"/>
      <c r="L93" s="4"/>
      <c r="M93" s="16"/>
      <c r="N93" s="4"/>
      <c r="O93" s="16"/>
      <c r="P93" s="4"/>
      <c r="Q93" s="16"/>
      <c r="R93" s="4"/>
      <c r="S93" s="16"/>
      <c r="T93" s="4"/>
      <c r="U93" s="16"/>
      <c r="V93" s="4"/>
      <c r="W93" s="16"/>
    </row>
    <row r="94" spans="1:23" x14ac:dyDescent="0.15">
      <c r="A94" s="26" t="s">
        <v>76</v>
      </c>
      <c r="B94" s="4">
        <v>581</v>
      </c>
      <c r="D94" s="4">
        <v>618</v>
      </c>
      <c r="E94" s="16"/>
      <c r="F94" s="4"/>
      <c r="G94" s="16"/>
      <c r="H94" s="4">
        <v>256</v>
      </c>
      <c r="I94" s="16"/>
      <c r="J94" s="4"/>
      <c r="K94" s="16"/>
      <c r="L94" s="4"/>
      <c r="M94" s="16"/>
      <c r="N94" s="4"/>
      <c r="O94" s="16"/>
      <c r="P94" s="4"/>
      <c r="Q94" s="16"/>
      <c r="R94" s="4"/>
      <c r="S94" s="16"/>
      <c r="T94" s="4"/>
      <c r="U94" s="16"/>
      <c r="V94" s="4"/>
      <c r="W94" s="16"/>
    </row>
    <row r="95" spans="1:23" x14ac:dyDescent="0.15">
      <c r="A95" s="26" t="s">
        <v>77</v>
      </c>
      <c r="B95" s="4">
        <v>663</v>
      </c>
      <c r="D95" s="4">
        <v>165</v>
      </c>
      <c r="E95" s="16"/>
      <c r="F95" s="4"/>
      <c r="G95" s="16"/>
      <c r="H95" s="4">
        <v>200</v>
      </c>
      <c r="I95" s="16"/>
      <c r="J95" s="4"/>
      <c r="K95" s="16"/>
      <c r="L95" s="4"/>
      <c r="M95" s="16"/>
      <c r="N95" s="4"/>
      <c r="O95" s="16"/>
      <c r="P95" s="4"/>
      <c r="Q95" s="16"/>
      <c r="R95" s="4"/>
      <c r="S95" s="16"/>
      <c r="T95" s="4"/>
      <c r="U95" s="16"/>
      <c r="V95" s="4"/>
      <c r="W95" s="16"/>
    </row>
    <row r="96" spans="1:23" x14ac:dyDescent="0.15">
      <c r="A96" s="26" t="s">
        <v>78</v>
      </c>
      <c r="B96" s="4">
        <v>178</v>
      </c>
      <c r="D96" s="4">
        <v>188</v>
      </c>
      <c r="E96" s="16"/>
      <c r="F96" s="4"/>
      <c r="G96" s="16"/>
      <c r="H96" s="4">
        <v>55</v>
      </c>
      <c r="I96" s="16"/>
      <c r="J96" s="4"/>
      <c r="K96" s="16"/>
      <c r="L96" s="4"/>
      <c r="M96" s="16"/>
      <c r="N96" s="4"/>
      <c r="O96" s="16"/>
      <c r="P96" s="4"/>
      <c r="Q96" s="16"/>
      <c r="R96" s="4"/>
      <c r="S96" s="16"/>
      <c r="T96" s="4"/>
      <c r="U96" s="16"/>
      <c r="V96" s="4"/>
      <c r="W96" s="16"/>
    </row>
    <row r="97" spans="1:23" x14ac:dyDescent="0.15">
      <c r="A97" s="26" t="s">
        <v>79</v>
      </c>
      <c r="B97" s="4">
        <v>369</v>
      </c>
      <c r="D97" s="4">
        <v>324</v>
      </c>
      <c r="E97" s="16"/>
      <c r="F97" s="4"/>
      <c r="G97" s="16"/>
      <c r="H97" s="4">
        <v>125</v>
      </c>
      <c r="I97" s="16"/>
      <c r="J97" s="4"/>
      <c r="K97" s="16"/>
      <c r="L97" s="4"/>
      <c r="M97" s="16"/>
      <c r="N97" s="4"/>
      <c r="O97" s="16"/>
      <c r="P97" s="4"/>
      <c r="Q97" s="16"/>
      <c r="R97" s="4"/>
      <c r="S97" s="16"/>
      <c r="T97" s="4"/>
      <c r="U97" s="16"/>
      <c r="V97" s="4"/>
      <c r="W97" s="16"/>
    </row>
    <row r="98" spans="1:23" x14ac:dyDescent="0.15">
      <c r="A98" s="26" t="s">
        <v>135</v>
      </c>
      <c r="B98" s="4">
        <v>242</v>
      </c>
      <c r="D98" s="4">
        <v>136</v>
      </c>
      <c r="E98" s="16"/>
      <c r="F98" s="4"/>
      <c r="G98" s="16"/>
      <c r="H98" s="4">
        <v>79</v>
      </c>
      <c r="I98" s="16"/>
      <c r="J98" s="4"/>
      <c r="K98" s="16"/>
      <c r="L98" s="4"/>
      <c r="M98" s="16"/>
      <c r="N98" s="4"/>
      <c r="O98" s="16"/>
      <c r="P98" s="4"/>
      <c r="Q98" s="16"/>
      <c r="R98" s="4"/>
      <c r="S98" s="16"/>
      <c r="T98" s="4"/>
      <c r="U98" s="16"/>
      <c r="V98" s="4"/>
      <c r="W98" s="16"/>
    </row>
    <row r="99" spans="1:23" x14ac:dyDescent="0.15">
      <c r="A99" s="26" t="s">
        <v>136</v>
      </c>
      <c r="B99" s="4">
        <v>205</v>
      </c>
      <c r="D99" s="4">
        <v>225</v>
      </c>
      <c r="E99" s="16"/>
      <c r="F99" s="4"/>
      <c r="G99" s="16"/>
      <c r="H99" s="4">
        <v>118</v>
      </c>
      <c r="I99" s="16"/>
      <c r="J99" s="4"/>
      <c r="K99" s="16"/>
      <c r="L99" s="4"/>
      <c r="M99" s="16"/>
      <c r="N99" s="4"/>
      <c r="O99" s="16"/>
      <c r="P99" s="4"/>
      <c r="Q99" s="16"/>
      <c r="R99" s="4"/>
      <c r="S99" s="16"/>
      <c r="T99" s="4"/>
      <c r="U99" s="16"/>
      <c r="V99" s="4"/>
      <c r="W99" s="16"/>
    </row>
    <row r="100" spans="1:23" x14ac:dyDescent="0.15">
      <c r="A100" s="26" t="s">
        <v>137</v>
      </c>
      <c r="B100" s="4">
        <v>1444</v>
      </c>
      <c r="D100" s="4">
        <v>637</v>
      </c>
      <c r="E100" s="16"/>
      <c r="F100" s="4"/>
      <c r="G100" s="16"/>
      <c r="H100" s="4">
        <v>244</v>
      </c>
      <c r="I100" s="16"/>
      <c r="J100" s="4"/>
      <c r="K100" s="16"/>
      <c r="L100" s="4"/>
      <c r="M100" s="16"/>
      <c r="N100" s="4"/>
      <c r="O100" s="16"/>
      <c r="P100" s="4"/>
      <c r="Q100" s="16"/>
      <c r="R100" s="4"/>
      <c r="S100" s="16"/>
      <c r="T100" s="4"/>
      <c r="U100" s="16"/>
      <c r="V100" s="4"/>
      <c r="W100" s="16"/>
    </row>
    <row r="101" spans="1:23" x14ac:dyDescent="0.15">
      <c r="A101" s="26" t="s">
        <v>80</v>
      </c>
      <c r="B101" s="4">
        <v>1947</v>
      </c>
      <c r="D101" s="4">
        <v>465</v>
      </c>
      <c r="E101" s="16"/>
      <c r="F101" s="4">
        <v>264</v>
      </c>
      <c r="G101" s="16"/>
      <c r="H101" s="4">
        <v>596</v>
      </c>
      <c r="I101" s="16"/>
      <c r="J101" s="4"/>
      <c r="K101" s="16"/>
      <c r="L101" s="4"/>
      <c r="M101" s="16"/>
      <c r="N101" s="4"/>
      <c r="O101" s="16"/>
      <c r="P101" s="4"/>
      <c r="Q101" s="16"/>
      <c r="R101" s="4"/>
      <c r="S101" s="16"/>
      <c r="T101" s="4"/>
      <c r="U101" s="16"/>
      <c r="V101" s="4"/>
      <c r="W101" s="16"/>
    </row>
    <row r="102" spans="1:23" x14ac:dyDescent="0.15">
      <c r="A102" s="26" t="s">
        <v>81</v>
      </c>
      <c r="B102" s="4"/>
      <c r="D102" s="4"/>
      <c r="E102" s="16"/>
      <c r="F102" s="4"/>
      <c r="G102" s="16"/>
      <c r="H102" s="4">
        <v>104</v>
      </c>
      <c r="I102" s="16"/>
      <c r="J102" s="4"/>
      <c r="K102" s="16"/>
      <c r="L102" s="4"/>
      <c r="M102" s="16"/>
      <c r="N102" s="4"/>
      <c r="O102" s="16"/>
      <c r="P102" s="4"/>
      <c r="Q102" s="16"/>
      <c r="R102" s="4"/>
      <c r="S102" s="16"/>
      <c r="T102" s="4"/>
      <c r="U102" s="16"/>
      <c r="V102" s="4"/>
      <c r="W102" s="16"/>
    </row>
    <row r="103" spans="1:23" x14ac:dyDescent="0.15">
      <c r="A103" s="26" t="s">
        <v>82</v>
      </c>
      <c r="B103" s="4">
        <v>117</v>
      </c>
      <c r="D103" s="4">
        <v>22</v>
      </c>
      <c r="E103" s="16"/>
      <c r="F103" s="4"/>
      <c r="G103" s="16"/>
      <c r="H103" s="4">
        <v>56</v>
      </c>
      <c r="I103" s="16"/>
      <c r="J103" s="4"/>
      <c r="K103" s="16"/>
      <c r="L103" s="4"/>
      <c r="M103" s="16"/>
      <c r="N103" s="4"/>
      <c r="O103" s="16"/>
      <c r="P103" s="4"/>
      <c r="Q103" s="16"/>
      <c r="R103" s="4"/>
      <c r="S103" s="16"/>
      <c r="T103" s="4"/>
      <c r="U103" s="16"/>
      <c r="V103" s="4"/>
      <c r="W103" s="16"/>
    </row>
    <row r="104" spans="1:23" x14ac:dyDescent="0.15">
      <c r="A104" s="26" t="s">
        <v>83</v>
      </c>
      <c r="B104" s="4">
        <v>388</v>
      </c>
      <c r="D104" s="4">
        <v>121</v>
      </c>
      <c r="E104" s="16"/>
      <c r="F104" s="4"/>
      <c r="G104" s="16"/>
      <c r="H104" s="4">
        <v>137</v>
      </c>
      <c r="I104" s="16"/>
      <c r="J104" s="4"/>
      <c r="K104" s="16"/>
      <c r="L104" s="4"/>
      <c r="M104" s="16"/>
      <c r="N104" s="4"/>
      <c r="O104" s="16"/>
      <c r="P104" s="4"/>
      <c r="Q104" s="16"/>
      <c r="R104" s="4"/>
      <c r="S104" s="16"/>
      <c r="T104" s="4"/>
      <c r="U104" s="16"/>
      <c r="V104" s="4"/>
      <c r="W104" s="16"/>
    </row>
    <row r="105" spans="1:23" x14ac:dyDescent="0.15">
      <c r="A105" s="26" t="s">
        <v>84</v>
      </c>
      <c r="B105" s="4">
        <v>80</v>
      </c>
      <c r="D105" s="4">
        <v>50</v>
      </c>
      <c r="E105" s="16"/>
      <c r="F105" s="4"/>
      <c r="G105" s="16"/>
      <c r="H105" s="4">
        <v>87</v>
      </c>
      <c r="I105" s="16"/>
      <c r="J105" s="4"/>
      <c r="K105" s="16"/>
      <c r="L105" s="4"/>
      <c r="M105" s="16"/>
      <c r="N105" s="4"/>
      <c r="O105" s="16"/>
      <c r="P105" s="4"/>
      <c r="Q105" s="16"/>
      <c r="R105" s="4"/>
      <c r="S105" s="16"/>
      <c r="T105" s="4"/>
      <c r="U105" s="16"/>
      <c r="V105" s="4"/>
      <c r="W105" s="16"/>
    </row>
    <row r="106" spans="1:23" x14ac:dyDescent="0.15">
      <c r="A106" s="26" t="s">
        <v>85</v>
      </c>
      <c r="B106" s="4">
        <v>489</v>
      </c>
      <c r="D106" s="4">
        <v>92</v>
      </c>
      <c r="E106" s="16"/>
      <c r="F106" s="4"/>
      <c r="G106" s="16"/>
      <c r="H106" s="4">
        <v>233</v>
      </c>
      <c r="I106" s="16"/>
      <c r="J106" s="4"/>
      <c r="K106" s="16"/>
      <c r="L106" s="4"/>
      <c r="M106" s="16"/>
      <c r="N106" s="4"/>
      <c r="O106" s="16"/>
      <c r="P106" s="4"/>
      <c r="Q106" s="16"/>
      <c r="R106" s="4"/>
      <c r="S106" s="16"/>
      <c r="T106" s="4"/>
      <c r="U106" s="16"/>
      <c r="V106" s="4"/>
      <c r="W106" s="16"/>
    </row>
    <row r="107" spans="1:23" x14ac:dyDescent="0.15">
      <c r="A107" s="26" t="s">
        <v>86</v>
      </c>
      <c r="B107" s="4">
        <v>1354</v>
      </c>
      <c r="D107" s="4">
        <v>843</v>
      </c>
      <c r="E107" s="16"/>
      <c r="F107" s="4"/>
      <c r="G107" s="16"/>
      <c r="H107" s="4"/>
      <c r="I107" s="16"/>
      <c r="J107" s="4"/>
      <c r="K107" s="16"/>
      <c r="L107" s="4"/>
      <c r="M107" s="16"/>
      <c r="N107" s="4"/>
      <c r="O107" s="16"/>
      <c r="P107" s="4"/>
      <c r="Q107" s="16"/>
      <c r="R107" s="4"/>
      <c r="S107" s="16"/>
      <c r="T107" s="4"/>
      <c r="U107" s="16"/>
      <c r="V107" s="4"/>
      <c r="W107" s="16"/>
    </row>
    <row r="108" spans="1:23" x14ac:dyDescent="0.15">
      <c r="A108" s="26" t="s">
        <v>120</v>
      </c>
      <c r="B108" s="4">
        <v>910</v>
      </c>
      <c r="D108" s="4">
        <v>931</v>
      </c>
      <c r="E108" s="16"/>
      <c r="F108" s="4">
        <v>265</v>
      </c>
      <c r="G108" s="16"/>
      <c r="H108" s="4">
        <v>289</v>
      </c>
      <c r="I108" s="16"/>
      <c r="J108" s="4"/>
      <c r="K108" s="16"/>
      <c r="L108" s="4"/>
      <c r="M108" s="16"/>
      <c r="N108" s="4"/>
      <c r="O108" s="16"/>
      <c r="P108" s="4"/>
      <c r="Q108" s="16"/>
      <c r="R108" s="4"/>
      <c r="S108" s="16"/>
      <c r="T108" s="4"/>
      <c r="U108" s="16"/>
      <c r="V108" s="4"/>
      <c r="W108" s="16"/>
    </row>
    <row r="109" spans="1:23" x14ac:dyDescent="0.15">
      <c r="A109" s="26" t="s">
        <v>87</v>
      </c>
      <c r="B109" s="4">
        <v>188</v>
      </c>
      <c r="D109" s="4">
        <v>261</v>
      </c>
      <c r="E109" s="16"/>
      <c r="F109" s="4"/>
      <c r="G109" s="16"/>
      <c r="H109" s="4">
        <v>94</v>
      </c>
      <c r="I109" s="16"/>
      <c r="J109" s="4"/>
      <c r="K109" s="16"/>
      <c r="L109" s="4"/>
      <c r="M109" s="16"/>
      <c r="N109" s="4"/>
      <c r="O109" s="16"/>
      <c r="P109" s="4"/>
      <c r="Q109" s="16"/>
      <c r="R109" s="4"/>
      <c r="S109" s="16"/>
      <c r="T109" s="4"/>
      <c r="U109" s="16"/>
      <c r="V109" s="4"/>
      <c r="W109" s="16"/>
    </row>
    <row r="110" spans="1:23" x14ac:dyDescent="0.15">
      <c r="A110" s="26" t="s">
        <v>121</v>
      </c>
      <c r="B110" s="4">
        <v>250</v>
      </c>
      <c r="D110" s="4">
        <v>88</v>
      </c>
      <c r="E110" s="16"/>
      <c r="F110" s="4"/>
      <c r="G110" s="16"/>
      <c r="H110" s="4">
        <v>112</v>
      </c>
      <c r="I110" s="16"/>
      <c r="J110" s="4"/>
      <c r="K110" s="16"/>
      <c r="L110" s="4"/>
      <c r="M110" s="16"/>
      <c r="N110" s="4"/>
      <c r="O110" s="16"/>
      <c r="P110" s="4"/>
      <c r="Q110" s="16"/>
      <c r="R110" s="4"/>
      <c r="S110" s="16"/>
      <c r="T110" s="4"/>
      <c r="U110" s="16"/>
      <c r="V110" s="4"/>
      <c r="W110" s="16"/>
    </row>
    <row r="111" spans="1:23" x14ac:dyDescent="0.15">
      <c r="A111" s="26" t="s">
        <v>88</v>
      </c>
      <c r="B111" s="4">
        <v>389</v>
      </c>
      <c r="D111" s="4">
        <v>224</v>
      </c>
      <c r="E111" s="16"/>
      <c r="F111" s="4"/>
      <c r="G111" s="16"/>
      <c r="H111" s="4">
        <v>51</v>
      </c>
      <c r="I111" s="16"/>
      <c r="J111" s="4"/>
      <c r="K111" s="16"/>
      <c r="L111" s="4"/>
      <c r="M111" s="16"/>
      <c r="N111" s="4"/>
      <c r="O111" s="16"/>
      <c r="P111" s="4"/>
      <c r="Q111" s="16"/>
      <c r="R111" s="4"/>
      <c r="S111" s="16"/>
      <c r="T111" s="4"/>
      <c r="U111" s="16"/>
      <c r="V111" s="4"/>
      <c r="W111" s="16"/>
    </row>
    <row r="112" spans="1:23" x14ac:dyDescent="0.15">
      <c r="A112" s="26" t="s">
        <v>89</v>
      </c>
      <c r="B112" s="4">
        <v>527</v>
      </c>
      <c r="D112" s="4">
        <v>796</v>
      </c>
      <c r="E112" s="16"/>
      <c r="F112" s="4">
        <v>209</v>
      </c>
      <c r="G112" s="16"/>
      <c r="H112" s="4">
        <v>180</v>
      </c>
      <c r="I112" s="16"/>
      <c r="J112" s="4"/>
      <c r="K112" s="16"/>
      <c r="L112" s="4"/>
      <c r="M112" s="16"/>
      <c r="N112" s="4"/>
      <c r="O112" s="16"/>
      <c r="P112" s="4"/>
      <c r="Q112" s="16"/>
      <c r="R112" s="4"/>
      <c r="S112" s="16"/>
      <c r="T112" s="4"/>
      <c r="U112" s="16"/>
      <c r="V112" s="4"/>
      <c r="W112" s="16"/>
    </row>
    <row r="113" spans="1:23" x14ac:dyDescent="0.15">
      <c r="A113" s="26" t="s">
        <v>90</v>
      </c>
      <c r="B113" s="4">
        <v>286</v>
      </c>
      <c r="D113" s="4">
        <v>242</v>
      </c>
      <c r="E113" s="16"/>
      <c r="F113" s="4"/>
      <c r="G113" s="16"/>
      <c r="H113" s="4"/>
      <c r="I113" s="16"/>
      <c r="J113" s="4"/>
      <c r="K113" s="16"/>
      <c r="L113" s="4"/>
      <c r="M113" s="16"/>
      <c r="N113" s="4"/>
      <c r="O113" s="16"/>
      <c r="P113" s="4"/>
      <c r="Q113" s="16"/>
      <c r="R113" s="4"/>
      <c r="S113" s="16"/>
      <c r="T113" s="4"/>
      <c r="U113" s="16"/>
      <c r="V113" s="4"/>
      <c r="W113" s="16"/>
    </row>
    <row r="114" spans="1:23" x14ac:dyDescent="0.15">
      <c r="A114" s="26" t="s">
        <v>91</v>
      </c>
      <c r="B114" s="4">
        <v>425</v>
      </c>
      <c r="D114" s="4">
        <v>450</v>
      </c>
      <c r="E114" s="16"/>
      <c r="F114" s="4"/>
      <c r="G114" s="16"/>
      <c r="H114" s="4"/>
      <c r="I114" s="16"/>
      <c r="J114" s="4"/>
      <c r="K114" s="16"/>
      <c r="L114" s="4"/>
      <c r="M114" s="16"/>
      <c r="N114" s="4"/>
      <c r="O114" s="16"/>
      <c r="P114" s="4"/>
      <c r="Q114" s="16"/>
      <c r="R114" s="4"/>
      <c r="S114" s="16"/>
      <c r="T114" s="4"/>
      <c r="U114" s="16"/>
      <c r="V114" s="4"/>
      <c r="W114" s="16"/>
    </row>
    <row r="115" spans="1:23" x14ac:dyDescent="0.15">
      <c r="A115" s="26" t="s">
        <v>92</v>
      </c>
      <c r="B115" s="4">
        <v>1168</v>
      </c>
      <c r="D115" s="4">
        <v>792</v>
      </c>
      <c r="E115" s="16"/>
      <c r="F115" s="4"/>
      <c r="G115" s="16"/>
      <c r="H115" s="4">
        <v>139</v>
      </c>
      <c r="I115" s="16"/>
      <c r="J115" s="4"/>
      <c r="K115" s="16"/>
      <c r="L115" s="4"/>
      <c r="M115" s="16"/>
      <c r="N115" s="4"/>
      <c r="O115" s="16"/>
      <c r="P115" s="4"/>
      <c r="Q115" s="16"/>
      <c r="R115" s="4"/>
      <c r="S115" s="16"/>
      <c r="T115" s="4"/>
      <c r="U115" s="16"/>
      <c r="V115" s="4"/>
      <c r="W115" s="16"/>
    </row>
    <row r="116" spans="1:23" x14ac:dyDescent="0.15">
      <c r="A116" s="26" t="s">
        <v>93</v>
      </c>
      <c r="B116" s="4">
        <v>655</v>
      </c>
      <c r="D116" s="4">
        <v>188</v>
      </c>
      <c r="E116" s="16"/>
      <c r="F116" s="4"/>
      <c r="G116" s="16"/>
      <c r="H116" s="4">
        <v>348</v>
      </c>
      <c r="I116" s="16"/>
      <c r="J116" s="4"/>
      <c r="K116" s="16"/>
      <c r="L116" s="4"/>
      <c r="M116" s="16"/>
      <c r="N116" s="4"/>
      <c r="O116" s="16"/>
      <c r="P116" s="4"/>
      <c r="Q116" s="16"/>
      <c r="R116" s="4"/>
      <c r="S116" s="16"/>
      <c r="T116" s="4"/>
      <c r="U116" s="16"/>
      <c r="V116" s="4"/>
      <c r="W116" s="16"/>
    </row>
    <row r="117" spans="1:23" x14ac:dyDescent="0.15">
      <c r="A117" s="26" t="s">
        <v>94</v>
      </c>
      <c r="B117" s="4">
        <v>1146</v>
      </c>
      <c r="D117" s="4">
        <v>488</v>
      </c>
      <c r="E117" s="16"/>
      <c r="F117" s="4"/>
      <c r="G117" s="16"/>
      <c r="H117" s="4">
        <v>147</v>
      </c>
      <c r="I117" s="16"/>
      <c r="J117" s="4"/>
      <c r="K117" s="16"/>
      <c r="L117" s="4"/>
      <c r="M117" s="16"/>
      <c r="N117" s="4"/>
      <c r="O117" s="16"/>
      <c r="P117" s="4"/>
      <c r="Q117" s="16"/>
      <c r="R117" s="4"/>
      <c r="S117" s="16"/>
      <c r="T117" s="4"/>
      <c r="U117" s="16"/>
      <c r="V117" s="4"/>
      <c r="W117" s="16"/>
    </row>
    <row r="118" spans="1:23" x14ac:dyDescent="0.15">
      <c r="A118" s="26" t="s">
        <v>122</v>
      </c>
      <c r="B118" s="4">
        <v>318</v>
      </c>
      <c r="D118" s="4">
        <v>201</v>
      </c>
      <c r="E118" s="16"/>
      <c r="F118" s="4"/>
      <c r="G118" s="16"/>
      <c r="H118" s="4">
        <v>77</v>
      </c>
      <c r="I118" s="16"/>
      <c r="J118" s="4"/>
      <c r="K118" s="16"/>
      <c r="L118" s="4"/>
      <c r="M118" s="16"/>
      <c r="N118" s="4"/>
      <c r="O118" s="16"/>
      <c r="P118" s="4"/>
      <c r="Q118" s="16"/>
      <c r="R118" s="4"/>
      <c r="S118" s="16"/>
      <c r="T118" s="4"/>
      <c r="U118" s="16"/>
      <c r="V118" s="4"/>
      <c r="W118" s="16"/>
    </row>
    <row r="119" spans="1:23" x14ac:dyDescent="0.15">
      <c r="A119" s="26" t="s">
        <v>95</v>
      </c>
      <c r="B119" s="4"/>
      <c r="D119" s="4">
        <v>750</v>
      </c>
      <c r="E119" s="16"/>
      <c r="F119" s="4">
        <v>208</v>
      </c>
      <c r="G119" s="16"/>
      <c r="H119" s="4"/>
      <c r="I119" s="16"/>
      <c r="J119" s="4"/>
      <c r="K119" s="16"/>
      <c r="L119" s="4"/>
      <c r="M119" s="16"/>
      <c r="N119" s="4"/>
      <c r="O119" s="16"/>
      <c r="P119" s="4"/>
      <c r="Q119" s="16"/>
      <c r="R119" s="4"/>
      <c r="S119" s="16"/>
      <c r="T119" s="4"/>
      <c r="U119" s="16"/>
      <c r="V119" s="4"/>
      <c r="W119" s="16"/>
    </row>
    <row r="120" spans="1:23" x14ac:dyDescent="0.15">
      <c r="A120" s="26" t="s">
        <v>123</v>
      </c>
      <c r="B120" s="4">
        <v>583</v>
      </c>
      <c r="D120" s="4">
        <v>425</v>
      </c>
      <c r="E120" s="16"/>
      <c r="F120" s="4"/>
      <c r="G120" s="16"/>
      <c r="H120" s="4">
        <v>107</v>
      </c>
      <c r="I120" s="16"/>
      <c r="J120" s="4"/>
      <c r="K120" s="16"/>
      <c r="L120" s="4"/>
      <c r="M120" s="16"/>
      <c r="N120" s="4"/>
      <c r="O120" s="16"/>
      <c r="P120" s="4"/>
      <c r="Q120" s="16"/>
      <c r="R120" s="4"/>
      <c r="S120" s="16"/>
      <c r="T120" s="4"/>
      <c r="U120" s="16"/>
      <c r="V120" s="4"/>
      <c r="W120" s="16"/>
    </row>
    <row r="121" spans="1:23" x14ac:dyDescent="0.15">
      <c r="A121" s="26" t="s">
        <v>96</v>
      </c>
      <c r="B121" s="4">
        <v>816</v>
      </c>
      <c r="D121" s="4">
        <v>389</v>
      </c>
      <c r="E121" s="16"/>
      <c r="F121" s="4"/>
      <c r="G121" s="16"/>
      <c r="H121" s="4">
        <v>374</v>
      </c>
      <c r="I121" s="16"/>
      <c r="J121" s="4"/>
      <c r="K121" s="16"/>
      <c r="L121" s="4"/>
      <c r="M121" s="16"/>
      <c r="N121" s="4"/>
      <c r="O121" s="16"/>
      <c r="P121" s="4"/>
      <c r="Q121" s="16"/>
      <c r="R121" s="4"/>
      <c r="S121" s="16"/>
      <c r="T121" s="4"/>
      <c r="U121" s="16"/>
      <c r="V121" s="4"/>
      <c r="W121" s="16"/>
    </row>
    <row r="122" spans="1:23" x14ac:dyDescent="0.15">
      <c r="A122" s="26" t="s">
        <v>97</v>
      </c>
      <c r="B122" s="4">
        <v>995</v>
      </c>
      <c r="D122" s="4">
        <v>344</v>
      </c>
      <c r="E122" s="16"/>
      <c r="F122" s="4"/>
      <c r="G122" s="16"/>
      <c r="H122" s="4">
        <v>294</v>
      </c>
      <c r="I122" s="16"/>
      <c r="J122" s="4"/>
      <c r="K122" s="16"/>
      <c r="L122" s="4"/>
      <c r="M122" s="16"/>
      <c r="N122" s="4"/>
      <c r="O122" s="16"/>
      <c r="P122" s="4"/>
      <c r="Q122" s="16"/>
      <c r="R122" s="4"/>
      <c r="S122" s="16"/>
      <c r="T122" s="4"/>
      <c r="U122" s="16"/>
      <c r="V122" s="4"/>
      <c r="W122" s="16"/>
    </row>
    <row r="123" spans="1:23" x14ac:dyDescent="0.15">
      <c r="A123" s="26" t="s">
        <v>98</v>
      </c>
      <c r="B123" s="4">
        <v>832</v>
      </c>
      <c r="D123" s="4">
        <v>736</v>
      </c>
      <c r="E123" s="16"/>
      <c r="F123" s="4"/>
      <c r="G123" s="16"/>
      <c r="H123" s="4"/>
      <c r="I123" s="16"/>
      <c r="J123" s="4"/>
      <c r="K123" s="16"/>
      <c r="L123" s="4"/>
      <c r="M123" s="16"/>
      <c r="N123" s="4"/>
      <c r="O123" s="16"/>
      <c r="P123" s="4"/>
      <c r="Q123" s="16"/>
      <c r="R123" s="4"/>
      <c r="S123" s="16"/>
      <c r="T123" s="4"/>
      <c r="U123" s="16"/>
      <c r="V123" s="4"/>
      <c r="W123" s="16"/>
    </row>
    <row r="124" spans="1:23" x14ac:dyDescent="0.15">
      <c r="A124" s="26" t="s">
        <v>99</v>
      </c>
      <c r="B124" s="4">
        <v>775</v>
      </c>
      <c r="D124" s="4">
        <v>164</v>
      </c>
      <c r="E124" s="16"/>
      <c r="F124" s="4"/>
      <c r="G124" s="16"/>
      <c r="H124" s="4">
        <v>712</v>
      </c>
      <c r="I124" s="16"/>
      <c r="J124" s="4"/>
      <c r="K124" s="16"/>
      <c r="L124" s="4"/>
      <c r="M124" s="16"/>
      <c r="N124" s="4"/>
      <c r="O124" s="16"/>
      <c r="P124" s="4"/>
      <c r="Q124" s="16"/>
      <c r="R124" s="4"/>
      <c r="S124" s="16"/>
      <c r="T124" s="4"/>
      <c r="U124" s="16"/>
      <c r="V124" s="4"/>
      <c r="W124" s="16"/>
    </row>
    <row r="125" spans="1:23" x14ac:dyDescent="0.15">
      <c r="A125" s="26" t="s">
        <v>124</v>
      </c>
      <c r="B125" s="4">
        <v>2114</v>
      </c>
      <c r="D125" s="4">
        <v>3467</v>
      </c>
      <c r="E125" s="16"/>
      <c r="F125" s="4">
        <v>898</v>
      </c>
      <c r="G125" s="16"/>
      <c r="H125" s="4">
        <v>845</v>
      </c>
      <c r="I125" s="16"/>
      <c r="J125" s="4"/>
      <c r="K125" s="16"/>
      <c r="L125" s="4"/>
      <c r="M125" s="16"/>
      <c r="N125" s="4"/>
      <c r="O125" s="16"/>
      <c r="P125" s="4"/>
      <c r="Q125" s="16"/>
      <c r="R125" s="4"/>
      <c r="S125" s="16"/>
      <c r="T125" s="4"/>
      <c r="U125" s="16"/>
      <c r="V125" s="4"/>
      <c r="W125" s="16"/>
    </row>
    <row r="126" spans="1:23" x14ac:dyDescent="0.15">
      <c r="A126" s="26" t="s">
        <v>138</v>
      </c>
      <c r="B126" s="4">
        <v>283</v>
      </c>
      <c r="D126" s="4">
        <v>145</v>
      </c>
      <c r="E126" s="16"/>
      <c r="F126" s="4">
        <v>67</v>
      </c>
      <c r="G126" s="16"/>
      <c r="H126" s="4">
        <v>46</v>
      </c>
      <c r="I126" s="16"/>
      <c r="J126" s="4"/>
      <c r="K126" s="16"/>
      <c r="L126" s="4"/>
      <c r="M126" s="16"/>
      <c r="N126" s="4"/>
      <c r="O126" s="16"/>
      <c r="P126" s="4"/>
      <c r="Q126" s="16"/>
      <c r="R126" s="4"/>
      <c r="S126" s="16"/>
      <c r="T126" s="4"/>
      <c r="U126" s="16"/>
      <c r="V126" s="4"/>
      <c r="W126" s="16"/>
    </row>
    <row r="127" spans="1:23" x14ac:dyDescent="0.15">
      <c r="A127" s="26" t="s">
        <v>100</v>
      </c>
      <c r="B127" s="4">
        <v>459</v>
      </c>
      <c r="D127" s="4">
        <v>238</v>
      </c>
      <c r="E127" s="16"/>
      <c r="F127" s="4"/>
      <c r="G127" s="16"/>
      <c r="H127" s="4">
        <v>299</v>
      </c>
      <c r="I127" s="16"/>
      <c r="J127" s="4"/>
      <c r="K127" s="16"/>
      <c r="L127" s="4"/>
      <c r="M127" s="16"/>
      <c r="N127" s="4"/>
      <c r="O127" s="16"/>
      <c r="P127" s="4"/>
      <c r="Q127" s="16"/>
      <c r="R127" s="4"/>
      <c r="S127" s="16"/>
      <c r="T127" s="4"/>
      <c r="U127" s="16"/>
      <c r="V127" s="4"/>
      <c r="W127" s="16"/>
    </row>
    <row r="128" spans="1:23" x14ac:dyDescent="0.15">
      <c r="A128" s="26" t="s">
        <v>101</v>
      </c>
      <c r="B128" s="4">
        <v>814</v>
      </c>
      <c r="D128" s="4">
        <v>555</v>
      </c>
      <c r="E128" s="16"/>
      <c r="F128" s="4"/>
      <c r="G128" s="16"/>
      <c r="H128" s="4">
        <v>234</v>
      </c>
      <c r="I128" s="16"/>
      <c r="J128" s="4"/>
      <c r="K128" s="16"/>
      <c r="L128" s="4"/>
      <c r="M128" s="16"/>
      <c r="N128" s="4"/>
      <c r="O128" s="16"/>
      <c r="P128" s="4"/>
      <c r="Q128" s="16"/>
      <c r="R128" s="4"/>
      <c r="S128" s="16"/>
      <c r="T128" s="4"/>
      <c r="U128" s="16"/>
      <c r="V128" s="4"/>
      <c r="W128" s="16"/>
    </row>
    <row r="129" spans="1:23" x14ac:dyDescent="0.15">
      <c r="A129" s="26" t="s">
        <v>102</v>
      </c>
      <c r="B129" s="4">
        <v>432</v>
      </c>
      <c r="D129" s="4">
        <v>271</v>
      </c>
      <c r="E129" s="16"/>
      <c r="F129" s="4"/>
      <c r="G129" s="16"/>
      <c r="H129" s="4">
        <v>461</v>
      </c>
      <c r="I129" s="16"/>
      <c r="J129" s="4"/>
      <c r="K129" s="16"/>
      <c r="L129" s="4"/>
      <c r="M129" s="16"/>
      <c r="N129" s="4"/>
      <c r="O129" s="16"/>
      <c r="P129" s="4"/>
      <c r="Q129" s="16"/>
      <c r="R129" s="4"/>
      <c r="S129" s="16"/>
      <c r="T129" s="4"/>
      <c r="U129" s="16"/>
      <c r="V129" s="4"/>
      <c r="W129" s="16"/>
    </row>
    <row r="130" spans="1:23" x14ac:dyDescent="0.15">
      <c r="A130" s="26" t="s">
        <v>103</v>
      </c>
      <c r="B130" s="4">
        <v>475</v>
      </c>
      <c r="D130" s="4">
        <v>850</v>
      </c>
      <c r="E130" s="16"/>
      <c r="F130" s="4"/>
      <c r="G130" s="16"/>
      <c r="H130" s="4">
        <v>423</v>
      </c>
      <c r="I130" s="16"/>
      <c r="J130" s="4"/>
      <c r="K130" s="16"/>
      <c r="L130" s="4"/>
      <c r="M130" s="16"/>
      <c r="N130" s="4"/>
      <c r="O130" s="16"/>
      <c r="P130" s="4"/>
      <c r="Q130" s="16"/>
      <c r="R130" s="4"/>
      <c r="S130" s="16"/>
      <c r="T130" s="4"/>
      <c r="U130" s="16"/>
      <c r="V130" s="4"/>
      <c r="W130" s="16"/>
    </row>
    <row r="131" spans="1:23" x14ac:dyDescent="0.15">
      <c r="A131" s="26" t="s">
        <v>104</v>
      </c>
      <c r="B131" s="4">
        <v>208</v>
      </c>
      <c r="D131" s="4">
        <v>73</v>
      </c>
      <c r="E131" s="16"/>
      <c r="F131" s="4"/>
      <c r="G131" s="16"/>
      <c r="H131" s="4">
        <v>124</v>
      </c>
      <c r="I131" s="16"/>
      <c r="J131" s="4"/>
      <c r="K131" s="16"/>
      <c r="L131" s="4"/>
      <c r="M131" s="16"/>
      <c r="N131" s="4"/>
      <c r="O131" s="16"/>
      <c r="P131" s="4"/>
      <c r="Q131" s="16"/>
      <c r="R131" s="4"/>
      <c r="S131" s="16"/>
      <c r="T131" s="4"/>
      <c r="U131" s="16"/>
      <c r="V131" s="4"/>
      <c r="W131" s="16"/>
    </row>
    <row r="132" spans="1:23" x14ac:dyDescent="0.15">
      <c r="A132" s="26" t="s">
        <v>105</v>
      </c>
      <c r="B132" s="4">
        <v>487</v>
      </c>
      <c r="D132" s="4">
        <v>162</v>
      </c>
      <c r="E132" s="16"/>
      <c r="F132" s="4"/>
      <c r="G132" s="16"/>
      <c r="H132" s="4">
        <v>119</v>
      </c>
      <c r="I132" s="16"/>
      <c r="J132" s="4"/>
      <c r="K132" s="16"/>
      <c r="L132" s="4"/>
      <c r="M132" s="16"/>
      <c r="N132" s="4"/>
      <c r="O132" s="16"/>
      <c r="P132" s="4"/>
      <c r="Q132" s="16"/>
      <c r="R132" s="4"/>
      <c r="S132" s="16"/>
      <c r="T132" s="4"/>
      <c r="U132" s="16"/>
      <c r="V132" s="4"/>
      <c r="W132" s="16"/>
    </row>
    <row r="133" spans="1:23" x14ac:dyDescent="0.15">
      <c r="A133" s="26" t="s">
        <v>106</v>
      </c>
      <c r="B133" s="4">
        <v>166</v>
      </c>
      <c r="D133" s="4">
        <v>75</v>
      </c>
      <c r="E133" s="16"/>
      <c r="F133" s="4"/>
      <c r="G133" s="16"/>
      <c r="H133" s="4">
        <v>34</v>
      </c>
      <c r="I133" s="16"/>
      <c r="J133" s="4"/>
      <c r="K133" s="16"/>
      <c r="L133" s="4"/>
      <c r="M133" s="16"/>
      <c r="N133" s="4"/>
      <c r="O133" s="16"/>
      <c r="P133" s="4"/>
      <c r="Q133" s="16"/>
      <c r="R133" s="4"/>
      <c r="S133" s="16"/>
      <c r="T133" s="4"/>
      <c r="U133" s="16"/>
      <c r="V133" s="4"/>
      <c r="W133" s="16"/>
    </row>
    <row r="134" spans="1:23" x14ac:dyDescent="0.15">
      <c r="A134" s="26" t="s">
        <v>107</v>
      </c>
      <c r="B134" s="4">
        <v>2390</v>
      </c>
      <c r="D134" s="4">
        <v>1372</v>
      </c>
      <c r="E134" s="16"/>
      <c r="F134" s="4">
        <v>426</v>
      </c>
      <c r="G134" s="16"/>
      <c r="H134" s="4">
        <v>384</v>
      </c>
      <c r="I134" s="16"/>
      <c r="J134" s="4"/>
      <c r="K134" s="16"/>
      <c r="L134" s="4"/>
      <c r="M134" s="16"/>
      <c r="N134" s="4"/>
      <c r="O134" s="16"/>
      <c r="P134" s="4"/>
      <c r="Q134" s="16"/>
      <c r="R134" s="4"/>
      <c r="S134" s="16"/>
      <c r="T134" s="4"/>
      <c r="U134" s="16"/>
      <c r="V134" s="4"/>
      <c r="W134" s="16"/>
    </row>
  </sheetData>
  <mergeCells count="6">
    <mergeCell ref="A1:A2"/>
    <mergeCell ref="B1:W1"/>
    <mergeCell ref="B2:C2"/>
    <mergeCell ref="D2:E2"/>
    <mergeCell ref="F2:G2"/>
    <mergeCell ref="H2:I2"/>
  </mergeCells>
  <conditionalFormatting sqref="E5 G5 I5 K5 M5 O5 Q5 S5 U5 W5">
    <cfRule type="expression" dxfId="2" priority="3">
      <formula>E5&lt;&gt;""</formula>
    </cfRule>
  </conditionalFormatting>
  <conditionalFormatting sqref="E8:E13 G8:G13 I8:I13 K8:K13 M8:M13 O8:O13 Q8:Q13 S8:S13 U8:U13 W8:W13">
    <cfRule type="expression" dxfId="1" priority="2">
      <formula>E8&lt;&gt;""</formula>
    </cfRule>
  </conditionalFormatting>
  <conditionalFormatting sqref="E16:E134 G16:G134 I16:I134 K16:K134 M16:M134 O16:O134 Q16:Q134 S16:S134 U16:U134 W16:W134">
    <cfRule type="expression" dxfId="0" priority="1">
      <formula>E16&lt;&gt;""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4"/>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1" x14ac:dyDescent="0.15"/>
  <cols>
    <col min="1" max="1" width="6.5" customWidth="1"/>
    <col min="2" max="2" width="29.25" bestFit="1" customWidth="1"/>
    <col min="3" max="3" width="6.25" bestFit="1" customWidth="1"/>
    <col min="4" max="4" width="50" bestFit="1" customWidth="1"/>
    <col min="5" max="5" width="4.75" bestFit="1" customWidth="1"/>
    <col min="6" max="6" width="55" bestFit="1" customWidth="1"/>
    <col min="7" max="7" width="7.5" bestFit="1" customWidth="1"/>
    <col min="8" max="8" width="42.25" bestFit="1" customWidth="1"/>
    <col min="9" max="9" width="4.5" bestFit="1" customWidth="1"/>
    <col min="10" max="10" width="32.5" customWidth="1"/>
    <col min="11" max="11" width="6.25" bestFit="1" customWidth="1"/>
    <col min="12" max="12" width="57.75" bestFit="1" customWidth="1"/>
    <col min="13" max="13" width="6" bestFit="1" customWidth="1"/>
    <col min="14" max="14" width="44" bestFit="1" customWidth="1"/>
    <col min="15" max="15" width="5.75" bestFit="1" customWidth="1"/>
    <col min="16" max="16" width="26.75" bestFit="1" customWidth="1"/>
    <col min="17" max="17" width="5.75" bestFit="1" customWidth="1"/>
    <col min="18" max="18" width="9.75" customWidth="1"/>
    <col min="19" max="19" width="5.75" bestFit="1" customWidth="1"/>
    <col min="20" max="20" width="23.75" customWidth="1"/>
    <col min="21" max="21" width="6" bestFit="1" customWidth="1"/>
    <col min="22" max="22" width="20.75" bestFit="1" customWidth="1"/>
    <col min="23" max="23" width="3.75" bestFit="1" customWidth="1"/>
    <col min="24" max="24" width="29" customWidth="1"/>
  </cols>
  <sheetData>
    <row r="1" spans="1:24" ht="16" x14ac:dyDescent="0.2">
      <c r="A1" s="1" t="s">
        <v>143</v>
      </c>
    </row>
    <row r="2" spans="1:24" x14ac:dyDescent="0.15">
      <c r="A2" s="5"/>
    </row>
    <row r="3" spans="1:24" ht="11.25" customHeight="1" x14ac:dyDescent="0.15">
      <c r="A3" s="85" t="s">
        <v>0</v>
      </c>
      <c r="B3" s="87" t="s">
        <v>142</v>
      </c>
      <c r="C3" s="80" t="s">
        <v>141</v>
      </c>
      <c r="D3" s="81"/>
      <c r="E3" s="81"/>
      <c r="F3" s="82"/>
      <c r="G3" s="80" t="s">
        <v>141</v>
      </c>
      <c r="H3" s="81"/>
      <c r="I3" s="81"/>
      <c r="J3" s="82"/>
      <c r="K3" s="80" t="s">
        <v>141</v>
      </c>
      <c r="L3" s="81"/>
      <c r="M3" s="81"/>
      <c r="N3" s="82"/>
      <c r="O3" s="80" t="s">
        <v>141</v>
      </c>
      <c r="P3" s="81"/>
      <c r="Q3" s="81"/>
      <c r="R3" s="81"/>
      <c r="S3" s="81"/>
      <c r="T3" s="81"/>
      <c r="U3" s="81"/>
      <c r="V3" s="81"/>
      <c r="W3" s="81"/>
      <c r="X3" s="82"/>
    </row>
    <row r="4" spans="1:24" ht="11.25" customHeight="1" x14ac:dyDescent="0.15">
      <c r="A4" s="86"/>
      <c r="B4" s="88"/>
      <c r="C4" s="80" t="s">
        <v>112</v>
      </c>
      <c r="D4" s="82"/>
      <c r="E4" s="80" t="s">
        <v>113</v>
      </c>
      <c r="F4" s="82"/>
      <c r="G4" s="80" t="s">
        <v>115</v>
      </c>
      <c r="H4" s="82"/>
      <c r="I4" s="80" t="s">
        <v>114</v>
      </c>
      <c r="J4" s="82"/>
      <c r="K4" s="80" t="s">
        <v>139</v>
      </c>
      <c r="L4" s="82"/>
      <c r="M4" s="80" t="s">
        <v>140</v>
      </c>
      <c r="N4" s="82"/>
      <c r="O4" s="80" t="s">
        <v>144</v>
      </c>
      <c r="P4" s="82"/>
      <c r="Q4" s="80" t="s">
        <v>145</v>
      </c>
      <c r="R4" s="82"/>
      <c r="S4" s="80" t="s">
        <v>146</v>
      </c>
      <c r="T4" s="82"/>
      <c r="U4" s="80" t="s">
        <v>147</v>
      </c>
      <c r="V4" s="82"/>
      <c r="W4" s="80" t="s">
        <v>148</v>
      </c>
      <c r="X4" s="82"/>
    </row>
    <row r="5" spans="1:24" x14ac:dyDescent="0.15">
      <c r="A5" s="28"/>
      <c r="B5" s="23"/>
      <c r="C5" s="18"/>
      <c r="D5" s="18"/>
      <c r="E5" s="18"/>
      <c r="F5" s="18"/>
      <c r="G5" s="18"/>
      <c r="H5" s="18"/>
      <c r="I5" s="18"/>
      <c r="J5" s="18"/>
      <c r="K5" s="18"/>
      <c r="L5" s="18"/>
      <c r="M5" s="18"/>
      <c r="N5" s="18"/>
      <c r="O5" s="18"/>
      <c r="P5" s="18"/>
      <c r="Q5" s="18"/>
      <c r="R5" s="18"/>
      <c r="S5" s="18"/>
      <c r="T5" s="18"/>
      <c r="U5" s="18"/>
      <c r="V5" s="18"/>
      <c r="W5" s="18"/>
    </row>
    <row r="6" spans="1:24" x14ac:dyDescent="0.15">
      <c r="A6" s="28">
        <v>50101</v>
      </c>
      <c r="B6" s="26" t="s">
        <v>117</v>
      </c>
      <c r="C6" s="4" t="s">
        <v>112</v>
      </c>
      <c r="D6" s="4" t="s">
        <v>149</v>
      </c>
      <c r="E6" s="4" t="s">
        <v>113</v>
      </c>
      <c r="F6" s="4" t="s">
        <v>150</v>
      </c>
      <c r="G6" s="4" t="s">
        <v>115</v>
      </c>
      <c r="H6" s="4" t="s">
        <v>151</v>
      </c>
      <c r="I6" s="4" t="s">
        <v>114</v>
      </c>
      <c r="J6" s="4" t="s">
        <v>152</v>
      </c>
      <c r="K6" s="4" t="s">
        <v>153</v>
      </c>
      <c r="L6" s="4" t="s">
        <v>154</v>
      </c>
      <c r="M6" s="4" t="s">
        <v>155</v>
      </c>
      <c r="N6" s="4" t="s">
        <v>156</v>
      </c>
      <c r="O6" s="4" t="s">
        <v>157</v>
      </c>
      <c r="P6" s="4" t="s">
        <v>158</v>
      </c>
      <c r="Q6" s="4" t="s">
        <v>159</v>
      </c>
      <c r="R6" s="4" t="s">
        <v>160</v>
      </c>
      <c r="S6" s="4" t="s">
        <v>161</v>
      </c>
      <c r="T6" s="4" t="s">
        <v>162</v>
      </c>
      <c r="U6" s="4" t="s">
        <v>163</v>
      </c>
      <c r="V6" s="4" t="s">
        <v>164</v>
      </c>
      <c r="W6" s="4" t="s">
        <v>165</v>
      </c>
      <c r="X6" s="4" t="s">
        <v>166</v>
      </c>
    </row>
    <row r="7" spans="1:24" ht="16.5" customHeight="1" x14ac:dyDescent="0.15">
      <c r="A7" s="28">
        <v>50201</v>
      </c>
      <c r="B7" s="26" t="s">
        <v>6</v>
      </c>
      <c r="C7" s="4" t="s">
        <v>112</v>
      </c>
      <c r="D7" s="4" t="s">
        <v>167</v>
      </c>
      <c r="E7" s="4" t="s">
        <v>113</v>
      </c>
      <c r="F7" s="4" t="s">
        <v>168</v>
      </c>
      <c r="G7" s="4"/>
      <c r="H7" s="4"/>
      <c r="I7" s="4" t="s">
        <v>114</v>
      </c>
      <c r="J7" s="4" t="s">
        <v>152</v>
      </c>
      <c r="K7" s="4" t="s">
        <v>153</v>
      </c>
      <c r="L7" s="4" t="s">
        <v>169</v>
      </c>
      <c r="M7" s="4"/>
      <c r="N7" s="4"/>
      <c r="O7" s="4"/>
      <c r="P7" s="4"/>
      <c r="Q7" s="4"/>
      <c r="R7" s="4"/>
      <c r="S7" s="4"/>
      <c r="T7" s="4"/>
      <c r="U7" s="4"/>
      <c r="V7" s="4"/>
      <c r="W7" s="4"/>
      <c r="X7" s="4"/>
    </row>
    <row r="8" spans="1:24" x14ac:dyDescent="0.15">
      <c r="A8" s="28">
        <v>50202</v>
      </c>
      <c r="B8" s="26" t="s">
        <v>7</v>
      </c>
      <c r="C8" s="4" t="s">
        <v>112</v>
      </c>
      <c r="D8" s="4" t="s">
        <v>170</v>
      </c>
      <c r="E8" s="4" t="s">
        <v>113</v>
      </c>
      <c r="F8" s="4" t="s">
        <v>171</v>
      </c>
      <c r="G8" s="4"/>
      <c r="H8" s="4"/>
      <c r="I8" s="4" t="s">
        <v>114</v>
      </c>
      <c r="J8" s="4" t="s">
        <v>152</v>
      </c>
      <c r="K8" s="4"/>
      <c r="L8" s="4"/>
      <c r="M8" s="4"/>
      <c r="N8" s="4"/>
      <c r="O8" s="4"/>
      <c r="P8" s="4"/>
      <c r="Q8" s="4"/>
      <c r="R8" s="4"/>
      <c r="S8" s="4"/>
      <c r="T8" s="4"/>
      <c r="U8" s="4"/>
      <c r="V8" s="4"/>
      <c r="W8" s="4"/>
      <c r="X8" s="4"/>
    </row>
    <row r="9" spans="1:24" x14ac:dyDescent="0.15">
      <c r="A9" s="28">
        <v>50203</v>
      </c>
      <c r="B9" s="26" t="s">
        <v>8</v>
      </c>
      <c r="C9" s="4" t="s">
        <v>112</v>
      </c>
      <c r="D9" s="4" t="s">
        <v>172</v>
      </c>
      <c r="E9" s="4" t="s">
        <v>113</v>
      </c>
      <c r="F9" s="4" t="s">
        <v>173</v>
      </c>
      <c r="G9" s="4"/>
      <c r="H9" s="4"/>
      <c r="I9" s="4" t="s">
        <v>114</v>
      </c>
      <c r="J9" s="4" t="s">
        <v>174</v>
      </c>
      <c r="K9" s="4"/>
      <c r="L9" s="4"/>
      <c r="M9" s="4"/>
      <c r="N9" s="4"/>
      <c r="O9" s="4"/>
      <c r="P9" s="4"/>
      <c r="Q9" s="4"/>
      <c r="R9" s="4"/>
      <c r="S9" s="4"/>
      <c r="T9" s="4"/>
      <c r="U9" s="4"/>
      <c r="V9" s="4"/>
      <c r="W9" s="4"/>
      <c r="X9" s="4"/>
    </row>
    <row r="10" spans="1:24" x14ac:dyDescent="0.15">
      <c r="A10" s="28">
        <v>50204</v>
      </c>
      <c r="B10" s="26" t="s">
        <v>9</v>
      </c>
      <c r="C10" s="4" t="s">
        <v>112</v>
      </c>
      <c r="D10" s="4" t="s">
        <v>175</v>
      </c>
      <c r="E10" s="4" t="s">
        <v>113</v>
      </c>
      <c r="F10" s="4" t="s">
        <v>176</v>
      </c>
      <c r="G10" s="4"/>
      <c r="H10" s="4"/>
      <c r="I10" s="4" t="s">
        <v>114</v>
      </c>
      <c r="J10" s="4" t="s">
        <v>152</v>
      </c>
      <c r="K10" s="4"/>
      <c r="L10" s="4"/>
      <c r="M10" s="4"/>
      <c r="N10" s="4"/>
      <c r="O10" s="4"/>
      <c r="P10" s="4"/>
      <c r="Q10" s="4"/>
      <c r="R10" s="4"/>
      <c r="S10" s="4"/>
      <c r="T10" s="4"/>
      <c r="U10" s="4"/>
      <c r="V10" s="4"/>
      <c r="W10" s="4"/>
      <c r="X10" s="4"/>
    </row>
    <row r="11" spans="1:24" x14ac:dyDescent="0.15">
      <c r="A11" s="28">
        <v>50205</v>
      </c>
      <c r="B11" s="26" t="s">
        <v>10</v>
      </c>
      <c r="C11" s="4" t="s">
        <v>112</v>
      </c>
      <c r="D11" s="4" t="s">
        <v>177</v>
      </c>
      <c r="E11" s="4" t="s">
        <v>113</v>
      </c>
      <c r="F11" s="4" t="s">
        <v>171</v>
      </c>
      <c r="G11" s="4" t="s">
        <v>115</v>
      </c>
      <c r="H11" s="4" t="s">
        <v>178</v>
      </c>
      <c r="I11" s="4" t="s">
        <v>114</v>
      </c>
      <c r="J11" s="4" t="s">
        <v>152</v>
      </c>
      <c r="K11" s="4" t="s">
        <v>153</v>
      </c>
      <c r="L11" s="4" t="s">
        <v>179</v>
      </c>
      <c r="M11" s="4"/>
      <c r="N11" s="4"/>
      <c r="O11" s="4"/>
      <c r="P11" s="4"/>
      <c r="Q11" s="4"/>
      <c r="R11" s="4"/>
      <c r="S11" s="4"/>
      <c r="T11" s="4"/>
      <c r="U11" s="4"/>
      <c r="V11" s="4"/>
      <c r="W11" s="4"/>
      <c r="X11" s="4"/>
    </row>
    <row r="12" spans="1:24" x14ac:dyDescent="0.15">
      <c r="A12" s="28">
        <v>50206</v>
      </c>
      <c r="B12" s="26" t="s">
        <v>11</v>
      </c>
      <c r="C12" s="4" t="s">
        <v>112</v>
      </c>
      <c r="D12" s="4" t="s">
        <v>180</v>
      </c>
      <c r="E12" s="4" t="s">
        <v>113</v>
      </c>
      <c r="F12" s="4" t="s">
        <v>181</v>
      </c>
      <c r="G12" s="4"/>
      <c r="H12" s="4"/>
      <c r="I12" s="4" t="s">
        <v>114</v>
      </c>
      <c r="J12" s="4" t="s">
        <v>152</v>
      </c>
      <c r="K12" s="4"/>
      <c r="L12" s="4"/>
      <c r="M12" s="4"/>
      <c r="N12" s="4"/>
      <c r="O12" s="4"/>
      <c r="P12" s="4"/>
      <c r="Q12" s="4"/>
      <c r="R12" s="4"/>
      <c r="S12" s="4"/>
      <c r="T12" s="4"/>
      <c r="U12" s="4"/>
      <c r="V12" s="4"/>
      <c r="W12" s="4"/>
      <c r="X12" s="4"/>
    </row>
    <row r="13" spans="1:24" x14ac:dyDescent="0.15">
      <c r="A13" s="28">
        <v>50207</v>
      </c>
      <c r="B13" s="26" t="s">
        <v>12</v>
      </c>
      <c r="C13" s="4" t="s">
        <v>112</v>
      </c>
      <c r="D13" s="4" t="s">
        <v>180</v>
      </c>
      <c r="E13" s="4" t="s">
        <v>113</v>
      </c>
      <c r="F13" s="4" t="s">
        <v>182</v>
      </c>
      <c r="G13" s="4" t="s">
        <v>115</v>
      </c>
      <c r="H13" s="4" t="s">
        <v>183</v>
      </c>
      <c r="I13" s="4" t="s">
        <v>114</v>
      </c>
      <c r="J13" s="4" t="s">
        <v>152</v>
      </c>
      <c r="K13" s="4"/>
      <c r="L13" s="4"/>
      <c r="M13" s="4"/>
      <c r="N13" s="4"/>
      <c r="O13" s="4"/>
      <c r="P13" s="4"/>
      <c r="Q13" s="4"/>
      <c r="R13" s="4"/>
      <c r="S13" s="4"/>
      <c r="T13" s="4"/>
      <c r="U13" s="4"/>
      <c r="V13" s="4"/>
      <c r="W13" s="4"/>
      <c r="X13" s="4"/>
    </row>
    <row r="14" spans="1:24" x14ac:dyDescent="0.15">
      <c r="A14" s="28">
        <v>50208</v>
      </c>
      <c r="B14" s="26" t="s">
        <v>13</v>
      </c>
      <c r="C14" s="4" t="s">
        <v>112</v>
      </c>
      <c r="D14" s="4" t="s">
        <v>180</v>
      </c>
      <c r="E14" s="4" t="s">
        <v>113</v>
      </c>
      <c r="F14" s="4" t="s">
        <v>176</v>
      </c>
      <c r="G14" s="4" t="s">
        <v>115</v>
      </c>
      <c r="H14" s="4" t="s">
        <v>184</v>
      </c>
      <c r="I14" s="4" t="s">
        <v>114</v>
      </c>
      <c r="J14" s="4" t="s">
        <v>152</v>
      </c>
      <c r="K14" s="4"/>
      <c r="L14" s="4"/>
      <c r="M14" s="4"/>
      <c r="N14" s="4"/>
      <c r="O14" s="4"/>
      <c r="P14" s="4"/>
      <c r="Q14" s="4"/>
      <c r="R14" s="4"/>
      <c r="S14" s="4"/>
      <c r="T14" s="4"/>
      <c r="U14" s="4"/>
      <c r="V14" s="4"/>
      <c r="W14" s="4"/>
      <c r="X14" s="4"/>
    </row>
    <row r="15" spans="1:24" x14ac:dyDescent="0.15">
      <c r="A15" s="28">
        <v>50209</v>
      </c>
      <c r="B15" s="26" t="s">
        <v>14</v>
      </c>
      <c r="C15" s="4" t="s">
        <v>112</v>
      </c>
      <c r="D15" s="4" t="s">
        <v>185</v>
      </c>
      <c r="E15" s="4" t="s">
        <v>113</v>
      </c>
      <c r="F15" s="4" t="s">
        <v>186</v>
      </c>
      <c r="G15" s="4" t="s">
        <v>115</v>
      </c>
      <c r="H15" s="4" t="s">
        <v>187</v>
      </c>
      <c r="I15" s="4" t="s">
        <v>114</v>
      </c>
      <c r="J15" s="4" t="s">
        <v>152</v>
      </c>
      <c r="K15" s="4"/>
      <c r="L15" s="4"/>
      <c r="M15" s="4"/>
      <c r="N15" s="4"/>
      <c r="O15" s="4"/>
      <c r="P15" s="4"/>
      <c r="Q15" s="4"/>
      <c r="R15" s="4"/>
      <c r="S15" s="4"/>
      <c r="T15" s="4"/>
      <c r="U15" s="4"/>
      <c r="V15" s="4"/>
      <c r="W15" s="4"/>
      <c r="X15" s="4"/>
    </row>
    <row r="16" spans="1:24" x14ac:dyDescent="0.15">
      <c r="A16" s="28">
        <v>50210</v>
      </c>
      <c r="B16" s="26" t="s">
        <v>118</v>
      </c>
      <c r="C16" s="4" t="s">
        <v>112</v>
      </c>
      <c r="D16" s="4" t="s">
        <v>188</v>
      </c>
      <c r="E16" s="4" t="s">
        <v>113</v>
      </c>
      <c r="F16" s="4" t="s">
        <v>189</v>
      </c>
      <c r="G16" s="4"/>
      <c r="H16" s="4"/>
      <c r="I16" s="4" t="s">
        <v>114</v>
      </c>
      <c r="J16" s="4" t="s">
        <v>152</v>
      </c>
      <c r="K16" s="4"/>
      <c r="L16" s="4"/>
      <c r="M16" s="4"/>
      <c r="N16" s="4"/>
      <c r="O16" s="4"/>
      <c r="P16" s="4"/>
      <c r="Q16" s="4"/>
      <c r="R16" s="4"/>
      <c r="S16" s="4"/>
      <c r="T16" s="4"/>
      <c r="U16" s="4"/>
      <c r="V16" s="4"/>
      <c r="W16" s="4"/>
      <c r="X16" s="4"/>
    </row>
    <row r="17" spans="1:24" x14ac:dyDescent="0.15">
      <c r="A17" s="28">
        <v>50211</v>
      </c>
      <c r="B17" s="26" t="s">
        <v>130</v>
      </c>
      <c r="C17" s="4" t="s">
        <v>112</v>
      </c>
      <c r="D17" s="4" t="s">
        <v>180</v>
      </c>
      <c r="E17" s="4" t="s">
        <v>113</v>
      </c>
      <c r="F17" s="4" t="s">
        <v>171</v>
      </c>
      <c r="G17" s="4"/>
      <c r="H17" s="4"/>
      <c r="I17" s="4" t="s">
        <v>114</v>
      </c>
      <c r="J17" s="4" t="s">
        <v>152</v>
      </c>
      <c r="K17" s="4"/>
      <c r="L17" s="4"/>
      <c r="M17" s="4"/>
      <c r="N17" s="4"/>
      <c r="O17" s="4"/>
      <c r="P17" s="4"/>
      <c r="Q17" s="4"/>
      <c r="R17" s="4"/>
      <c r="S17" s="4"/>
      <c r="T17" s="4"/>
      <c r="U17" s="4"/>
      <c r="V17" s="4"/>
      <c r="W17" s="4"/>
      <c r="X17" s="4"/>
    </row>
    <row r="18" spans="1:24" x14ac:dyDescent="0.15">
      <c r="A18" s="28">
        <v>50212</v>
      </c>
      <c r="B18" s="26" t="s">
        <v>119</v>
      </c>
      <c r="C18" s="4" t="s">
        <v>112</v>
      </c>
      <c r="D18" s="4" t="s">
        <v>180</v>
      </c>
      <c r="E18" s="4" t="s">
        <v>113</v>
      </c>
      <c r="F18" s="4" t="s">
        <v>190</v>
      </c>
      <c r="G18" s="4"/>
      <c r="H18" s="4"/>
      <c r="I18" s="4" t="s">
        <v>114</v>
      </c>
      <c r="J18" s="4" t="s">
        <v>152</v>
      </c>
      <c r="K18" s="4"/>
      <c r="L18" s="4"/>
      <c r="M18" s="4"/>
      <c r="N18" s="4"/>
      <c r="O18" s="4"/>
      <c r="P18" s="4"/>
      <c r="Q18" s="4"/>
      <c r="R18" s="4"/>
      <c r="S18" s="4"/>
      <c r="T18" s="4"/>
      <c r="U18" s="4"/>
      <c r="V18" s="4"/>
      <c r="W18" s="4"/>
      <c r="X18" s="4"/>
    </row>
    <row r="19" spans="1:24" x14ac:dyDescent="0.15">
      <c r="A19" s="28">
        <v>50213</v>
      </c>
      <c r="B19" s="26" t="s">
        <v>15</v>
      </c>
      <c r="C19" s="4" t="s">
        <v>112</v>
      </c>
      <c r="D19" s="4" t="s">
        <v>191</v>
      </c>
      <c r="E19" s="4" t="s">
        <v>113</v>
      </c>
      <c r="F19" s="4" t="s">
        <v>176</v>
      </c>
      <c r="G19" s="4"/>
      <c r="H19" s="4"/>
      <c r="I19" s="4" t="s">
        <v>114</v>
      </c>
      <c r="J19" s="4" t="s">
        <v>152</v>
      </c>
      <c r="K19" s="4" t="s">
        <v>192</v>
      </c>
      <c r="L19" s="4" t="s">
        <v>193</v>
      </c>
      <c r="M19" s="4"/>
      <c r="N19" s="4"/>
      <c r="O19" s="4"/>
      <c r="P19" s="4"/>
      <c r="Q19" s="4"/>
      <c r="R19" s="4"/>
      <c r="S19" s="4"/>
      <c r="T19" s="4"/>
      <c r="U19" s="4"/>
      <c r="V19" s="4"/>
      <c r="W19" s="4"/>
      <c r="X19" s="4"/>
    </row>
    <row r="20" spans="1:24" ht="16.5" customHeight="1" x14ac:dyDescent="0.15">
      <c r="A20" s="28">
        <v>50301</v>
      </c>
      <c r="B20" s="26" t="s">
        <v>16</v>
      </c>
      <c r="C20" s="4" t="s">
        <v>112</v>
      </c>
      <c r="D20" s="4" t="s">
        <v>194</v>
      </c>
      <c r="E20" s="4" t="s">
        <v>113</v>
      </c>
      <c r="F20" s="4" t="s">
        <v>195</v>
      </c>
      <c r="G20" s="4" t="s">
        <v>115</v>
      </c>
      <c r="H20" s="4" t="s">
        <v>196</v>
      </c>
      <c r="I20" s="4" t="s">
        <v>114</v>
      </c>
      <c r="J20" s="4" t="s">
        <v>152</v>
      </c>
      <c r="K20" s="4" t="s">
        <v>197</v>
      </c>
      <c r="L20" s="4" t="s">
        <v>198</v>
      </c>
      <c r="M20" s="4"/>
      <c r="N20" s="4"/>
      <c r="O20" s="4"/>
      <c r="P20" s="4"/>
      <c r="Q20" s="4"/>
      <c r="R20" s="4"/>
      <c r="S20" s="4"/>
      <c r="T20" s="4"/>
      <c r="U20" s="4"/>
      <c r="V20" s="4"/>
      <c r="W20" s="4"/>
      <c r="X20" s="4"/>
    </row>
    <row r="21" spans="1:24" x14ac:dyDescent="0.15">
      <c r="A21" s="28">
        <v>50302</v>
      </c>
      <c r="B21" s="26" t="s">
        <v>17</v>
      </c>
      <c r="C21" s="4" t="s">
        <v>112</v>
      </c>
      <c r="D21" s="4" t="s">
        <v>180</v>
      </c>
      <c r="E21" s="4" t="s">
        <v>113</v>
      </c>
      <c r="F21" s="4" t="s">
        <v>199</v>
      </c>
      <c r="G21" s="4" t="s">
        <v>115</v>
      </c>
      <c r="H21" s="4" t="s">
        <v>200</v>
      </c>
      <c r="I21" s="4" t="s">
        <v>114</v>
      </c>
      <c r="J21" s="4" t="s">
        <v>152</v>
      </c>
      <c r="K21" s="4"/>
      <c r="L21" s="4"/>
      <c r="M21" s="4"/>
      <c r="N21" s="4"/>
      <c r="O21" s="4"/>
      <c r="P21" s="4"/>
      <c r="Q21" s="4"/>
      <c r="R21" s="4"/>
      <c r="S21" s="4"/>
      <c r="T21" s="4"/>
      <c r="U21" s="4"/>
      <c r="V21" s="4"/>
      <c r="W21" s="4"/>
      <c r="X21" s="4"/>
    </row>
    <row r="22" spans="1:24" x14ac:dyDescent="0.15">
      <c r="A22" s="28">
        <v>50303</v>
      </c>
      <c r="B22" s="26" t="s">
        <v>18</v>
      </c>
      <c r="C22" s="4" t="s">
        <v>112</v>
      </c>
      <c r="D22" s="4" t="s">
        <v>201</v>
      </c>
      <c r="E22" s="4" t="s">
        <v>113</v>
      </c>
      <c r="F22" s="4" t="s">
        <v>202</v>
      </c>
      <c r="G22" s="4" t="s">
        <v>115</v>
      </c>
      <c r="H22" s="4" t="s">
        <v>203</v>
      </c>
      <c r="I22" s="4" t="s">
        <v>114</v>
      </c>
      <c r="J22" s="4" t="s">
        <v>152</v>
      </c>
      <c r="K22" s="4"/>
      <c r="L22" s="4"/>
      <c r="M22" s="4"/>
      <c r="N22" s="4"/>
      <c r="O22" s="4"/>
      <c r="P22" s="4"/>
      <c r="Q22" s="4"/>
      <c r="R22" s="4"/>
      <c r="S22" s="4"/>
      <c r="T22" s="4"/>
      <c r="U22" s="4"/>
      <c r="V22" s="4"/>
      <c r="W22" s="4"/>
      <c r="X22" s="4"/>
    </row>
    <row r="23" spans="1:24" x14ac:dyDescent="0.15">
      <c r="A23" s="28">
        <v>50304</v>
      </c>
      <c r="B23" s="26" t="s">
        <v>19</v>
      </c>
      <c r="C23" s="4" t="s">
        <v>112</v>
      </c>
      <c r="D23" s="4" t="s">
        <v>204</v>
      </c>
      <c r="E23" s="4" t="s">
        <v>113</v>
      </c>
      <c r="F23" s="4" t="s">
        <v>205</v>
      </c>
      <c r="G23" s="4"/>
      <c r="H23" s="4"/>
      <c r="I23" s="4" t="s">
        <v>114</v>
      </c>
      <c r="J23" s="4" t="s">
        <v>152</v>
      </c>
      <c r="K23" s="4"/>
      <c r="L23" s="4"/>
      <c r="M23" s="4"/>
      <c r="N23" s="4"/>
      <c r="O23" s="4"/>
      <c r="P23" s="4"/>
      <c r="Q23" s="4"/>
      <c r="R23" s="4"/>
      <c r="S23" s="4"/>
      <c r="T23" s="4"/>
      <c r="U23" s="4"/>
      <c r="V23" s="4"/>
      <c r="W23" s="4"/>
      <c r="X23" s="4"/>
    </row>
    <row r="24" spans="1:24" x14ac:dyDescent="0.15">
      <c r="A24" s="28">
        <v>50305</v>
      </c>
      <c r="B24" s="26" t="s">
        <v>20</v>
      </c>
      <c r="C24" s="4" t="s">
        <v>112</v>
      </c>
      <c r="D24" s="4" t="s">
        <v>206</v>
      </c>
      <c r="E24" s="4" t="s">
        <v>113</v>
      </c>
      <c r="F24" s="4" t="s">
        <v>207</v>
      </c>
      <c r="G24" s="4" t="s">
        <v>115</v>
      </c>
      <c r="H24" s="4" t="s">
        <v>208</v>
      </c>
      <c r="I24" s="4" t="s">
        <v>114</v>
      </c>
      <c r="J24" s="4" t="s">
        <v>152</v>
      </c>
      <c r="K24" s="4"/>
      <c r="L24" s="4"/>
      <c r="M24" s="4"/>
      <c r="N24" s="4"/>
      <c r="O24" s="4"/>
      <c r="P24" s="4"/>
      <c r="Q24" s="4"/>
      <c r="R24" s="4"/>
      <c r="S24" s="4"/>
      <c r="T24" s="4"/>
      <c r="U24" s="4"/>
      <c r="V24" s="4"/>
      <c r="W24" s="4"/>
      <c r="X24" s="4"/>
    </row>
    <row r="25" spans="1:24" x14ac:dyDescent="0.15">
      <c r="A25" s="28">
        <v>50306</v>
      </c>
      <c r="B25" s="26" t="s">
        <v>21</v>
      </c>
      <c r="C25" s="4" t="s">
        <v>112</v>
      </c>
      <c r="D25" s="4" t="s">
        <v>180</v>
      </c>
      <c r="E25" s="4" t="s">
        <v>113</v>
      </c>
      <c r="F25" s="4" t="s">
        <v>209</v>
      </c>
      <c r="G25" s="4"/>
      <c r="H25" s="4"/>
      <c r="I25" s="4"/>
      <c r="J25" s="4"/>
      <c r="K25" s="4"/>
      <c r="L25" s="4"/>
      <c r="M25" s="4"/>
      <c r="N25" s="4"/>
      <c r="O25" s="4"/>
      <c r="P25" s="4"/>
      <c r="Q25" s="4"/>
      <c r="R25" s="4"/>
      <c r="S25" s="4"/>
      <c r="T25" s="4"/>
      <c r="U25" s="4"/>
      <c r="V25" s="4"/>
      <c r="W25" s="4"/>
      <c r="X25" s="4"/>
    </row>
    <row r="26" spans="1:24" x14ac:dyDescent="0.15">
      <c r="A26" s="28">
        <v>50307</v>
      </c>
      <c r="B26" s="26" t="s">
        <v>22</v>
      </c>
      <c r="C26" s="4" t="s">
        <v>112</v>
      </c>
      <c r="D26" s="4" t="s">
        <v>180</v>
      </c>
      <c r="E26" s="4" t="s">
        <v>113</v>
      </c>
      <c r="F26" s="4" t="s">
        <v>210</v>
      </c>
      <c r="G26" s="4" t="s">
        <v>115</v>
      </c>
      <c r="H26" s="4" t="s">
        <v>211</v>
      </c>
      <c r="I26" s="4" t="s">
        <v>114</v>
      </c>
      <c r="J26" s="4" t="s">
        <v>152</v>
      </c>
      <c r="K26" s="4"/>
      <c r="L26" s="4"/>
      <c r="M26" s="4"/>
      <c r="N26" s="4"/>
      <c r="O26" s="4"/>
      <c r="P26" s="4"/>
      <c r="Q26" s="4"/>
      <c r="R26" s="4"/>
      <c r="S26" s="4"/>
      <c r="T26" s="4"/>
      <c r="U26" s="4"/>
      <c r="V26" s="4"/>
      <c r="W26" s="4"/>
      <c r="X26" s="4"/>
    </row>
    <row r="27" spans="1:24" x14ac:dyDescent="0.15">
      <c r="A27" s="28">
        <v>50308</v>
      </c>
      <c r="B27" s="26" t="s">
        <v>23</v>
      </c>
      <c r="C27" s="4" t="s">
        <v>112</v>
      </c>
      <c r="D27" s="4" t="s">
        <v>180</v>
      </c>
      <c r="E27" s="4" t="s">
        <v>113</v>
      </c>
      <c r="F27" s="4" t="s">
        <v>176</v>
      </c>
      <c r="G27" s="4"/>
      <c r="H27" s="4"/>
      <c r="I27" s="4" t="s">
        <v>114</v>
      </c>
      <c r="J27" s="4" t="s">
        <v>152</v>
      </c>
      <c r="K27" s="4"/>
      <c r="L27" s="4"/>
      <c r="M27" s="4"/>
      <c r="N27" s="4"/>
      <c r="O27" s="4"/>
      <c r="P27" s="4"/>
      <c r="Q27" s="4"/>
      <c r="R27" s="4"/>
      <c r="S27" s="4"/>
      <c r="T27" s="4"/>
      <c r="U27" s="4"/>
      <c r="V27" s="4"/>
      <c r="W27" s="4"/>
      <c r="X27" s="4"/>
    </row>
    <row r="28" spans="1:24" x14ac:dyDescent="0.15">
      <c r="A28" s="28">
        <v>50309</v>
      </c>
      <c r="B28" s="26" t="s">
        <v>24</v>
      </c>
      <c r="C28" s="4" t="s">
        <v>112</v>
      </c>
      <c r="D28" s="4" t="s">
        <v>212</v>
      </c>
      <c r="E28" s="4" t="s">
        <v>113</v>
      </c>
      <c r="F28" s="4" t="s">
        <v>213</v>
      </c>
      <c r="G28" s="4" t="s">
        <v>214</v>
      </c>
      <c r="H28" s="4" t="s">
        <v>215</v>
      </c>
      <c r="I28" s="4" t="s">
        <v>114</v>
      </c>
      <c r="J28" s="4" t="s">
        <v>152</v>
      </c>
      <c r="K28" s="4"/>
      <c r="L28" s="4"/>
      <c r="M28" s="4"/>
      <c r="N28" s="4"/>
      <c r="O28" s="4"/>
      <c r="P28" s="4"/>
      <c r="Q28" s="4"/>
      <c r="R28" s="4"/>
      <c r="S28" s="4"/>
      <c r="T28" s="4"/>
      <c r="U28" s="4"/>
      <c r="V28" s="4"/>
      <c r="W28" s="4"/>
      <c r="X28" s="4"/>
    </row>
    <row r="29" spans="1:24" x14ac:dyDescent="0.15">
      <c r="A29" s="28">
        <v>50310</v>
      </c>
      <c r="B29" s="26" t="s">
        <v>25</v>
      </c>
      <c r="C29" s="4" t="s">
        <v>112</v>
      </c>
      <c r="D29" s="4" t="s">
        <v>216</v>
      </c>
      <c r="E29" s="4" t="s">
        <v>113</v>
      </c>
      <c r="F29" s="4" t="s">
        <v>217</v>
      </c>
      <c r="G29" s="4" t="s">
        <v>115</v>
      </c>
      <c r="H29" s="4" t="s">
        <v>218</v>
      </c>
      <c r="I29" s="4" t="s">
        <v>114</v>
      </c>
      <c r="J29" s="4" t="s">
        <v>219</v>
      </c>
      <c r="K29" s="4"/>
      <c r="L29" s="4"/>
      <c r="M29" s="4"/>
      <c r="N29" s="4"/>
      <c r="O29" s="4"/>
      <c r="P29" s="4"/>
      <c r="Q29" s="4"/>
      <c r="R29" s="4"/>
      <c r="S29" s="4"/>
      <c r="T29" s="4"/>
      <c r="U29" s="4"/>
      <c r="V29" s="4"/>
      <c r="W29" s="4"/>
      <c r="X29" s="4"/>
    </row>
    <row r="30" spans="1:24" x14ac:dyDescent="0.15">
      <c r="A30" s="28">
        <v>50311</v>
      </c>
      <c r="B30" s="26" t="s">
        <v>26</v>
      </c>
      <c r="C30" s="4" t="s">
        <v>112</v>
      </c>
      <c r="D30" s="4" t="s">
        <v>220</v>
      </c>
      <c r="E30" s="4" t="s">
        <v>113</v>
      </c>
      <c r="F30" s="4" t="s">
        <v>221</v>
      </c>
      <c r="G30" s="4"/>
      <c r="H30" s="4"/>
      <c r="I30" s="4" t="s">
        <v>114</v>
      </c>
      <c r="J30" s="4" t="s">
        <v>152</v>
      </c>
      <c r="K30" s="4"/>
      <c r="L30" s="4"/>
      <c r="M30" s="4"/>
      <c r="N30" s="4"/>
      <c r="O30" s="4"/>
      <c r="P30" s="4"/>
      <c r="Q30" s="4"/>
      <c r="R30" s="4"/>
      <c r="S30" s="4"/>
      <c r="T30" s="4"/>
      <c r="U30" s="4"/>
      <c r="V30" s="4"/>
      <c r="W30" s="4"/>
      <c r="X30" s="4"/>
    </row>
    <row r="31" spans="1:24" x14ac:dyDescent="0.15">
      <c r="A31" s="28">
        <v>50312</v>
      </c>
      <c r="B31" s="26" t="s">
        <v>27</v>
      </c>
      <c r="C31" s="4" t="s">
        <v>112</v>
      </c>
      <c r="D31" s="4" t="s">
        <v>222</v>
      </c>
      <c r="E31" s="4" t="s">
        <v>113</v>
      </c>
      <c r="F31" s="4" t="s">
        <v>171</v>
      </c>
      <c r="G31" s="4" t="s">
        <v>115</v>
      </c>
      <c r="H31" s="4" t="s">
        <v>223</v>
      </c>
      <c r="I31" s="4" t="s">
        <v>114</v>
      </c>
      <c r="J31" s="4" t="s">
        <v>152</v>
      </c>
      <c r="K31" s="4"/>
      <c r="L31" s="4"/>
      <c r="M31" s="4"/>
      <c r="N31" s="4"/>
      <c r="O31" s="4"/>
      <c r="P31" s="4"/>
      <c r="Q31" s="4"/>
      <c r="R31" s="4"/>
      <c r="S31" s="4"/>
      <c r="T31" s="4"/>
      <c r="U31" s="4"/>
      <c r="V31" s="4"/>
      <c r="W31" s="4"/>
      <c r="X31" s="4"/>
    </row>
    <row r="32" spans="1:24" x14ac:dyDescent="0.15">
      <c r="A32" s="28">
        <v>50313</v>
      </c>
      <c r="B32" s="26" t="s">
        <v>28</v>
      </c>
      <c r="C32" s="4" t="s">
        <v>112</v>
      </c>
      <c r="D32" s="4" t="s">
        <v>180</v>
      </c>
      <c r="E32" s="4" t="s">
        <v>113</v>
      </c>
      <c r="F32" s="4" t="s">
        <v>224</v>
      </c>
      <c r="G32" s="4"/>
      <c r="H32" s="4"/>
      <c r="I32" s="4"/>
      <c r="J32" s="4"/>
      <c r="K32" s="4"/>
      <c r="L32" s="4"/>
      <c r="M32" s="4"/>
      <c r="N32" s="4"/>
      <c r="O32" s="4"/>
      <c r="P32" s="4"/>
      <c r="Q32" s="4"/>
      <c r="R32" s="4"/>
      <c r="S32" s="4"/>
      <c r="T32" s="4"/>
      <c r="U32" s="4"/>
      <c r="V32" s="4"/>
      <c r="W32" s="4"/>
      <c r="X32" s="4"/>
    </row>
    <row r="33" spans="1:24" x14ac:dyDescent="0.15">
      <c r="A33" s="28">
        <v>50314</v>
      </c>
      <c r="B33" s="26" t="s">
        <v>29</v>
      </c>
      <c r="C33" s="4" t="s">
        <v>225</v>
      </c>
      <c r="D33" s="4" t="s">
        <v>226</v>
      </c>
      <c r="E33" s="4" t="s">
        <v>113</v>
      </c>
      <c r="F33" s="4" t="s">
        <v>227</v>
      </c>
      <c r="G33" s="4" t="s">
        <v>115</v>
      </c>
      <c r="H33" s="4" t="s">
        <v>228</v>
      </c>
      <c r="I33" s="4" t="s">
        <v>114</v>
      </c>
      <c r="J33" s="4" t="s">
        <v>152</v>
      </c>
      <c r="K33" s="4"/>
      <c r="L33" s="4"/>
      <c r="M33" s="4"/>
      <c r="N33" s="4"/>
      <c r="O33" s="4"/>
      <c r="P33" s="4"/>
      <c r="Q33" s="4"/>
      <c r="R33" s="4"/>
      <c r="S33" s="4"/>
      <c r="T33" s="4"/>
      <c r="U33" s="4"/>
      <c r="V33" s="4"/>
      <c r="W33" s="4"/>
      <c r="X33" s="4"/>
    </row>
    <row r="34" spans="1:24" x14ac:dyDescent="0.15">
      <c r="A34" s="28">
        <v>50315</v>
      </c>
      <c r="B34" s="26" t="s">
        <v>30</v>
      </c>
      <c r="C34" s="4" t="s">
        <v>112</v>
      </c>
      <c r="D34" s="4" t="s">
        <v>229</v>
      </c>
      <c r="E34" s="4" t="s">
        <v>113</v>
      </c>
      <c r="F34" s="4" t="s">
        <v>230</v>
      </c>
      <c r="G34" s="4" t="s">
        <v>115</v>
      </c>
      <c r="H34" s="4" t="s">
        <v>231</v>
      </c>
      <c r="I34" s="4" t="s">
        <v>114</v>
      </c>
      <c r="J34" s="4" t="s">
        <v>152</v>
      </c>
      <c r="K34" s="4"/>
      <c r="L34" s="4"/>
      <c r="M34" s="4"/>
      <c r="N34" s="4"/>
      <c r="O34" s="4"/>
      <c r="P34" s="4"/>
      <c r="Q34" s="4"/>
      <c r="R34" s="4"/>
      <c r="S34" s="4"/>
      <c r="T34" s="4"/>
      <c r="U34" s="4"/>
      <c r="V34" s="4"/>
      <c r="W34" s="4"/>
      <c r="X34" s="4"/>
    </row>
    <row r="35" spans="1:24" x14ac:dyDescent="0.15">
      <c r="A35" s="28">
        <v>50316</v>
      </c>
      <c r="B35" s="26" t="s">
        <v>31</v>
      </c>
      <c r="C35" s="4" t="s">
        <v>112</v>
      </c>
      <c r="D35" s="4" t="s">
        <v>232</v>
      </c>
      <c r="E35" s="4" t="s">
        <v>113</v>
      </c>
      <c r="F35" s="4" t="s">
        <v>233</v>
      </c>
      <c r="G35" s="4" t="s">
        <v>115</v>
      </c>
      <c r="H35" s="4" t="s">
        <v>234</v>
      </c>
      <c r="I35" s="4" t="s">
        <v>114</v>
      </c>
      <c r="J35" s="4" t="s">
        <v>152</v>
      </c>
      <c r="K35" s="4"/>
      <c r="L35" s="4"/>
      <c r="M35" s="4"/>
      <c r="N35" s="4"/>
      <c r="O35" s="4"/>
      <c r="P35" s="4"/>
      <c r="Q35" s="4"/>
      <c r="R35" s="4"/>
      <c r="S35" s="4"/>
      <c r="T35" s="4"/>
      <c r="U35" s="4"/>
      <c r="V35" s="4"/>
      <c r="W35" s="4"/>
      <c r="X35" s="4"/>
    </row>
    <row r="36" spans="1:24" x14ac:dyDescent="0.15">
      <c r="A36" s="28">
        <v>50317</v>
      </c>
      <c r="B36" s="26" t="s">
        <v>32</v>
      </c>
      <c r="C36" s="4" t="s">
        <v>112</v>
      </c>
      <c r="D36" s="4" t="s">
        <v>235</v>
      </c>
      <c r="E36" s="4" t="s">
        <v>113</v>
      </c>
      <c r="F36" s="4" t="s">
        <v>171</v>
      </c>
      <c r="G36" s="4" t="s">
        <v>115</v>
      </c>
      <c r="H36" s="4" t="s">
        <v>236</v>
      </c>
      <c r="I36" s="4" t="s">
        <v>114</v>
      </c>
      <c r="J36" s="4" t="s">
        <v>152</v>
      </c>
      <c r="K36" s="4"/>
      <c r="L36" s="4"/>
      <c r="M36" s="4"/>
      <c r="N36" s="4"/>
      <c r="O36" s="4"/>
      <c r="P36" s="4"/>
      <c r="Q36" s="4"/>
      <c r="R36" s="4"/>
      <c r="S36" s="4"/>
      <c r="T36" s="4"/>
      <c r="U36" s="4"/>
      <c r="V36" s="4"/>
      <c r="W36" s="4"/>
      <c r="X36" s="4"/>
    </row>
    <row r="37" spans="1:24" x14ac:dyDescent="0.15">
      <c r="A37" s="28">
        <v>50318</v>
      </c>
      <c r="B37" s="26" t="s">
        <v>33</v>
      </c>
      <c r="C37" s="4" t="s">
        <v>112</v>
      </c>
      <c r="D37" s="4" t="s">
        <v>237</v>
      </c>
      <c r="E37" s="4" t="s">
        <v>113</v>
      </c>
      <c r="F37" s="4" t="s">
        <v>238</v>
      </c>
      <c r="G37" s="4"/>
      <c r="H37" s="4"/>
      <c r="I37" s="4" t="s">
        <v>114</v>
      </c>
      <c r="J37" s="4" t="s">
        <v>152</v>
      </c>
      <c r="K37" s="4"/>
      <c r="L37" s="4"/>
      <c r="M37" s="4"/>
      <c r="N37" s="4"/>
      <c r="O37" s="4"/>
      <c r="P37" s="4"/>
      <c r="Q37" s="4"/>
      <c r="R37" s="4"/>
      <c r="S37" s="4"/>
      <c r="T37" s="4"/>
      <c r="U37" s="4"/>
      <c r="V37" s="4"/>
      <c r="W37" s="4"/>
      <c r="X37" s="4"/>
    </row>
    <row r="38" spans="1:24" x14ac:dyDescent="0.15">
      <c r="A38" s="28">
        <v>50319</v>
      </c>
      <c r="B38" s="26" t="s">
        <v>34</v>
      </c>
      <c r="C38" s="4" t="s">
        <v>112</v>
      </c>
      <c r="D38" s="4" t="s">
        <v>239</v>
      </c>
      <c r="E38" s="4" t="s">
        <v>113</v>
      </c>
      <c r="F38" s="4" t="s">
        <v>240</v>
      </c>
      <c r="G38" s="4"/>
      <c r="H38" s="4"/>
      <c r="I38" s="4" t="s">
        <v>114</v>
      </c>
      <c r="J38" s="4" t="s">
        <v>152</v>
      </c>
      <c r="K38" s="4" t="s">
        <v>241</v>
      </c>
      <c r="L38" s="4" t="s">
        <v>242</v>
      </c>
      <c r="M38" s="4"/>
      <c r="N38" s="4"/>
      <c r="O38" s="4"/>
      <c r="P38" s="4"/>
      <c r="Q38" s="4"/>
      <c r="R38" s="4"/>
      <c r="S38" s="4"/>
      <c r="T38" s="4"/>
      <c r="U38" s="4"/>
      <c r="V38" s="4"/>
      <c r="W38" s="4"/>
      <c r="X38" s="4"/>
    </row>
    <row r="39" spans="1:24" x14ac:dyDescent="0.15">
      <c r="A39" s="28">
        <v>50320</v>
      </c>
      <c r="B39" s="26" t="s">
        <v>35</v>
      </c>
      <c r="C39" s="4" t="s">
        <v>112</v>
      </c>
      <c r="D39" s="4" t="s">
        <v>243</v>
      </c>
      <c r="E39" s="4" t="s">
        <v>113</v>
      </c>
      <c r="F39" s="4" t="s">
        <v>244</v>
      </c>
      <c r="G39" s="4"/>
      <c r="H39" s="4"/>
      <c r="I39" s="4" t="s">
        <v>114</v>
      </c>
      <c r="J39" s="4" t="s">
        <v>152</v>
      </c>
      <c r="K39" s="4"/>
      <c r="L39" s="4"/>
      <c r="M39" s="4"/>
      <c r="N39" s="4"/>
      <c r="O39" s="4"/>
      <c r="P39" s="4"/>
      <c r="Q39" s="4"/>
      <c r="R39" s="4"/>
      <c r="S39" s="4"/>
      <c r="T39" s="4"/>
      <c r="U39" s="4"/>
      <c r="V39" s="4"/>
      <c r="W39" s="4"/>
      <c r="X39" s="4"/>
    </row>
    <row r="40" spans="1:24" x14ac:dyDescent="0.15">
      <c r="A40" s="28">
        <v>50321</v>
      </c>
      <c r="B40" s="26" t="s">
        <v>36</v>
      </c>
      <c r="C40" s="4" t="s">
        <v>112</v>
      </c>
      <c r="D40" s="4" t="s">
        <v>245</v>
      </c>
      <c r="E40" s="4" t="s">
        <v>113</v>
      </c>
      <c r="F40" s="4" t="s">
        <v>246</v>
      </c>
      <c r="G40" s="4" t="s">
        <v>115</v>
      </c>
      <c r="H40" s="4" t="s">
        <v>247</v>
      </c>
      <c r="I40" s="4" t="s">
        <v>114</v>
      </c>
      <c r="J40" s="4" t="s">
        <v>152</v>
      </c>
      <c r="K40" s="4"/>
      <c r="L40" s="4"/>
      <c r="M40" s="4"/>
      <c r="N40" s="4"/>
      <c r="O40" s="4"/>
      <c r="P40" s="4"/>
      <c r="Q40" s="4"/>
      <c r="R40" s="4"/>
      <c r="S40" s="4"/>
      <c r="T40" s="4"/>
      <c r="U40" s="4"/>
      <c r="V40" s="4"/>
      <c r="W40" s="4"/>
      <c r="X40" s="4"/>
    </row>
    <row r="41" spans="1:24" x14ac:dyDescent="0.15">
      <c r="A41" s="28">
        <v>50322</v>
      </c>
      <c r="B41" s="26" t="s">
        <v>37</v>
      </c>
      <c r="C41" s="4" t="s">
        <v>112</v>
      </c>
      <c r="D41" s="4" t="s">
        <v>248</v>
      </c>
      <c r="E41" s="4" t="s">
        <v>113</v>
      </c>
      <c r="F41" s="4" t="s">
        <v>249</v>
      </c>
      <c r="G41" s="4"/>
      <c r="H41" s="4"/>
      <c r="I41" s="4"/>
      <c r="J41" s="4"/>
      <c r="K41" s="4" t="s">
        <v>250</v>
      </c>
      <c r="L41" s="4" t="s">
        <v>251</v>
      </c>
      <c r="M41" s="4"/>
      <c r="N41" s="4"/>
      <c r="O41" s="4"/>
      <c r="P41" s="4"/>
      <c r="Q41" s="4"/>
      <c r="R41" s="4"/>
      <c r="S41" s="4"/>
      <c r="T41" s="4"/>
      <c r="U41" s="4"/>
      <c r="V41" s="4"/>
      <c r="W41" s="4"/>
      <c r="X41" s="4"/>
    </row>
    <row r="42" spans="1:24" x14ac:dyDescent="0.15">
      <c r="A42" s="28">
        <v>50323</v>
      </c>
      <c r="B42" s="26" t="s">
        <v>38</v>
      </c>
      <c r="C42" s="4" t="s">
        <v>112</v>
      </c>
      <c r="D42" s="4" t="s">
        <v>180</v>
      </c>
      <c r="E42" s="4" t="s">
        <v>113</v>
      </c>
      <c r="F42" s="4" t="s">
        <v>252</v>
      </c>
      <c r="G42" s="4" t="s">
        <v>115</v>
      </c>
      <c r="H42" s="4" t="s">
        <v>253</v>
      </c>
      <c r="I42" s="4" t="s">
        <v>114</v>
      </c>
      <c r="J42" s="4" t="s">
        <v>152</v>
      </c>
      <c r="K42" s="4"/>
      <c r="L42" s="4"/>
      <c r="M42" s="4"/>
      <c r="N42" s="4"/>
      <c r="O42" s="4"/>
      <c r="P42" s="4"/>
      <c r="Q42" s="4"/>
      <c r="R42" s="4"/>
      <c r="S42" s="4"/>
      <c r="T42" s="4"/>
      <c r="U42" s="4"/>
      <c r="V42" s="4"/>
      <c r="W42" s="4"/>
      <c r="X42" s="4"/>
    </row>
    <row r="43" spans="1:24" x14ac:dyDescent="0.15">
      <c r="A43" s="28">
        <v>50324</v>
      </c>
      <c r="B43" s="26" t="s">
        <v>39</v>
      </c>
      <c r="C43" s="4" t="s">
        <v>112</v>
      </c>
      <c r="D43" s="4" t="s">
        <v>254</v>
      </c>
      <c r="E43" s="4" t="s">
        <v>113</v>
      </c>
      <c r="F43" s="4" t="s">
        <v>255</v>
      </c>
      <c r="G43" s="4" t="s">
        <v>115</v>
      </c>
      <c r="H43" s="4" t="s">
        <v>256</v>
      </c>
      <c r="I43" s="4" t="s">
        <v>114</v>
      </c>
      <c r="J43" s="4" t="s">
        <v>152</v>
      </c>
      <c r="K43" s="4" t="s">
        <v>257</v>
      </c>
      <c r="L43" s="4" t="s">
        <v>258</v>
      </c>
      <c r="M43" s="4"/>
      <c r="N43" s="4"/>
      <c r="O43" s="4"/>
      <c r="P43" s="4"/>
      <c r="Q43" s="4"/>
      <c r="R43" s="4"/>
      <c r="S43" s="4"/>
      <c r="T43" s="4"/>
      <c r="U43" s="4"/>
      <c r="V43" s="4"/>
      <c r="W43" s="4"/>
      <c r="X43" s="4"/>
    </row>
    <row r="44" spans="1:24" x14ac:dyDescent="0.15">
      <c r="A44" s="28">
        <v>50325</v>
      </c>
      <c r="B44" s="26" t="s">
        <v>40</v>
      </c>
      <c r="C44" s="4" t="s">
        <v>112</v>
      </c>
      <c r="D44" s="4" t="s">
        <v>180</v>
      </c>
      <c r="E44" s="4" t="s">
        <v>113</v>
      </c>
      <c r="F44" s="4" t="s">
        <v>259</v>
      </c>
      <c r="G44" s="4"/>
      <c r="H44" s="4"/>
      <c r="I44" s="4" t="s">
        <v>114</v>
      </c>
      <c r="J44" s="4" t="s">
        <v>152</v>
      </c>
      <c r="K44" s="4"/>
      <c r="L44" s="4"/>
      <c r="M44" s="4"/>
      <c r="N44" s="4"/>
      <c r="O44" s="4"/>
      <c r="P44" s="4"/>
      <c r="Q44" s="4"/>
      <c r="R44" s="4"/>
      <c r="S44" s="4"/>
      <c r="T44" s="4"/>
      <c r="U44" s="4"/>
      <c r="V44" s="4"/>
      <c r="W44" s="4"/>
      <c r="X44" s="4"/>
    </row>
    <row r="45" spans="1:24" x14ac:dyDescent="0.15">
      <c r="A45" s="28">
        <v>50326</v>
      </c>
      <c r="B45" s="26" t="s">
        <v>41</v>
      </c>
      <c r="C45" s="4" t="s">
        <v>112</v>
      </c>
      <c r="D45" s="4" t="s">
        <v>260</v>
      </c>
      <c r="E45" s="4" t="s">
        <v>113</v>
      </c>
      <c r="F45" s="4" t="s">
        <v>176</v>
      </c>
      <c r="G45" s="4" t="s">
        <v>115</v>
      </c>
      <c r="H45" s="4" t="s">
        <v>261</v>
      </c>
      <c r="I45" s="4" t="s">
        <v>114</v>
      </c>
      <c r="J45" s="4" t="s">
        <v>152</v>
      </c>
      <c r="K45" s="4" t="s">
        <v>262</v>
      </c>
      <c r="L45" s="4" t="s">
        <v>263</v>
      </c>
      <c r="M45" s="4"/>
      <c r="N45" s="4"/>
      <c r="O45" s="4"/>
      <c r="P45" s="4"/>
      <c r="Q45" s="4"/>
      <c r="R45" s="4"/>
      <c r="S45" s="4"/>
      <c r="T45" s="4"/>
      <c r="U45" s="4"/>
      <c r="V45" s="4"/>
      <c r="W45" s="4"/>
      <c r="X45" s="4"/>
    </row>
    <row r="46" spans="1:24" x14ac:dyDescent="0.15">
      <c r="A46" s="28">
        <v>50327</v>
      </c>
      <c r="B46" s="26" t="s">
        <v>42</v>
      </c>
      <c r="C46" s="4" t="s">
        <v>112</v>
      </c>
      <c r="D46" s="4" t="s">
        <v>264</v>
      </c>
      <c r="E46" s="4" t="s">
        <v>113</v>
      </c>
      <c r="F46" s="4" t="s">
        <v>265</v>
      </c>
      <c r="G46" s="4" t="s">
        <v>115</v>
      </c>
      <c r="H46" s="4" t="s">
        <v>266</v>
      </c>
      <c r="I46" s="4" t="s">
        <v>114</v>
      </c>
      <c r="J46" s="4" t="s">
        <v>152</v>
      </c>
      <c r="K46" s="4" t="s">
        <v>153</v>
      </c>
      <c r="L46" s="4" t="s">
        <v>267</v>
      </c>
      <c r="M46" s="4"/>
      <c r="N46" s="4"/>
      <c r="O46" s="4"/>
      <c r="P46" s="4"/>
      <c r="Q46" s="4"/>
      <c r="R46" s="4"/>
      <c r="S46" s="4"/>
      <c r="T46" s="4"/>
      <c r="U46" s="4"/>
      <c r="V46" s="4"/>
      <c r="W46" s="4"/>
      <c r="X46" s="4"/>
    </row>
    <row r="47" spans="1:24" x14ac:dyDescent="0.15">
      <c r="A47" s="28">
        <v>50328</v>
      </c>
      <c r="B47" s="26" t="s">
        <v>43</v>
      </c>
      <c r="C47" s="4" t="s">
        <v>112</v>
      </c>
      <c r="D47" s="4" t="s">
        <v>180</v>
      </c>
      <c r="E47" s="4" t="s">
        <v>113</v>
      </c>
      <c r="F47" s="4" t="s">
        <v>268</v>
      </c>
      <c r="G47" s="4"/>
      <c r="H47" s="4"/>
      <c r="I47" s="4" t="s">
        <v>114</v>
      </c>
      <c r="J47" s="4" t="s">
        <v>152</v>
      </c>
      <c r="K47" s="4"/>
      <c r="L47" s="4"/>
      <c r="M47" s="4"/>
      <c r="N47" s="4"/>
      <c r="O47" s="4"/>
      <c r="P47" s="4"/>
      <c r="Q47" s="4"/>
      <c r="R47" s="4"/>
      <c r="S47" s="4"/>
      <c r="T47" s="4"/>
      <c r="U47" s="4"/>
      <c r="V47" s="4"/>
      <c r="W47" s="4"/>
      <c r="X47" s="4"/>
    </row>
    <row r="48" spans="1:24" x14ac:dyDescent="0.15">
      <c r="A48" s="28">
        <v>50329</v>
      </c>
      <c r="B48" s="26" t="s">
        <v>131</v>
      </c>
      <c r="C48" s="4" t="s">
        <v>112</v>
      </c>
      <c r="D48" s="4" t="s">
        <v>269</v>
      </c>
      <c r="E48" s="4" t="s">
        <v>113</v>
      </c>
      <c r="F48" s="4" t="s">
        <v>270</v>
      </c>
      <c r="G48" s="4"/>
      <c r="H48" s="4"/>
      <c r="I48" s="4" t="s">
        <v>114</v>
      </c>
      <c r="J48" s="4" t="s">
        <v>152</v>
      </c>
      <c r="K48" s="4"/>
      <c r="L48" s="4"/>
      <c r="M48" s="4"/>
      <c r="N48" s="4"/>
      <c r="O48" s="4"/>
      <c r="P48" s="4"/>
      <c r="Q48" s="4"/>
      <c r="R48" s="4"/>
      <c r="S48" s="4"/>
      <c r="T48" s="4"/>
      <c r="U48" s="4"/>
      <c r="V48" s="4"/>
      <c r="W48" s="4"/>
      <c r="X48" s="4"/>
    </row>
    <row r="49" spans="1:24" x14ac:dyDescent="0.15">
      <c r="A49" s="28">
        <v>50330</v>
      </c>
      <c r="B49" s="26" t="s">
        <v>132</v>
      </c>
      <c r="C49" s="4" t="s">
        <v>112</v>
      </c>
      <c r="D49" s="4" t="s">
        <v>271</v>
      </c>
      <c r="E49" s="4" t="s">
        <v>113</v>
      </c>
      <c r="F49" s="4" t="s">
        <v>272</v>
      </c>
      <c r="G49" s="4"/>
      <c r="H49" s="4"/>
      <c r="I49" s="4" t="s">
        <v>114</v>
      </c>
      <c r="J49" s="4" t="s">
        <v>152</v>
      </c>
      <c r="K49" s="4"/>
      <c r="L49" s="4"/>
      <c r="M49" s="4"/>
      <c r="N49" s="4"/>
      <c r="O49" s="4"/>
      <c r="P49" s="4"/>
      <c r="Q49" s="4"/>
      <c r="R49" s="4"/>
      <c r="S49" s="4"/>
      <c r="T49" s="4"/>
      <c r="U49" s="4"/>
      <c r="V49" s="4"/>
      <c r="W49" s="4"/>
      <c r="X49" s="4"/>
    </row>
    <row r="50" spans="1:24" x14ac:dyDescent="0.15">
      <c r="A50" s="28">
        <v>50331</v>
      </c>
      <c r="B50" s="26" t="s">
        <v>44</v>
      </c>
      <c r="C50" s="4" t="s">
        <v>112</v>
      </c>
      <c r="D50" s="4" t="s">
        <v>180</v>
      </c>
      <c r="E50" s="4" t="s">
        <v>113</v>
      </c>
      <c r="F50" s="4" t="s">
        <v>273</v>
      </c>
      <c r="G50" s="4"/>
      <c r="H50" s="4"/>
      <c r="I50" s="4" t="s">
        <v>114</v>
      </c>
      <c r="J50" s="4" t="s">
        <v>152</v>
      </c>
      <c r="K50" s="4"/>
      <c r="L50" s="4"/>
      <c r="M50" s="4"/>
      <c r="N50" s="4"/>
      <c r="O50" s="4"/>
      <c r="P50" s="4"/>
      <c r="Q50" s="4"/>
      <c r="R50" s="4"/>
      <c r="S50" s="4"/>
      <c r="T50" s="4"/>
      <c r="U50" s="4"/>
      <c r="V50" s="4"/>
      <c r="W50" s="4"/>
      <c r="X50" s="4"/>
    </row>
    <row r="51" spans="1:24" x14ac:dyDescent="0.15">
      <c r="A51" s="28">
        <v>50332</v>
      </c>
      <c r="B51" s="26" t="s">
        <v>45</v>
      </c>
      <c r="C51" s="4" t="s">
        <v>112</v>
      </c>
      <c r="D51" s="4" t="s">
        <v>274</v>
      </c>
      <c r="E51" s="4" t="s">
        <v>113</v>
      </c>
      <c r="F51" s="4" t="s">
        <v>275</v>
      </c>
      <c r="G51" s="4" t="s">
        <v>115</v>
      </c>
      <c r="H51" s="4" t="s">
        <v>276</v>
      </c>
      <c r="I51" s="4" t="s">
        <v>114</v>
      </c>
      <c r="J51" s="4" t="s">
        <v>152</v>
      </c>
      <c r="K51" s="4"/>
      <c r="L51" s="4"/>
      <c r="M51" s="4"/>
      <c r="N51" s="4"/>
      <c r="O51" s="4"/>
      <c r="P51" s="4"/>
      <c r="Q51" s="4"/>
      <c r="R51" s="4"/>
      <c r="S51" s="4"/>
      <c r="T51" s="4"/>
      <c r="U51" s="4"/>
      <c r="V51" s="4"/>
      <c r="W51" s="4"/>
      <c r="X51" s="4"/>
    </row>
    <row r="52" spans="1:24" x14ac:dyDescent="0.15">
      <c r="A52" s="28">
        <v>50335</v>
      </c>
      <c r="B52" s="26" t="s">
        <v>46</v>
      </c>
      <c r="C52" s="4" t="s">
        <v>112</v>
      </c>
      <c r="D52" s="4" t="s">
        <v>180</v>
      </c>
      <c r="E52" s="4" t="s">
        <v>113</v>
      </c>
      <c r="F52" s="4" t="s">
        <v>171</v>
      </c>
      <c r="G52" s="4" t="s">
        <v>277</v>
      </c>
      <c r="H52" s="4" t="s">
        <v>278</v>
      </c>
      <c r="I52" s="4" t="s">
        <v>114</v>
      </c>
      <c r="J52" s="4" t="s">
        <v>152</v>
      </c>
      <c r="K52" s="4" t="s">
        <v>279</v>
      </c>
      <c r="L52" s="4" t="s">
        <v>280</v>
      </c>
      <c r="M52" s="4"/>
      <c r="N52" s="4"/>
      <c r="O52" s="4"/>
      <c r="P52" s="4"/>
      <c r="Q52" s="4"/>
      <c r="R52" s="4"/>
      <c r="S52" s="4"/>
      <c r="T52" s="4"/>
      <c r="U52" s="4"/>
      <c r="V52" s="4"/>
      <c r="W52" s="4"/>
      <c r="X52" s="4"/>
    </row>
    <row r="53" spans="1:24" x14ac:dyDescent="0.15">
      <c r="A53" s="28">
        <v>50336</v>
      </c>
      <c r="B53" s="26" t="s">
        <v>47</v>
      </c>
      <c r="C53" s="4" t="s">
        <v>112</v>
      </c>
      <c r="D53" s="4" t="s">
        <v>281</v>
      </c>
      <c r="E53" s="4" t="s">
        <v>113</v>
      </c>
      <c r="F53" s="4" t="s">
        <v>282</v>
      </c>
      <c r="G53" s="4" t="s">
        <v>115</v>
      </c>
      <c r="H53" s="4" t="s">
        <v>283</v>
      </c>
      <c r="I53" s="4" t="s">
        <v>114</v>
      </c>
      <c r="J53" s="4" t="s">
        <v>152</v>
      </c>
      <c r="K53" s="4"/>
      <c r="L53" s="4"/>
      <c r="M53" s="4"/>
      <c r="N53" s="4"/>
      <c r="O53" s="4"/>
      <c r="P53" s="4"/>
      <c r="Q53" s="4"/>
      <c r="R53" s="4"/>
      <c r="S53" s="4"/>
      <c r="T53" s="4"/>
      <c r="U53" s="4"/>
      <c r="V53" s="4"/>
      <c r="W53" s="4"/>
      <c r="X53" s="4"/>
    </row>
    <row r="54" spans="1:24" x14ac:dyDescent="0.15">
      <c r="A54" s="28">
        <v>50337</v>
      </c>
      <c r="B54" s="26" t="s">
        <v>48</v>
      </c>
      <c r="C54" s="4" t="s">
        <v>112</v>
      </c>
      <c r="D54" s="4" t="s">
        <v>284</v>
      </c>
      <c r="E54" s="4" t="s">
        <v>113</v>
      </c>
      <c r="F54" s="4" t="s">
        <v>171</v>
      </c>
      <c r="G54" s="4" t="s">
        <v>285</v>
      </c>
      <c r="H54" s="4" t="s">
        <v>286</v>
      </c>
      <c r="I54" s="4" t="s">
        <v>114</v>
      </c>
      <c r="J54" s="4" t="s">
        <v>152</v>
      </c>
      <c r="K54" s="4"/>
      <c r="L54" s="4"/>
      <c r="M54" s="4"/>
      <c r="N54" s="4"/>
      <c r="O54" s="4"/>
      <c r="P54" s="4"/>
      <c r="Q54" s="4"/>
      <c r="R54" s="4"/>
      <c r="S54" s="4"/>
      <c r="T54" s="4"/>
      <c r="U54" s="4"/>
      <c r="V54" s="4"/>
      <c r="W54" s="4"/>
      <c r="X54" s="4"/>
    </row>
    <row r="55" spans="1:24" x14ac:dyDescent="0.15">
      <c r="A55" s="28">
        <v>50338</v>
      </c>
      <c r="B55" s="26" t="s">
        <v>49</v>
      </c>
      <c r="C55" s="4" t="s">
        <v>112</v>
      </c>
      <c r="D55" s="4" t="s">
        <v>287</v>
      </c>
      <c r="E55" s="4" t="s">
        <v>113</v>
      </c>
      <c r="F55" s="4" t="s">
        <v>288</v>
      </c>
      <c r="G55" s="4" t="s">
        <v>115</v>
      </c>
      <c r="H55" s="4" t="s">
        <v>289</v>
      </c>
      <c r="I55" s="4" t="s">
        <v>114</v>
      </c>
      <c r="J55" s="4" t="s">
        <v>152</v>
      </c>
      <c r="K55" s="4" t="s">
        <v>290</v>
      </c>
      <c r="L55" s="4" t="s">
        <v>291</v>
      </c>
      <c r="M55" s="4"/>
      <c r="N55" s="4"/>
      <c r="O55" s="4"/>
      <c r="P55" s="4"/>
      <c r="Q55" s="4"/>
      <c r="R55" s="4"/>
      <c r="S55" s="4"/>
      <c r="T55" s="4"/>
      <c r="U55" s="4"/>
      <c r="V55" s="4"/>
      <c r="W55" s="4"/>
      <c r="X55" s="4"/>
    </row>
    <row r="56" spans="1:24" x14ac:dyDescent="0.15">
      <c r="A56" s="28">
        <v>50339</v>
      </c>
      <c r="B56" s="26" t="s">
        <v>50</v>
      </c>
      <c r="C56" s="4" t="s">
        <v>112</v>
      </c>
      <c r="D56" s="4" t="s">
        <v>292</v>
      </c>
      <c r="E56" s="4" t="s">
        <v>113</v>
      </c>
      <c r="F56" s="4" t="s">
        <v>293</v>
      </c>
      <c r="G56" s="4" t="s">
        <v>294</v>
      </c>
      <c r="H56" s="4" t="s">
        <v>295</v>
      </c>
      <c r="I56" s="4" t="s">
        <v>114</v>
      </c>
      <c r="J56" s="4" t="s">
        <v>152</v>
      </c>
      <c r="K56" s="4" t="s">
        <v>296</v>
      </c>
      <c r="L56" s="4" t="s">
        <v>297</v>
      </c>
      <c r="M56" s="4"/>
      <c r="N56" s="4"/>
      <c r="O56" s="4"/>
      <c r="P56" s="4"/>
      <c r="Q56" s="4"/>
      <c r="R56" s="4"/>
      <c r="S56" s="4"/>
      <c r="T56" s="4"/>
      <c r="U56" s="4"/>
      <c r="V56" s="4"/>
      <c r="W56" s="4"/>
      <c r="X56" s="4"/>
    </row>
    <row r="57" spans="1:24" ht="16.5" customHeight="1" x14ac:dyDescent="0.15">
      <c r="A57" s="28">
        <v>50401</v>
      </c>
      <c r="B57" s="26" t="s">
        <v>51</v>
      </c>
      <c r="C57" s="4" t="s">
        <v>112</v>
      </c>
      <c r="D57" s="4" t="s">
        <v>180</v>
      </c>
      <c r="E57" s="4" t="s">
        <v>113</v>
      </c>
      <c r="F57" s="4" t="s">
        <v>171</v>
      </c>
      <c r="G57" s="4"/>
      <c r="H57" s="4"/>
      <c r="I57" s="4" t="s">
        <v>114</v>
      </c>
      <c r="J57" s="4" t="s">
        <v>152</v>
      </c>
      <c r="K57" s="4"/>
      <c r="L57" s="4"/>
      <c r="M57" s="4"/>
      <c r="N57" s="4"/>
      <c r="O57" s="4"/>
      <c r="P57" s="4"/>
      <c r="Q57" s="4"/>
      <c r="R57" s="4"/>
      <c r="S57" s="4"/>
      <c r="T57" s="4"/>
      <c r="U57" s="4"/>
      <c r="V57" s="4"/>
      <c r="W57" s="4"/>
      <c r="X57" s="4"/>
    </row>
    <row r="58" spans="1:24" x14ac:dyDescent="0.15">
      <c r="A58" s="28">
        <v>50402</v>
      </c>
      <c r="B58" s="26" t="s">
        <v>52</v>
      </c>
      <c r="C58" s="4" t="s">
        <v>112</v>
      </c>
      <c r="D58" s="4" t="s">
        <v>298</v>
      </c>
      <c r="E58" s="4" t="s">
        <v>113</v>
      </c>
      <c r="F58" s="4" t="s">
        <v>171</v>
      </c>
      <c r="G58" s="4"/>
      <c r="H58" s="4"/>
      <c r="I58" s="4" t="s">
        <v>114</v>
      </c>
      <c r="J58" s="4" t="s">
        <v>299</v>
      </c>
      <c r="K58" s="4"/>
      <c r="L58" s="4"/>
      <c r="M58" s="4"/>
      <c r="N58" s="4"/>
      <c r="O58" s="4"/>
      <c r="P58" s="4"/>
      <c r="Q58" s="4"/>
      <c r="R58" s="4"/>
      <c r="S58" s="4"/>
      <c r="T58" s="4"/>
      <c r="U58" s="4"/>
      <c r="V58" s="4"/>
      <c r="W58" s="4"/>
      <c r="X58" s="4"/>
    </row>
    <row r="59" spans="1:24" x14ac:dyDescent="0.15">
      <c r="A59" s="28">
        <v>50403</v>
      </c>
      <c r="B59" s="26" t="s">
        <v>53</v>
      </c>
      <c r="C59" s="4" t="s">
        <v>112</v>
      </c>
      <c r="D59" s="4" t="s">
        <v>300</v>
      </c>
      <c r="E59" s="4" t="s">
        <v>113</v>
      </c>
      <c r="F59" s="4" t="s">
        <v>176</v>
      </c>
      <c r="G59" s="4"/>
      <c r="H59" s="4"/>
      <c r="I59" s="4" t="s">
        <v>114</v>
      </c>
      <c r="J59" s="4" t="s">
        <v>152</v>
      </c>
      <c r="K59" s="4"/>
      <c r="L59" s="4"/>
      <c r="M59" s="4"/>
      <c r="N59" s="4"/>
      <c r="O59" s="4"/>
      <c r="P59" s="4"/>
      <c r="Q59" s="4"/>
      <c r="R59" s="4"/>
      <c r="S59" s="4"/>
      <c r="T59" s="4"/>
      <c r="U59" s="4"/>
      <c r="V59" s="4"/>
      <c r="W59" s="4"/>
      <c r="X59" s="4"/>
    </row>
    <row r="60" spans="1:24" x14ac:dyDescent="0.15">
      <c r="A60" s="28">
        <v>50404</v>
      </c>
      <c r="B60" s="26" t="s">
        <v>54</v>
      </c>
      <c r="C60" s="4" t="s">
        <v>112</v>
      </c>
      <c r="D60" s="4" t="s">
        <v>301</v>
      </c>
      <c r="E60" s="4" t="s">
        <v>113</v>
      </c>
      <c r="F60" s="4" t="s">
        <v>302</v>
      </c>
      <c r="G60" s="4"/>
      <c r="H60" s="4"/>
      <c r="I60" s="4" t="s">
        <v>114</v>
      </c>
      <c r="J60" s="4" t="s">
        <v>152</v>
      </c>
      <c r="K60" s="4"/>
      <c r="L60" s="4"/>
      <c r="M60" s="4"/>
      <c r="N60" s="4"/>
      <c r="O60" s="4"/>
      <c r="P60" s="4"/>
      <c r="Q60" s="4"/>
      <c r="R60" s="4"/>
      <c r="S60" s="4"/>
      <c r="T60" s="4"/>
      <c r="U60" s="4"/>
      <c r="V60" s="4"/>
      <c r="W60" s="4"/>
      <c r="X60" s="4"/>
    </row>
    <row r="61" spans="1:24" x14ac:dyDescent="0.15">
      <c r="A61" s="28">
        <v>50405</v>
      </c>
      <c r="B61" s="26" t="s">
        <v>55</v>
      </c>
      <c r="C61" s="4" t="s">
        <v>112</v>
      </c>
      <c r="D61" s="4" t="s">
        <v>303</v>
      </c>
      <c r="E61" s="4" t="s">
        <v>113</v>
      </c>
      <c r="F61" s="4" t="s">
        <v>304</v>
      </c>
      <c r="G61" s="4"/>
      <c r="H61" s="4"/>
      <c r="I61" s="4" t="s">
        <v>114</v>
      </c>
      <c r="J61" s="4" t="s">
        <v>152</v>
      </c>
      <c r="K61" s="4"/>
      <c r="L61" s="4"/>
      <c r="M61" s="4"/>
      <c r="N61" s="4"/>
      <c r="O61" s="4"/>
      <c r="P61" s="4"/>
      <c r="Q61" s="4"/>
      <c r="R61" s="4"/>
      <c r="S61" s="4"/>
      <c r="T61" s="4"/>
      <c r="U61" s="4"/>
      <c r="V61" s="4"/>
      <c r="W61" s="4"/>
      <c r="X61" s="4"/>
    </row>
    <row r="62" spans="1:24" x14ac:dyDescent="0.15">
      <c r="A62" s="28">
        <v>50406</v>
      </c>
      <c r="B62" s="26" t="s">
        <v>56</v>
      </c>
      <c r="C62" s="4" t="s">
        <v>112</v>
      </c>
      <c r="D62" s="4" t="s">
        <v>305</v>
      </c>
      <c r="E62" s="4" t="s">
        <v>113</v>
      </c>
      <c r="F62" s="4" t="s">
        <v>171</v>
      </c>
      <c r="G62" s="4"/>
      <c r="H62" s="4"/>
      <c r="I62" s="4" t="s">
        <v>114</v>
      </c>
      <c r="J62" s="4" t="s">
        <v>152</v>
      </c>
      <c r="K62" s="4"/>
      <c r="L62" s="4"/>
      <c r="M62" s="4"/>
      <c r="N62" s="4"/>
      <c r="O62" s="4"/>
      <c r="P62" s="4"/>
      <c r="Q62" s="4"/>
      <c r="R62" s="4"/>
      <c r="S62" s="4"/>
      <c r="T62" s="4"/>
      <c r="U62" s="4"/>
      <c r="V62" s="4"/>
      <c r="W62" s="4"/>
      <c r="X62" s="4"/>
    </row>
    <row r="63" spans="1:24" x14ac:dyDescent="0.15">
      <c r="A63" s="28">
        <v>50407</v>
      </c>
      <c r="B63" s="26" t="s">
        <v>57</v>
      </c>
      <c r="C63" s="4" t="s">
        <v>112</v>
      </c>
      <c r="D63" s="4" t="s">
        <v>180</v>
      </c>
      <c r="E63" s="4" t="s">
        <v>113</v>
      </c>
      <c r="F63" s="4" t="s">
        <v>171</v>
      </c>
      <c r="G63" s="4"/>
      <c r="H63" s="4"/>
      <c r="I63" s="4" t="s">
        <v>114</v>
      </c>
      <c r="J63" s="4" t="s">
        <v>152</v>
      </c>
      <c r="K63" s="4"/>
      <c r="L63" s="4"/>
      <c r="M63" s="4"/>
      <c r="N63" s="4"/>
      <c r="O63" s="4"/>
      <c r="P63" s="4"/>
      <c r="Q63" s="4"/>
      <c r="R63" s="4"/>
      <c r="S63" s="4"/>
      <c r="T63" s="4"/>
      <c r="U63" s="4"/>
      <c r="V63" s="4"/>
      <c r="W63" s="4"/>
      <c r="X63" s="4"/>
    </row>
    <row r="64" spans="1:24" x14ac:dyDescent="0.15">
      <c r="A64" s="28">
        <v>50408</v>
      </c>
      <c r="B64" s="26" t="s">
        <v>58</v>
      </c>
      <c r="C64" s="4" t="s">
        <v>112</v>
      </c>
      <c r="D64" s="4" t="s">
        <v>306</v>
      </c>
      <c r="E64" s="4" t="s">
        <v>113</v>
      </c>
      <c r="F64" s="4" t="s">
        <v>307</v>
      </c>
      <c r="G64" s="4"/>
      <c r="H64" s="4"/>
      <c r="I64" s="4" t="s">
        <v>114</v>
      </c>
      <c r="J64" s="4" t="s">
        <v>308</v>
      </c>
      <c r="K64" s="4"/>
      <c r="L64" s="4"/>
      <c r="M64" s="4"/>
      <c r="N64" s="4"/>
      <c r="O64" s="4"/>
      <c r="P64" s="4"/>
      <c r="Q64" s="4"/>
      <c r="R64" s="4"/>
      <c r="S64" s="4"/>
      <c r="T64" s="4"/>
      <c r="U64" s="4"/>
      <c r="V64" s="4"/>
      <c r="W64" s="4"/>
      <c r="X64" s="4"/>
    </row>
    <row r="65" spans="1:24" x14ac:dyDescent="0.15">
      <c r="A65" s="28">
        <v>50409</v>
      </c>
      <c r="B65" s="26" t="s">
        <v>59</v>
      </c>
      <c r="C65" s="4" t="s">
        <v>112</v>
      </c>
      <c r="D65" s="4" t="s">
        <v>180</v>
      </c>
      <c r="E65" s="4" t="s">
        <v>113</v>
      </c>
      <c r="F65" s="4" t="s">
        <v>309</v>
      </c>
      <c r="G65" s="4"/>
      <c r="H65" s="4"/>
      <c r="I65" s="4" t="s">
        <v>114</v>
      </c>
      <c r="J65" s="4" t="s">
        <v>152</v>
      </c>
      <c r="K65" s="4"/>
      <c r="L65" s="4"/>
      <c r="M65" s="4"/>
      <c r="N65" s="4"/>
      <c r="O65" s="4"/>
      <c r="P65" s="4"/>
      <c r="Q65" s="4"/>
      <c r="R65" s="4"/>
      <c r="S65" s="4"/>
      <c r="T65" s="4"/>
      <c r="U65" s="4"/>
      <c r="V65" s="4"/>
      <c r="W65" s="4"/>
      <c r="X65" s="4"/>
    </row>
    <row r="66" spans="1:24" x14ac:dyDescent="0.15">
      <c r="A66" s="28">
        <v>50410</v>
      </c>
      <c r="B66" s="26" t="s">
        <v>60</v>
      </c>
      <c r="C66" s="4" t="s">
        <v>112</v>
      </c>
      <c r="D66" s="4" t="s">
        <v>180</v>
      </c>
      <c r="E66" s="4" t="s">
        <v>113</v>
      </c>
      <c r="F66" s="4" t="s">
        <v>310</v>
      </c>
      <c r="G66" s="4" t="s">
        <v>311</v>
      </c>
      <c r="H66" s="4" t="s">
        <v>312</v>
      </c>
      <c r="I66" s="4" t="s">
        <v>114</v>
      </c>
      <c r="J66" s="4" t="s">
        <v>152</v>
      </c>
      <c r="K66" s="4"/>
      <c r="L66" s="4"/>
      <c r="M66" s="4"/>
      <c r="N66" s="4"/>
      <c r="O66" s="4"/>
      <c r="P66" s="4"/>
      <c r="Q66" s="4"/>
      <c r="R66" s="4"/>
      <c r="S66" s="4"/>
      <c r="T66" s="4"/>
      <c r="U66" s="4"/>
      <c r="V66" s="4"/>
      <c r="W66" s="4"/>
      <c r="X66" s="4"/>
    </row>
    <row r="67" spans="1:24" x14ac:dyDescent="0.15">
      <c r="A67" s="28">
        <v>50411</v>
      </c>
      <c r="B67" s="26" t="s">
        <v>61</v>
      </c>
      <c r="C67" s="4" t="s">
        <v>112</v>
      </c>
      <c r="D67" s="4" t="s">
        <v>180</v>
      </c>
      <c r="E67" s="4" t="s">
        <v>113</v>
      </c>
      <c r="F67" s="4" t="s">
        <v>176</v>
      </c>
      <c r="G67" s="4"/>
      <c r="H67" s="4"/>
      <c r="I67" s="4"/>
      <c r="J67" s="4"/>
      <c r="K67" s="4"/>
      <c r="L67" s="4"/>
      <c r="M67" s="4"/>
      <c r="N67" s="4"/>
      <c r="O67" s="4"/>
      <c r="P67" s="4"/>
      <c r="Q67" s="4"/>
      <c r="R67" s="4"/>
      <c r="S67" s="4"/>
      <c r="T67" s="4"/>
      <c r="U67" s="4"/>
      <c r="V67" s="4"/>
      <c r="W67" s="4"/>
      <c r="X67" s="4"/>
    </row>
    <row r="68" spans="1:24" x14ac:dyDescent="0.15">
      <c r="A68" s="28">
        <v>50412</v>
      </c>
      <c r="B68" s="26" t="s">
        <v>62</v>
      </c>
      <c r="C68" s="4" t="s">
        <v>112</v>
      </c>
      <c r="D68" s="4" t="s">
        <v>313</v>
      </c>
      <c r="E68" s="4" t="s">
        <v>113</v>
      </c>
      <c r="F68" s="4" t="s">
        <v>314</v>
      </c>
      <c r="G68" s="4"/>
      <c r="H68" s="4"/>
      <c r="I68" s="4"/>
      <c r="J68" s="4"/>
      <c r="K68" s="4" t="s">
        <v>315</v>
      </c>
      <c r="L68" s="4" t="s">
        <v>316</v>
      </c>
      <c r="M68" s="4"/>
      <c r="N68" s="4"/>
      <c r="O68" s="4"/>
      <c r="P68" s="4"/>
      <c r="Q68" s="4"/>
      <c r="R68" s="4"/>
      <c r="S68" s="4"/>
      <c r="T68" s="4"/>
      <c r="U68" s="4"/>
      <c r="V68" s="4"/>
      <c r="W68" s="4"/>
      <c r="X68" s="4"/>
    </row>
    <row r="69" spans="1:24" x14ac:dyDescent="0.15">
      <c r="A69" s="28">
        <v>50413</v>
      </c>
      <c r="B69" s="26" t="s">
        <v>63</v>
      </c>
      <c r="C69" s="4" t="s">
        <v>112</v>
      </c>
      <c r="D69" s="4" t="s">
        <v>180</v>
      </c>
      <c r="E69" s="4" t="s">
        <v>113</v>
      </c>
      <c r="F69" s="4" t="s">
        <v>176</v>
      </c>
      <c r="G69" s="4"/>
      <c r="H69" s="4"/>
      <c r="I69" s="4"/>
      <c r="J69" s="4"/>
      <c r="K69" s="4"/>
      <c r="L69" s="4"/>
      <c r="M69" s="4"/>
      <c r="N69" s="4"/>
      <c r="O69" s="4"/>
      <c r="P69" s="4"/>
      <c r="Q69" s="4"/>
      <c r="R69" s="4"/>
      <c r="S69" s="4"/>
      <c r="T69" s="4"/>
      <c r="U69" s="4"/>
      <c r="V69" s="4"/>
      <c r="W69" s="4"/>
      <c r="X69" s="4"/>
    </row>
    <row r="70" spans="1:24" x14ac:dyDescent="0.15">
      <c r="A70" s="28">
        <v>50414</v>
      </c>
      <c r="B70" s="26" t="s">
        <v>64</v>
      </c>
      <c r="C70" s="4" t="s">
        <v>112</v>
      </c>
      <c r="D70" s="4" t="s">
        <v>180</v>
      </c>
      <c r="E70" s="4" t="s">
        <v>113</v>
      </c>
      <c r="F70" s="4" t="s">
        <v>176</v>
      </c>
      <c r="G70" s="4"/>
      <c r="H70" s="4"/>
      <c r="I70" s="4"/>
      <c r="J70" s="4"/>
      <c r="K70" s="4" t="s">
        <v>317</v>
      </c>
      <c r="L70" s="4" t="s">
        <v>318</v>
      </c>
      <c r="M70" s="4"/>
      <c r="N70" s="4"/>
      <c r="O70" s="4"/>
      <c r="P70" s="4"/>
      <c r="Q70" s="4"/>
      <c r="R70" s="4"/>
      <c r="S70" s="4"/>
      <c r="T70" s="4"/>
      <c r="U70" s="4"/>
      <c r="V70" s="4"/>
      <c r="W70" s="4"/>
      <c r="X70" s="4"/>
    </row>
    <row r="71" spans="1:24" x14ac:dyDescent="0.15">
      <c r="A71" s="28">
        <v>50415</v>
      </c>
      <c r="B71" s="26" t="s">
        <v>65</v>
      </c>
      <c r="C71" s="4" t="s">
        <v>112</v>
      </c>
      <c r="D71" s="4" t="s">
        <v>319</v>
      </c>
      <c r="E71" s="4" t="s">
        <v>113</v>
      </c>
      <c r="F71" s="4" t="s">
        <v>171</v>
      </c>
      <c r="G71" s="4"/>
      <c r="H71" s="4"/>
      <c r="I71" s="4" t="s">
        <v>114</v>
      </c>
      <c r="J71" s="4" t="s">
        <v>152</v>
      </c>
      <c r="K71" s="4"/>
      <c r="L71" s="4"/>
      <c r="M71" s="4"/>
      <c r="N71" s="4"/>
      <c r="O71" s="4"/>
      <c r="P71" s="4"/>
      <c r="Q71" s="4"/>
      <c r="R71" s="4"/>
      <c r="S71" s="4"/>
      <c r="T71" s="4"/>
      <c r="U71" s="4"/>
      <c r="V71" s="4"/>
      <c r="W71" s="4"/>
      <c r="X71" s="4"/>
    </row>
    <row r="72" spans="1:24" x14ac:dyDescent="0.15">
      <c r="A72" s="28">
        <v>50416</v>
      </c>
      <c r="B72" s="26" t="s">
        <v>66</v>
      </c>
      <c r="C72" s="4" t="s">
        <v>112</v>
      </c>
      <c r="D72" s="4" t="s">
        <v>180</v>
      </c>
      <c r="E72" s="4" t="s">
        <v>113</v>
      </c>
      <c r="F72" s="4" t="s">
        <v>171</v>
      </c>
      <c r="G72" s="4"/>
      <c r="H72" s="4"/>
      <c r="I72" s="4"/>
      <c r="J72" s="4"/>
      <c r="K72" s="4"/>
      <c r="L72" s="4"/>
      <c r="M72" s="4"/>
      <c r="N72" s="4"/>
      <c r="O72" s="4"/>
      <c r="P72" s="4"/>
      <c r="Q72" s="4"/>
      <c r="R72" s="4"/>
      <c r="S72" s="4"/>
      <c r="T72" s="4"/>
      <c r="U72" s="4"/>
      <c r="V72" s="4"/>
      <c r="W72" s="4"/>
      <c r="X72" s="4"/>
    </row>
    <row r="73" spans="1:24" x14ac:dyDescent="0.15">
      <c r="A73" s="28">
        <v>50417</v>
      </c>
      <c r="B73" s="26" t="s">
        <v>67</v>
      </c>
      <c r="C73" s="4" t="s">
        <v>112</v>
      </c>
      <c r="D73" s="4" t="s">
        <v>319</v>
      </c>
      <c r="E73" s="4" t="s">
        <v>113</v>
      </c>
      <c r="F73" s="4" t="s">
        <v>320</v>
      </c>
      <c r="G73" s="4"/>
      <c r="H73" s="4"/>
      <c r="I73" s="4" t="s">
        <v>114</v>
      </c>
      <c r="J73" s="4" t="s">
        <v>152</v>
      </c>
      <c r="K73" s="4"/>
      <c r="L73" s="4"/>
      <c r="M73" s="4"/>
      <c r="N73" s="4"/>
      <c r="O73" s="4"/>
      <c r="P73" s="4"/>
      <c r="Q73" s="4"/>
      <c r="R73" s="4"/>
      <c r="S73" s="4"/>
      <c r="T73" s="4"/>
      <c r="U73" s="4"/>
      <c r="V73" s="4"/>
      <c r="W73" s="4"/>
      <c r="X73" s="4"/>
    </row>
    <row r="74" spans="1:24" x14ac:dyDescent="0.15">
      <c r="A74" s="28">
        <v>50418</v>
      </c>
      <c r="B74" s="26" t="s">
        <v>68</v>
      </c>
      <c r="C74" s="4" t="s">
        <v>112</v>
      </c>
      <c r="D74" s="4" t="s">
        <v>321</v>
      </c>
      <c r="E74" s="4" t="s">
        <v>113</v>
      </c>
      <c r="F74" s="4" t="s">
        <v>171</v>
      </c>
      <c r="G74" s="4" t="s">
        <v>322</v>
      </c>
      <c r="H74" s="4" t="s">
        <v>323</v>
      </c>
      <c r="I74" s="4" t="s">
        <v>114</v>
      </c>
      <c r="J74" s="4" t="s">
        <v>152</v>
      </c>
      <c r="K74" s="4"/>
      <c r="L74" s="4"/>
      <c r="M74" s="4"/>
      <c r="N74" s="4"/>
      <c r="O74" s="4"/>
      <c r="P74" s="4"/>
      <c r="Q74" s="4"/>
      <c r="R74" s="4"/>
      <c r="S74" s="4"/>
      <c r="T74" s="4"/>
      <c r="U74" s="4"/>
      <c r="V74" s="4"/>
      <c r="W74" s="4"/>
      <c r="X74" s="4"/>
    </row>
    <row r="75" spans="1:24" x14ac:dyDescent="0.15">
      <c r="A75" s="28">
        <v>50419</v>
      </c>
      <c r="B75" s="26" t="s">
        <v>133</v>
      </c>
      <c r="C75" s="4" t="s">
        <v>112</v>
      </c>
      <c r="D75" s="4" t="s">
        <v>324</v>
      </c>
      <c r="E75" s="4" t="s">
        <v>113</v>
      </c>
      <c r="F75" s="4" t="s">
        <v>325</v>
      </c>
      <c r="G75" s="4"/>
      <c r="H75" s="4"/>
      <c r="I75" s="4" t="s">
        <v>114</v>
      </c>
      <c r="J75" s="4" t="s">
        <v>152</v>
      </c>
      <c r="K75" s="4"/>
      <c r="L75" s="4"/>
      <c r="M75" s="4"/>
      <c r="N75" s="4"/>
      <c r="O75" s="4"/>
      <c r="P75" s="4"/>
      <c r="Q75" s="4"/>
      <c r="R75" s="4"/>
      <c r="S75" s="4"/>
      <c r="T75" s="4"/>
      <c r="U75" s="4"/>
      <c r="V75" s="4"/>
      <c r="W75" s="4"/>
      <c r="X75" s="4"/>
    </row>
    <row r="76" spans="1:24" x14ac:dyDescent="0.15">
      <c r="A76" s="28">
        <v>50420</v>
      </c>
      <c r="B76" s="26" t="s">
        <v>134</v>
      </c>
      <c r="C76" s="4" t="s">
        <v>112</v>
      </c>
      <c r="D76" s="4" t="s">
        <v>326</v>
      </c>
      <c r="E76" s="4" t="s">
        <v>113</v>
      </c>
      <c r="F76" s="4" t="s">
        <v>171</v>
      </c>
      <c r="G76" s="4"/>
      <c r="H76" s="4"/>
      <c r="I76" s="4" t="s">
        <v>114</v>
      </c>
      <c r="J76" s="4" t="s">
        <v>152</v>
      </c>
      <c r="K76" s="4"/>
      <c r="L76" s="4"/>
      <c r="M76" s="4"/>
      <c r="N76" s="4"/>
      <c r="O76" s="4"/>
      <c r="P76" s="4"/>
      <c r="Q76" s="4"/>
      <c r="R76" s="4"/>
      <c r="S76" s="4"/>
      <c r="T76" s="4"/>
      <c r="U76" s="4"/>
      <c r="V76" s="4"/>
      <c r="W76" s="4"/>
      <c r="X76" s="4"/>
    </row>
    <row r="77" spans="1:24" x14ac:dyDescent="0.15">
      <c r="A77" s="28">
        <v>50421</v>
      </c>
      <c r="B77" s="26" t="s">
        <v>69</v>
      </c>
      <c r="C77" s="4" t="s">
        <v>112</v>
      </c>
      <c r="D77" s="4" t="s">
        <v>319</v>
      </c>
      <c r="E77" s="4" t="s">
        <v>113</v>
      </c>
      <c r="F77" s="4" t="s">
        <v>171</v>
      </c>
      <c r="G77" s="4"/>
      <c r="H77" s="4"/>
      <c r="I77" s="4" t="s">
        <v>114</v>
      </c>
      <c r="J77" s="4" t="s">
        <v>152</v>
      </c>
      <c r="K77" s="4"/>
      <c r="L77" s="4"/>
      <c r="M77" s="4"/>
      <c r="N77" s="4"/>
      <c r="O77" s="4"/>
      <c r="P77" s="4"/>
      <c r="Q77" s="4"/>
      <c r="R77" s="4"/>
      <c r="S77" s="4"/>
      <c r="T77" s="4"/>
      <c r="U77" s="4"/>
      <c r="V77" s="4"/>
      <c r="W77" s="4"/>
      <c r="X77" s="4"/>
    </row>
    <row r="78" spans="1:24" x14ac:dyDescent="0.15">
      <c r="A78" s="28">
        <v>50422</v>
      </c>
      <c r="B78" s="26" t="s">
        <v>70</v>
      </c>
      <c r="C78" s="4" t="s">
        <v>112</v>
      </c>
      <c r="D78" s="4" t="s">
        <v>180</v>
      </c>
      <c r="E78" s="4" t="s">
        <v>113</v>
      </c>
      <c r="F78" s="4" t="s">
        <v>171</v>
      </c>
      <c r="G78" s="4"/>
      <c r="H78" s="4"/>
      <c r="I78" s="4" t="s">
        <v>114</v>
      </c>
      <c r="J78" s="4" t="s">
        <v>152</v>
      </c>
      <c r="K78" s="4" t="s">
        <v>327</v>
      </c>
      <c r="L78" s="4" t="s">
        <v>328</v>
      </c>
      <c r="M78" s="4"/>
      <c r="N78" s="4"/>
      <c r="O78" s="4"/>
      <c r="P78" s="4"/>
      <c r="Q78" s="4"/>
      <c r="R78" s="4"/>
      <c r="S78" s="4"/>
      <c r="T78" s="4"/>
      <c r="U78" s="4"/>
      <c r="V78" s="4"/>
      <c r="W78" s="4"/>
      <c r="X78" s="4"/>
    </row>
    <row r="79" spans="1:24" x14ac:dyDescent="0.15">
      <c r="A79" s="28">
        <v>50423</v>
      </c>
      <c r="B79" s="26" t="s">
        <v>71</v>
      </c>
      <c r="C79" s="4" t="s">
        <v>112</v>
      </c>
      <c r="D79" s="4" t="s">
        <v>329</v>
      </c>
      <c r="E79" s="4" t="s">
        <v>113</v>
      </c>
      <c r="F79" s="4" t="s">
        <v>330</v>
      </c>
      <c r="G79" s="4"/>
      <c r="H79" s="4"/>
      <c r="I79" s="4" t="s">
        <v>114</v>
      </c>
      <c r="J79" s="4" t="s">
        <v>152</v>
      </c>
      <c r="K79" s="4"/>
      <c r="L79" s="4"/>
      <c r="M79" s="4"/>
      <c r="N79" s="4"/>
      <c r="O79" s="4"/>
      <c r="P79" s="4"/>
      <c r="Q79" s="4"/>
      <c r="R79" s="4"/>
      <c r="S79" s="4"/>
      <c r="T79" s="4"/>
      <c r="U79" s="4"/>
      <c r="V79" s="4"/>
      <c r="W79" s="4"/>
      <c r="X79" s="4"/>
    </row>
    <row r="80" spans="1:24" x14ac:dyDescent="0.15">
      <c r="A80" s="28">
        <v>50424</v>
      </c>
      <c r="B80" s="26" t="s">
        <v>72</v>
      </c>
      <c r="C80" s="4" t="s">
        <v>112</v>
      </c>
      <c r="D80" s="4" t="s">
        <v>180</v>
      </c>
      <c r="E80" s="4" t="s">
        <v>113</v>
      </c>
      <c r="F80" s="4" t="s">
        <v>171</v>
      </c>
      <c r="G80" s="4"/>
      <c r="H80" s="4"/>
      <c r="I80" s="4" t="s">
        <v>114</v>
      </c>
      <c r="J80" s="4" t="s">
        <v>152</v>
      </c>
      <c r="K80" s="4"/>
      <c r="L80" s="4"/>
      <c r="M80" s="4"/>
      <c r="N80" s="4"/>
      <c r="O80" s="4"/>
      <c r="P80" s="4"/>
      <c r="Q80" s="4"/>
      <c r="R80" s="4"/>
      <c r="S80" s="4"/>
      <c r="T80" s="4"/>
      <c r="U80" s="4"/>
      <c r="V80" s="4"/>
      <c r="W80" s="4"/>
      <c r="X80" s="4"/>
    </row>
    <row r="81" spans="1:24" x14ac:dyDescent="0.15">
      <c r="A81" s="28">
        <v>50425</v>
      </c>
      <c r="B81" s="26" t="s">
        <v>73</v>
      </c>
      <c r="C81" s="4" t="s">
        <v>112</v>
      </c>
      <c r="D81" s="4" t="s">
        <v>331</v>
      </c>
      <c r="E81" s="4"/>
      <c r="F81" s="4"/>
      <c r="G81" s="4"/>
      <c r="H81" s="4"/>
      <c r="I81" s="4" t="s">
        <v>114</v>
      </c>
      <c r="J81" s="4" t="s">
        <v>152</v>
      </c>
      <c r="K81" s="4" t="s">
        <v>332</v>
      </c>
      <c r="L81" s="4" t="s">
        <v>333</v>
      </c>
      <c r="M81" s="4"/>
      <c r="N81" s="4"/>
      <c r="O81" s="4"/>
      <c r="P81" s="4"/>
      <c r="Q81" s="4"/>
      <c r="R81" s="4"/>
      <c r="S81" s="4"/>
      <c r="T81" s="4"/>
      <c r="U81" s="4"/>
      <c r="V81" s="4"/>
      <c r="W81" s="4"/>
      <c r="X81" s="4"/>
    </row>
    <row r="82" spans="1:24" ht="16.5" customHeight="1" x14ac:dyDescent="0.15">
      <c r="A82" s="28">
        <v>50501</v>
      </c>
      <c r="B82" s="26" t="s">
        <v>74</v>
      </c>
      <c r="C82" s="4" t="s">
        <v>112</v>
      </c>
      <c r="D82" s="4" t="s">
        <v>180</v>
      </c>
      <c r="E82" s="4" t="s">
        <v>113</v>
      </c>
      <c r="F82" s="4" t="s">
        <v>171</v>
      </c>
      <c r="G82" s="4"/>
      <c r="H82" s="4"/>
      <c r="I82" s="4" t="s">
        <v>114</v>
      </c>
      <c r="J82" s="4" t="s">
        <v>152</v>
      </c>
      <c r="K82" s="4"/>
      <c r="L82" s="4"/>
      <c r="M82" s="4"/>
      <c r="N82" s="4"/>
      <c r="O82" s="4"/>
      <c r="P82" s="4"/>
      <c r="Q82" s="4"/>
      <c r="R82" s="4"/>
      <c r="S82" s="4"/>
      <c r="T82" s="4"/>
      <c r="U82" s="4"/>
      <c r="V82" s="4"/>
      <c r="W82" s="4"/>
      <c r="X82" s="4"/>
    </row>
    <row r="83" spans="1:24" x14ac:dyDescent="0.15">
      <c r="A83" s="28">
        <v>50502</v>
      </c>
      <c r="B83" s="26" t="s">
        <v>75</v>
      </c>
      <c r="C83" s="4" t="s">
        <v>112</v>
      </c>
      <c r="D83" s="4" t="s">
        <v>180</v>
      </c>
      <c r="E83" s="4" t="s">
        <v>113</v>
      </c>
      <c r="F83" s="4" t="s">
        <v>171</v>
      </c>
      <c r="G83" s="4"/>
      <c r="H83" s="4"/>
      <c r="I83" s="4" t="s">
        <v>114</v>
      </c>
      <c r="J83" s="4" t="s">
        <v>152</v>
      </c>
      <c r="K83" s="4"/>
      <c r="L83" s="4"/>
      <c r="M83" s="4"/>
      <c r="N83" s="4"/>
      <c r="O83" s="4"/>
      <c r="P83" s="4"/>
      <c r="Q83" s="4"/>
      <c r="R83" s="4"/>
      <c r="S83" s="4"/>
      <c r="T83" s="4"/>
      <c r="U83" s="4"/>
      <c r="V83" s="4"/>
      <c r="W83" s="4"/>
      <c r="X83" s="4"/>
    </row>
    <row r="84" spans="1:24" x14ac:dyDescent="0.15">
      <c r="A84" s="28">
        <v>50503</v>
      </c>
      <c r="B84" s="26" t="s">
        <v>76</v>
      </c>
      <c r="C84" s="4" t="s">
        <v>112</v>
      </c>
      <c r="D84" s="4" t="s">
        <v>334</v>
      </c>
      <c r="E84" s="4" t="s">
        <v>113</v>
      </c>
      <c r="F84" s="4" t="s">
        <v>171</v>
      </c>
      <c r="G84" s="4"/>
      <c r="H84" s="4"/>
      <c r="I84" s="4" t="s">
        <v>114</v>
      </c>
      <c r="J84" s="4" t="s">
        <v>152</v>
      </c>
      <c r="K84" s="4"/>
      <c r="L84" s="4"/>
      <c r="M84" s="4"/>
      <c r="N84" s="4"/>
      <c r="O84" s="4"/>
      <c r="P84" s="4"/>
      <c r="Q84" s="4"/>
      <c r="R84" s="4"/>
      <c r="S84" s="4"/>
      <c r="T84" s="4"/>
      <c r="U84" s="4"/>
      <c r="V84" s="4"/>
      <c r="W84" s="4"/>
      <c r="X84" s="4"/>
    </row>
    <row r="85" spans="1:24" x14ac:dyDescent="0.15">
      <c r="A85" s="28">
        <v>50504</v>
      </c>
      <c r="B85" s="26" t="s">
        <v>77</v>
      </c>
      <c r="C85" s="4" t="s">
        <v>112</v>
      </c>
      <c r="D85" s="4" t="s">
        <v>180</v>
      </c>
      <c r="E85" s="4" t="s">
        <v>113</v>
      </c>
      <c r="F85" s="4" t="s">
        <v>171</v>
      </c>
      <c r="G85" s="4"/>
      <c r="H85" s="4"/>
      <c r="I85" s="4" t="s">
        <v>114</v>
      </c>
      <c r="J85" s="4" t="s">
        <v>152</v>
      </c>
      <c r="K85" s="4"/>
      <c r="L85" s="4"/>
      <c r="M85" s="4"/>
      <c r="N85" s="4"/>
      <c r="O85" s="4"/>
      <c r="P85" s="4"/>
      <c r="Q85" s="4"/>
      <c r="R85" s="4"/>
      <c r="S85" s="4"/>
      <c r="T85" s="4"/>
      <c r="U85" s="4"/>
      <c r="V85" s="4"/>
      <c r="W85" s="4"/>
      <c r="X85" s="4"/>
    </row>
    <row r="86" spans="1:24" x14ac:dyDescent="0.15">
      <c r="A86" s="28">
        <v>50505</v>
      </c>
      <c r="B86" s="26" t="s">
        <v>78</v>
      </c>
      <c r="C86" s="4" t="s">
        <v>112</v>
      </c>
      <c r="D86" s="4" t="s">
        <v>335</v>
      </c>
      <c r="E86" s="4" t="s">
        <v>113</v>
      </c>
      <c r="F86" s="4" t="s">
        <v>176</v>
      </c>
      <c r="G86" s="4"/>
      <c r="H86" s="4"/>
      <c r="I86" s="4" t="s">
        <v>114</v>
      </c>
      <c r="J86" s="4" t="s">
        <v>152</v>
      </c>
      <c r="K86" s="4"/>
      <c r="L86" s="4"/>
      <c r="M86" s="4"/>
      <c r="N86" s="4"/>
      <c r="O86" s="4"/>
      <c r="P86" s="4"/>
      <c r="Q86" s="4"/>
      <c r="R86" s="4"/>
      <c r="S86" s="4"/>
      <c r="T86" s="4"/>
      <c r="U86" s="4"/>
      <c r="V86" s="4"/>
      <c r="W86" s="4"/>
      <c r="X86" s="4"/>
    </row>
    <row r="87" spans="1:24" x14ac:dyDescent="0.15">
      <c r="A87" s="28">
        <v>50506</v>
      </c>
      <c r="B87" s="26" t="s">
        <v>79</v>
      </c>
      <c r="C87" s="4" t="s">
        <v>112</v>
      </c>
      <c r="D87" s="4" t="s">
        <v>336</v>
      </c>
      <c r="E87" s="4" t="s">
        <v>113</v>
      </c>
      <c r="F87" s="4" t="s">
        <v>171</v>
      </c>
      <c r="G87" s="4"/>
      <c r="H87" s="4"/>
      <c r="I87" s="4" t="s">
        <v>114</v>
      </c>
      <c r="J87" s="4" t="s">
        <v>152</v>
      </c>
      <c r="K87" s="4"/>
      <c r="L87" s="4"/>
      <c r="M87" s="4"/>
      <c r="N87" s="4"/>
      <c r="O87" s="4"/>
      <c r="P87" s="4"/>
      <c r="Q87" s="4"/>
      <c r="R87" s="4"/>
      <c r="S87" s="4"/>
      <c r="T87" s="4"/>
      <c r="U87" s="4"/>
      <c r="V87" s="4"/>
      <c r="W87" s="4"/>
      <c r="X87" s="4"/>
    </row>
    <row r="88" spans="1:24" x14ac:dyDescent="0.15">
      <c r="A88" s="28">
        <v>50507</v>
      </c>
      <c r="B88" s="26" t="s">
        <v>135</v>
      </c>
      <c r="C88" s="4" t="s">
        <v>112</v>
      </c>
      <c r="D88" s="4" t="s">
        <v>180</v>
      </c>
      <c r="E88" s="4" t="s">
        <v>113</v>
      </c>
      <c r="F88" s="4" t="s">
        <v>171</v>
      </c>
      <c r="G88" s="4"/>
      <c r="H88" s="4"/>
      <c r="I88" s="4" t="s">
        <v>114</v>
      </c>
      <c r="J88" s="4" t="s">
        <v>152</v>
      </c>
      <c r="K88" s="4"/>
      <c r="L88" s="4"/>
      <c r="M88" s="4"/>
      <c r="N88" s="4"/>
      <c r="O88" s="4"/>
      <c r="P88" s="4"/>
      <c r="Q88" s="4"/>
      <c r="R88" s="4"/>
      <c r="S88" s="4"/>
      <c r="T88" s="4"/>
      <c r="U88" s="4"/>
      <c r="V88" s="4"/>
      <c r="W88" s="4"/>
      <c r="X88" s="4"/>
    </row>
    <row r="89" spans="1:24" x14ac:dyDescent="0.15">
      <c r="A89" s="28">
        <v>50508</v>
      </c>
      <c r="B89" s="26" t="s">
        <v>136</v>
      </c>
      <c r="C89" s="4" t="s">
        <v>112</v>
      </c>
      <c r="D89" s="4" t="s">
        <v>337</v>
      </c>
      <c r="E89" s="4" t="s">
        <v>113</v>
      </c>
      <c r="F89" s="4" t="s">
        <v>171</v>
      </c>
      <c r="G89" s="4"/>
      <c r="H89" s="4"/>
      <c r="I89" s="4" t="s">
        <v>114</v>
      </c>
      <c r="J89" s="4" t="s">
        <v>152</v>
      </c>
      <c r="K89" s="4"/>
      <c r="L89" s="4"/>
      <c r="M89" s="4"/>
      <c r="N89" s="4"/>
      <c r="O89" s="4"/>
      <c r="P89" s="4"/>
      <c r="Q89" s="4"/>
      <c r="R89" s="4"/>
      <c r="S89" s="4"/>
      <c r="T89" s="4"/>
      <c r="U89" s="4"/>
      <c r="V89" s="4"/>
      <c r="W89" s="4"/>
      <c r="X89" s="4"/>
    </row>
    <row r="90" spans="1:24" x14ac:dyDescent="0.15">
      <c r="A90" s="28">
        <v>50509</v>
      </c>
      <c r="B90" s="26" t="s">
        <v>137</v>
      </c>
      <c r="C90" s="4" t="s">
        <v>112</v>
      </c>
      <c r="D90" s="4" t="s">
        <v>338</v>
      </c>
      <c r="E90" s="4" t="s">
        <v>113</v>
      </c>
      <c r="F90" s="4" t="s">
        <v>171</v>
      </c>
      <c r="G90" s="4"/>
      <c r="H90" s="4"/>
      <c r="I90" s="4" t="s">
        <v>114</v>
      </c>
      <c r="J90" s="4" t="s">
        <v>152</v>
      </c>
      <c r="K90" s="4"/>
      <c r="L90" s="4"/>
      <c r="M90" s="4"/>
      <c r="N90" s="4"/>
      <c r="O90" s="4"/>
      <c r="P90" s="4"/>
      <c r="Q90" s="4"/>
      <c r="R90" s="4"/>
      <c r="S90" s="4"/>
      <c r="T90" s="4"/>
      <c r="U90" s="4"/>
      <c r="V90" s="4"/>
      <c r="W90" s="4"/>
      <c r="X90" s="4"/>
    </row>
    <row r="91" spans="1:24" x14ac:dyDescent="0.15">
      <c r="A91" s="28">
        <v>50510</v>
      </c>
      <c r="B91" s="26" t="s">
        <v>80</v>
      </c>
      <c r="C91" s="4" t="s">
        <v>112</v>
      </c>
      <c r="D91" s="4" t="s">
        <v>339</v>
      </c>
      <c r="E91" s="4" t="s">
        <v>113</v>
      </c>
      <c r="F91" s="4" t="s">
        <v>340</v>
      </c>
      <c r="G91" s="4" t="s">
        <v>115</v>
      </c>
      <c r="H91" s="4" t="s">
        <v>341</v>
      </c>
      <c r="I91" s="4" t="s">
        <v>114</v>
      </c>
      <c r="J91" s="4" t="s">
        <v>152</v>
      </c>
      <c r="K91" s="4"/>
      <c r="L91" s="4"/>
      <c r="M91" s="4"/>
      <c r="N91" s="4"/>
      <c r="O91" s="4"/>
      <c r="P91" s="4"/>
      <c r="Q91" s="4"/>
      <c r="R91" s="4"/>
      <c r="S91" s="4"/>
      <c r="T91" s="4"/>
      <c r="U91" s="4"/>
      <c r="V91" s="4"/>
      <c r="W91" s="4"/>
      <c r="X91" s="4"/>
    </row>
    <row r="92" spans="1:24" x14ac:dyDescent="0.15">
      <c r="A92" s="28">
        <v>50511</v>
      </c>
      <c r="B92" s="26" t="s">
        <v>81</v>
      </c>
      <c r="C92" s="4"/>
      <c r="D92" s="4"/>
      <c r="E92" s="4"/>
      <c r="F92" s="4"/>
      <c r="G92" s="4"/>
      <c r="H92" s="4"/>
      <c r="I92" s="4" t="s">
        <v>114</v>
      </c>
      <c r="J92" s="4" t="s">
        <v>152</v>
      </c>
      <c r="K92" s="4" t="s">
        <v>342</v>
      </c>
      <c r="L92" s="4" t="s">
        <v>343</v>
      </c>
      <c r="M92" s="4"/>
      <c r="N92" s="4"/>
      <c r="O92" s="4"/>
      <c r="P92" s="4"/>
      <c r="Q92" s="4"/>
      <c r="R92" s="4"/>
      <c r="S92" s="4"/>
      <c r="T92" s="4"/>
      <c r="U92" s="4"/>
      <c r="V92" s="4"/>
      <c r="W92" s="4"/>
      <c r="X92" s="4"/>
    </row>
    <row r="93" spans="1:24" x14ac:dyDescent="0.15">
      <c r="A93" s="28">
        <v>50512</v>
      </c>
      <c r="B93" s="26" t="s">
        <v>82</v>
      </c>
      <c r="C93" s="4" t="s">
        <v>112</v>
      </c>
      <c r="D93" s="4" t="s">
        <v>180</v>
      </c>
      <c r="E93" s="4" t="s">
        <v>113</v>
      </c>
      <c r="F93" s="4" t="s">
        <v>176</v>
      </c>
      <c r="G93" s="4"/>
      <c r="H93" s="4"/>
      <c r="I93" s="4" t="s">
        <v>114</v>
      </c>
      <c r="J93" s="4" t="s">
        <v>152</v>
      </c>
      <c r="K93" s="4"/>
      <c r="L93" s="4"/>
      <c r="M93" s="4"/>
      <c r="N93" s="4"/>
      <c r="O93" s="4"/>
      <c r="P93" s="4"/>
      <c r="Q93" s="4"/>
      <c r="R93" s="4"/>
      <c r="S93" s="4"/>
      <c r="T93" s="4"/>
      <c r="U93" s="4"/>
      <c r="V93" s="4"/>
      <c r="W93" s="4"/>
      <c r="X93" s="4"/>
    </row>
    <row r="94" spans="1:24" x14ac:dyDescent="0.15">
      <c r="A94" s="28">
        <v>50513</v>
      </c>
      <c r="B94" s="26" t="s">
        <v>83</v>
      </c>
      <c r="C94" s="4" t="s">
        <v>112</v>
      </c>
      <c r="D94" s="4" t="s">
        <v>180</v>
      </c>
      <c r="E94" s="4" t="s">
        <v>113</v>
      </c>
      <c r="F94" s="4" t="s">
        <v>344</v>
      </c>
      <c r="G94" s="4"/>
      <c r="H94" s="4"/>
      <c r="I94" s="4" t="s">
        <v>114</v>
      </c>
      <c r="J94" s="4" t="s">
        <v>152</v>
      </c>
      <c r="K94" s="4"/>
      <c r="L94" s="4"/>
      <c r="M94" s="4"/>
      <c r="N94" s="4"/>
      <c r="O94" s="4"/>
      <c r="P94" s="4"/>
      <c r="Q94" s="4"/>
      <c r="R94" s="4"/>
      <c r="S94" s="4"/>
      <c r="T94" s="4"/>
      <c r="U94" s="4"/>
      <c r="V94" s="4"/>
      <c r="W94" s="4"/>
      <c r="X94" s="4"/>
    </row>
    <row r="95" spans="1:24" x14ac:dyDescent="0.15">
      <c r="A95" s="28">
        <v>50514</v>
      </c>
      <c r="B95" s="26" t="s">
        <v>84</v>
      </c>
      <c r="C95" s="4" t="s">
        <v>112</v>
      </c>
      <c r="D95" s="4" t="s">
        <v>180</v>
      </c>
      <c r="E95" s="4" t="s">
        <v>113</v>
      </c>
      <c r="F95" s="4" t="s">
        <v>176</v>
      </c>
      <c r="G95" s="4"/>
      <c r="H95" s="4"/>
      <c r="I95" s="4" t="s">
        <v>114</v>
      </c>
      <c r="J95" s="4" t="s">
        <v>152</v>
      </c>
      <c r="K95" s="4"/>
      <c r="L95" s="4"/>
      <c r="M95" s="4"/>
      <c r="N95" s="4"/>
      <c r="O95" s="4"/>
      <c r="P95" s="4"/>
      <c r="Q95" s="4"/>
      <c r="R95" s="4"/>
      <c r="S95" s="4"/>
      <c r="T95" s="4"/>
      <c r="U95" s="4"/>
      <c r="V95" s="4"/>
      <c r="W95" s="4"/>
      <c r="X95" s="4"/>
    </row>
    <row r="96" spans="1:24" x14ac:dyDescent="0.15">
      <c r="A96" s="28">
        <v>50515</v>
      </c>
      <c r="B96" s="26" t="s">
        <v>85</v>
      </c>
      <c r="C96" s="4" t="s">
        <v>112</v>
      </c>
      <c r="D96" s="4" t="s">
        <v>180</v>
      </c>
      <c r="E96" s="4" t="s">
        <v>113</v>
      </c>
      <c r="F96" s="4" t="s">
        <v>171</v>
      </c>
      <c r="G96" s="4"/>
      <c r="H96" s="4"/>
      <c r="I96" s="4" t="s">
        <v>114</v>
      </c>
      <c r="J96" s="4" t="s">
        <v>152</v>
      </c>
      <c r="K96" s="4"/>
      <c r="L96" s="4"/>
      <c r="M96" s="4"/>
      <c r="N96" s="4"/>
      <c r="O96" s="4"/>
      <c r="P96" s="4"/>
      <c r="Q96" s="4"/>
      <c r="R96" s="4"/>
      <c r="S96" s="4"/>
      <c r="T96" s="4"/>
      <c r="U96" s="4"/>
      <c r="V96" s="4"/>
      <c r="W96" s="4"/>
      <c r="X96" s="4"/>
    </row>
    <row r="97" spans="1:24" ht="16.5" customHeight="1" x14ac:dyDescent="0.15">
      <c r="A97" s="28">
        <v>50601</v>
      </c>
      <c r="B97" s="26" t="s">
        <v>86</v>
      </c>
      <c r="C97" s="4" t="s">
        <v>112</v>
      </c>
      <c r="D97" s="4" t="s">
        <v>345</v>
      </c>
      <c r="E97" s="4" t="s">
        <v>113</v>
      </c>
      <c r="F97" s="4" t="s">
        <v>346</v>
      </c>
      <c r="G97" s="4"/>
      <c r="H97" s="4"/>
      <c r="I97" s="4"/>
      <c r="J97" s="4"/>
      <c r="K97" s="4" t="s">
        <v>347</v>
      </c>
      <c r="L97" s="4" t="s">
        <v>348</v>
      </c>
      <c r="M97" s="4"/>
      <c r="N97" s="4"/>
      <c r="O97" s="4"/>
      <c r="P97" s="4"/>
      <c r="Q97" s="4"/>
      <c r="R97" s="4"/>
      <c r="S97" s="4"/>
      <c r="T97" s="4"/>
      <c r="U97" s="4"/>
      <c r="V97" s="4"/>
      <c r="W97" s="4"/>
      <c r="X97" s="4"/>
    </row>
    <row r="98" spans="1:24" x14ac:dyDescent="0.15">
      <c r="A98" s="28">
        <v>50602</v>
      </c>
      <c r="B98" s="26" t="s">
        <v>120</v>
      </c>
      <c r="C98" s="4" t="s">
        <v>112</v>
      </c>
      <c r="D98" s="4" t="s">
        <v>180</v>
      </c>
      <c r="E98" s="4" t="s">
        <v>113</v>
      </c>
      <c r="F98" s="4" t="s">
        <v>171</v>
      </c>
      <c r="G98" s="4" t="s">
        <v>115</v>
      </c>
      <c r="H98" s="4" t="s">
        <v>349</v>
      </c>
      <c r="I98" s="4" t="s">
        <v>114</v>
      </c>
      <c r="J98" s="4" t="s">
        <v>152</v>
      </c>
      <c r="K98" s="4"/>
      <c r="L98" s="4"/>
      <c r="M98" s="4"/>
      <c r="N98" s="4"/>
      <c r="O98" s="4"/>
      <c r="P98" s="4"/>
      <c r="Q98" s="4"/>
      <c r="R98" s="4"/>
      <c r="S98" s="4"/>
      <c r="T98" s="4"/>
      <c r="U98" s="4"/>
      <c r="V98" s="4"/>
      <c r="W98" s="4"/>
      <c r="X98" s="4"/>
    </row>
    <row r="99" spans="1:24" x14ac:dyDescent="0.15">
      <c r="A99" s="28">
        <v>50603</v>
      </c>
      <c r="B99" s="26" t="s">
        <v>87</v>
      </c>
      <c r="C99" s="4" t="s">
        <v>112</v>
      </c>
      <c r="D99" s="4" t="s">
        <v>180</v>
      </c>
      <c r="E99" s="4" t="s">
        <v>113</v>
      </c>
      <c r="F99" s="4" t="s">
        <v>171</v>
      </c>
      <c r="G99" s="4"/>
      <c r="H99" s="4"/>
      <c r="I99" s="4" t="s">
        <v>114</v>
      </c>
      <c r="J99" s="4" t="s">
        <v>152</v>
      </c>
      <c r="K99" s="4"/>
      <c r="L99" s="4"/>
      <c r="M99" s="4"/>
      <c r="N99" s="4"/>
      <c r="O99" s="4"/>
      <c r="P99" s="4"/>
      <c r="Q99" s="4"/>
      <c r="R99" s="4"/>
      <c r="S99" s="4"/>
      <c r="T99" s="4"/>
      <c r="U99" s="4"/>
      <c r="V99" s="4"/>
      <c r="W99" s="4"/>
      <c r="X99" s="4"/>
    </row>
    <row r="100" spans="1:24" x14ac:dyDescent="0.15">
      <c r="A100" s="28">
        <v>50604</v>
      </c>
      <c r="B100" s="26" t="s">
        <v>121</v>
      </c>
      <c r="C100" s="4" t="s">
        <v>112</v>
      </c>
      <c r="D100" s="4" t="s">
        <v>180</v>
      </c>
      <c r="E100" s="4" t="s">
        <v>113</v>
      </c>
      <c r="F100" s="4" t="s">
        <v>350</v>
      </c>
      <c r="G100" s="4"/>
      <c r="H100" s="4"/>
      <c r="I100" s="4" t="s">
        <v>114</v>
      </c>
      <c r="J100" s="4" t="s">
        <v>152</v>
      </c>
      <c r="K100" s="4"/>
      <c r="L100" s="4"/>
      <c r="M100" s="4"/>
      <c r="N100" s="4"/>
      <c r="O100" s="4"/>
      <c r="P100" s="4"/>
      <c r="Q100" s="4"/>
      <c r="R100" s="4"/>
      <c r="S100" s="4"/>
      <c r="T100" s="4"/>
      <c r="U100" s="4"/>
      <c r="V100" s="4"/>
      <c r="W100" s="4"/>
      <c r="X100" s="4"/>
    </row>
    <row r="101" spans="1:24" x14ac:dyDescent="0.15">
      <c r="A101" s="28">
        <v>50605</v>
      </c>
      <c r="B101" s="26" t="s">
        <v>88</v>
      </c>
      <c r="C101" s="4" t="s">
        <v>112</v>
      </c>
      <c r="D101" s="4" t="s">
        <v>351</v>
      </c>
      <c r="E101" s="4" t="s">
        <v>113</v>
      </c>
      <c r="F101" s="4" t="s">
        <v>176</v>
      </c>
      <c r="G101" s="4"/>
      <c r="H101" s="4"/>
      <c r="I101" s="4" t="s">
        <v>114</v>
      </c>
      <c r="J101" s="4" t="s">
        <v>152</v>
      </c>
      <c r="K101" s="4"/>
      <c r="L101" s="4"/>
      <c r="M101" s="4"/>
      <c r="N101" s="4"/>
      <c r="O101" s="4"/>
      <c r="P101" s="4"/>
      <c r="Q101" s="4"/>
      <c r="R101" s="4"/>
      <c r="S101" s="4"/>
      <c r="T101" s="4"/>
      <c r="U101" s="4"/>
      <c r="V101" s="4"/>
      <c r="W101" s="4"/>
      <c r="X101" s="4"/>
    </row>
    <row r="102" spans="1:24" x14ac:dyDescent="0.15">
      <c r="A102" s="28">
        <v>50606</v>
      </c>
      <c r="B102" s="26" t="s">
        <v>89</v>
      </c>
      <c r="C102" s="4" t="s">
        <v>112</v>
      </c>
      <c r="D102" s="4" t="s">
        <v>180</v>
      </c>
      <c r="E102" s="4" t="s">
        <v>113</v>
      </c>
      <c r="F102" s="4" t="s">
        <v>171</v>
      </c>
      <c r="G102" s="4" t="s">
        <v>115</v>
      </c>
      <c r="H102" s="4" t="s">
        <v>352</v>
      </c>
      <c r="I102" s="4" t="s">
        <v>114</v>
      </c>
      <c r="J102" s="4" t="s">
        <v>152</v>
      </c>
      <c r="K102" s="4"/>
      <c r="L102" s="4"/>
      <c r="M102" s="4"/>
      <c r="N102" s="4"/>
      <c r="O102" s="4"/>
      <c r="P102" s="4"/>
      <c r="Q102" s="4"/>
      <c r="R102" s="4"/>
      <c r="S102" s="4"/>
      <c r="T102" s="4"/>
      <c r="U102" s="4"/>
      <c r="V102" s="4"/>
      <c r="W102" s="4"/>
      <c r="X102" s="4"/>
    </row>
    <row r="103" spans="1:24" x14ac:dyDescent="0.15">
      <c r="A103" s="28">
        <v>50607</v>
      </c>
      <c r="B103" s="26" t="s">
        <v>90</v>
      </c>
      <c r="C103" s="4" t="s">
        <v>112</v>
      </c>
      <c r="D103" s="4" t="s">
        <v>180</v>
      </c>
      <c r="E103" s="4" t="s">
        <v>113</v>
      </c>
      <c r="F103" s="4" t="s">
        <v>171</v>
      </c>
      <c r="G103" s="4"/>
      <c r="H103" s="4"/>
      <c r="I103" s="4"/>
      <c r="J103" s="4"/>
      <c r="K103" s="4"/>
      <c r="L103" s="4"/>
      <c r="M103" s="4"/>
      <c r="N103" s="4"/>
      <c r="O103" s="4"/>
      <c r="P103" s="4"/>
      <c r="Q103" s="4"/>
      <c r="R103" s="4"/>
      <c r="S103" s="4"/>
      <c r="T103" s="4"/>
      <c r="U103" s="4"/>
      <c r="V103" s="4"/>
      <c r="W103" s="4"/>
      <c r="X103" s="4"/>
    </row>
    <row r="104" spans="1:24" x14ac:dyDescent="0.15">
      <c r="A104" s="28">
        <v>50608</v>
      </c>
      <c r="B104" s="26" t="s">
        <v>91</v>
      </c>
      <c r="C104" s="4" t="s">
        <v>112</v>
      </c>
      <c r="D104" s="4" t="s">
        <v>180</v>
      </c>
      <c r="E104" s="4" t="s">
        <v>113</v>
      </c>
      <c r="F104" s="4" t="s">
        <v>353</v>
      </c>
      <c r="G104" s="4"/>
      <c r="H104" s="4"/>
      <c r="I104" s="4"/>
      <c r="J104" s="4"/>
      <c r="K104" s="4"/>
      <c r="L104" s="4"/>
      <c r="M104" s="4"/>
      <c r="N104" s="4"/>
      <c r="O104" s="4"/>
      <c r="P104" s="4"/>
      <c r="Q104" s="4"/>
      <c r="R104" s="4"/>
      <c r="S104" s="4"/>
      <c r="T104" s="4"/>
      <c r="U104" s="4"/>
      <c r="V104" s="4"/>
      <c r="W104" s="4"/>
      <c r="X104" s="4"/>
    </row>
    <row r="105" spans="1:24" x14ac:dyDescent="0.15">
      <c r="A105" s="28">
        <v>50609</v>
      </c>
      <c r="B105" s="26" t="s">
        <v>92</v>
      </c>
      <c r="C105" s="4" t="s">
        <v>112</v>
      </c>
      <c r="D105" s="4" t="s">
        <v>180</v>
      </c>
      <c r="E105" s="4" t="s">
        <v>113</v>
      </c>
      <c r="F105" s="4" t="s">
        <v>171</v>
      </c>
      <c r="G105" s="4"/>
      <c r="H105" s="4"/>
      <c r="I105" s="4" t="s">
        <v>114</v>
      </c>
      <c r="J105" s="4" t="s">
        <v>152</v>
      </c>
      <c r="K105" s="4"/>
      <c r="L105" s="4"/>
      <c r="M105" s="4"/>
      <c r="N105" s="4"/>
      <c r="O105" s="4"/>
      <c r="P105" s="4"/>
      <c r="Q105" s="4"/>
      <c r="R105" s="4"/>
      <c r="S105" s="4"/>
      <c r="T105" s="4"/>
      <c r="U105" s="4"/>
      <c r="V105" s="4"/>
      <c r="W105" s="4"/>
      <c r="X105" s="4"/>
    </row>
    <row r="106" spans="1:24" x14ac:dyDescent="0.15">
      <c r="A106" s="28">
        <v>50610</v>
      </c>
      <c r="B106" s="26" t="s">
        <v>93</v>
      </c>
      <c r="C106" s="4" t="s">
        <v>112</v>
      </c>
      <c r="D106" s="4" t="s">
        <v>180</v>
      </c>
      <c r="E106" s="4" t="s">
        <v>113</v>
      </c>
      <c r="F106" s="4" t="s">
        <v>171</v>
      </c>
      <c r="G106" s="4"/>
      <c r="H106" s="4"/>
      <c r="I106" s="4" t="s">
        <v>114</v>
      </c>
      <c r="J106" s="4" t="s">
        <v>152</v>
      </c>
      <c r="K106" s="4"/>
      <c r="L106" s="4"/>
      <c r="M106" s="4"/>
      <c r="N106" s="4"/>
      <c r="O106" s="4"/>
      <c r="P106" s="4"/>
      <c r="Q106" s="4"/>
      <c r="R106" s="4"/>
      <c r="S106" s="4"/>
      <c r="T106" s="4"/>
      <c r="U106" s="4"/>
      <c r="V106" s="4"/>
      <c r="W106" s="4"/>
      <c r="X106" s="4"/>
    </row>
    <row r="107" spans="1:24" x14ac:dyDescent="0.15">
      <c r="A107" s="28">
        <v>50611</v>
      </c>
      <c r="B107" s="26" t="s">
        <v>94</v>
      </c>
      <c r="C107" s="4" t="s">
        <v>112</v>
      </c>
      <c r="D107" s="4" t="s">
        <v>180</v>
      </c>
      <c r="E107" s="4" t="s">
        <v>113</v>
      </c>
      <c r="F107" s="4" t="s">
        <v>171</v>
      </c>
      <c r="G107" s="4"/>
      <c r="H107" s="4"/>
      <c r="I107" s="4" t="s">
        <v>114</v>
      </c>
      <c r="J107" s="4" t="s">
        <v>152</v>
      </c>
      <c r="K107" s="4" t="s">
        <v>354</v>
      </c>
      <c r="L107" s="4" t="s">
        <v>355</v>
      </c>
      <c r="M107" s="4"/>
      <c r="N107" s="4"/>
      <c r="O107" s="4"/>
      <c r="P107" s="4"/>
      <c r="Q107" s="4"/>
      <c r="R107" s="4"/>
      <c r="S107" s="4"/>
      <c r="T107" s="4"/>
      <c r="U107" s="4"/>
      <c r="V107" s="4"/>
      <c r="W107" s="4"/>
      <c r="X107" s="4"/>
    </row>
    <row r="108" spans="1:24" x14ac:dyDescent="0.15">
      <c r="A108" s="28">
        <v>50612</v>
      </c>
      <c r="B108" s="26" t="s">
        <v>122</v>
      </c>
      <c r="C108" s="4" t="s">
        <v>356</v>
      </c>
      <c r="D108" s="4" t="s">
        <v>357</v>
      </c>
      <c r="E108" s="4" t="s">
        <v>113</v>
      </c>
      <c r="F108" s="4" t="s">
        <v>358</v>
      </c>
      <c r="G108" s="4"/>
      <c r="H108" s="4"/>
      <c r="I108" s="4" t="s">
        <v>114</v>
      </c>
      <c r="J108" s="4" t="s">
        <v>152</v>
      </c>
      <c r="K108" s="4" t="s">
        <v>359</v>
      </c>
      <c r="L108" s="4" t="s">
        <v>360</v>
      </c>
      <c r="M108" s="4"/>
      <c r="N108" s="4"/>
      <c r="O108" s="4"/>
      <c r="P108" s="4"/>
      <c r="Q108" s="4"/>
      <c r="R108" s="4"/>
      <c r="S108" s="4"/>
      <c r="T108" s="4"/>
      <c r="U108" s="4"/>
      <c r="V108" s="4"/>
      <c r="W108" s="4"/>
      <c r="X108" s="4"/>
    </row>
    <row r="109" spans="1:24" x14ac:dyDescent="0.15">
      <c r="A109" s="28">
        <v>50613</v>
      </c>
      <c r="B109" s="26" t="s">
        <v>95</v>
      </c>
      <c r="C109" s="4"/>
      <c r="D109" s="4"/>
      <c r="E109" s="4" t="s">
        <v>113</v>
      </c>
      <c r="F109" s="4" t="s">
        <v>361</v>
      </c>
      <c r="G109" s="4" t="s">
        <v>115</v>
      </c>
      <c r="H109" s="4" t="s">
        <v>362</v>
      </c>
      <c r="I109" s="4"/>
      <c r="J109" s="4"/>
      <c r="K109" s="4" t="s">
        <v>290</v>
      </c>
      <c r="L109" s="4" t="s">
        <v>363</v>
      </c>
      <c r="M109" s="4" t="s">
        <v>364</v>
      </c>
      <c r="N109" s="4" t="s">
        <v>365</v>
      </c>
      <c r="O109" s="4"/>
      <c r="P109" s="4"/>
      <c r="Q109" s="4"/>
      <c r="R109" s="4"/>
      <c r="S109" s="4"/>
      <c r="T109" s="4"/>
      <c r="U109" s="4"/>
      <c r="V109" s="4"/>
      <c r="W109" s="4"/>
      <c r="X109" s="4"/>
    </row>
    <row r="110" spans="1:24" x14ac:dyDescent="0.15">
      <c r="A110" s="28">
        <v>50614</v>
      </c>
      <c r="B110" s="26" t="s">
        <v>123</v>
      </c>
      <c r="C110" s="4" t="s">
        <v>112</v>
      </c>
      <c r="D110" s="4" t="s">
        <v>180</v>
      </c>
      <c r="E110" s="4" t="s">
        <v>113</v>
      </c>
      <c r="F110" s="4" t="s">
        <v>176</v>
      </c>
      <c r="G110" s="4"/>
      <c r="H110" s="4"/>
      <c r="I110" s="4" t="s">
        <v>114</v>
      </c>
      <c r="J110" s="4" t="s">
        <v>152</v>
      </c>
      <c r="K110" s="4" t="s">
        <v>366</v>
      </c>
      <c r="L110" s="4" t="s">
        <v>367</v>
      </c>
      <c r="M110" s="4"/>
      <c r="N110" s="4"/>
      <c r="O110" s="4"/>
      <c r="P110" s="4"/>
      <c r="Q110" s="4"/>
      <c r="R110" s="4"/>
      <c r="S110" s="4"/>
      <c r="T110" s="4"/>
      <c r="U110" s="4"/>
      <c r="V110" s="4"/>
      <c r="W110" s="4"/>
      <c r="X110" s="4"/>
    </row>
    <row r="111" spans="1:24" x14ac:dyDescent="0.15">
      <c r="A111" s="28">
        <v>50615</v>
      </c>
      <c r="B111" s="26" t="s">
        <v>96</v>
      </c>
      <c r="C111" s="4" t="s">
        <v>112</v>
      </c>
      <c r="D111" s="4" t="s">
        <v>368</v>
      </c>
      <c r="E111" s="4" t="s">
        <v>113</v>
      </c>
      <c r="F111" s="4" t="s">
        <v>171</v>
      </c>
      <c r="G111" s="4"/>
      <c r="H111" s="4"/>
      <c r="I111" s="4" t="s">
        <v>114</v>
      </c>
      <c r="J111" s="4" t="s">
        <v>152</v>
      </c>
      <c r="K111" s="4"/>
      <c r="L111" s="4"/>
      <c r="M111" s="4"/>
      <c r="N111" s="4"/>
      <c r="O111" s="4"/>
      <c r="P111" s="4"/>
      <c r="Q111" s="4"/>
      <c r="R111" s="4"/>
      <c r="S111" s="4"/>
      <c r="T111" s="4"/>
      <c r="U111" s="4"/>
      <c r="V111" s="4"/>
      <c r="W111" s="4"/>
      <c r="X111" s="4"/>
    </row>
    <row r="112" spans="1:24" x14ac:dyDescent="0.15">
      <c r="A112" s="28">
        <v>50616</v>
      </c>
      <c r="B112" s="26" t="s">
        <v>97</v>
      </c>
      <c r="C112" s="4" t="s">
        <v>112</v>
      </c>
      <c r="D112" s="4" t="s">
        <v>369</v>
      </c>
      <c r="E112" s="4" t="s">
        <v>113</v>
      </c>
      <c r="F112" s="4" t="s">
        <v>171</v>
      </c>
      <c r="G112" s="4"/>
      <c r="H112" s="4"/>
      <c r="I112" s="4" t="s">
        <v>114</v>
      </c>
      <c r="J112" s="4" t="s">
        <v>152</v>
      </c>
      <c r="K112" s="4" t="s">
        <v>370</v>
      </c>
      <c r="L112" s="4" t="s">
        <v>371</v>
      </c>
      <c r="M112" s="4" t="s">
        <v>372</v>
      </c>
      <c r="N112" s="4" t="s">
        <v>373</v>
      </c>
      <c r="O112" s="4"/>
      <c r="P112" s="4"/>
      <c r="Q112" s="4"/>
      <c r="R112" s="4"/>
      <c r="S112" s="4"/>
      <c r="T112" s="4"/>
      <c r="U112" s="4"/>
      <c r="V112" s="4"/>
      <c r="W112" s="4"/>
      <c r="X112" s="4"/>
    </row>
    <row r="113" spans="1:24" x14ac:dyDescent="0.15">
      <c r="A113" s="28">
        <v>50617</v>
      </c>
      <c r="B113" s="26" t="s">
        <v>98</v>
      </c>
      <c r="C113" s="4" t="s">
        <v>112</v>
      </c>
      <c r="D113" s="4" t="s">
        <v>374</v>
      </c>
      <c r="E113" s="4" t="s">
        <v>113</v>
      </c>
      <c r="F113" s="4" t="s">
        <v>393</v>
      </c>
      <c r="G113" s="4"/>
      <c r="H113" s="4"/>
      <c r="I113" s="4"/>
      <c r="J113" s="4"/>
      <c r="K113" s="4" t="s">
        <v>375</v>
      </c>
      <c r="L113" s="4" t="s">
        <v>376</v>
      </c>
      <c r="M113" s="4"/>
      <c r="N113" s="4"/>
      <c r="O113" s="4"/>
      <c r="P113" s="4"/>
      <c r="Q113" s="4"/>
      <c r="R113" s="4"/>
      <c r="S113" s="4"/>
      <c r="T113" s="4"/>
      <c r="U113" s="4"/>
      <c r="V113" s="4"/>
      <c r="W113" s="4"/>
      <c r="X113" s="4"/>
    </row>
    <row r="114" spans="1:24" x14ac:dyDescent="0.15">
      <c r="A114" s="28">
        <v>50618</v>
      </c>
      <c r="B114" s="26" t="s">
        <v>99</v>
      </c>
      <c r="C114" s="4" t="s">
        <v>112</v>
      </c>
      <c r="D114" s="4" t="s">
        <v>180</v>
      </c>
      <c r="E114" s="4" t="s">
        <v>113</v>
      </c>
      <c r="F114" s="4" t="s">
        <v>171</v>
      </c>
      <c r="G114" s="4"/>
      <c r="H114" s="4"/>
      <c r="I114" s="4" t="s">
        <v>114</v>
      </c>
      <c r="J114" s="4" t="s">
        <v>152</v>
      </c>
      <c r="K114" s="4"/>
      <c r="L114" s="4"/>
      <c r="M114" s="4"/>
      <c r="N114" s="4"/>
      <c r="O114" s="4"/>
      <c r="P114" s="4"/>
      <c r="Q114" s="4"/>
      <c r="R114" s="4"/>
      <c r="S114" s="4"/>
      <c r="T114" s="4"/>
      <c r="U114" s="4"/>
      <c r="V114" s="4"/>
      <c r="W114" s="4"/>
      <c r="X114" s="4"/>
    </row>
    <row r="115" spans="1:24" x14ac:dyDescent="0.15">
      <c r="A115" s="28">
        <v>50619</v>
      </c>
      <c r="B115" s="26" t="s">
        <v>124</v>
      </c>
      <c r="C115" s="4" t="s">
        <v>377</v>
      </c>
      <c r="D115" s="4" t="s">
        <v>378</v>
      </c>
      <c r="E115" s="4" t="s">
        <v>113</v>
      </c>
      <c r="F115" s="4" t="s">
        <v>176</v>
      </c>
      <c r="G115" s="4" t="s">
        <v>115</v>
      </c>
      <c r="H115" s="4" t="s">
        <v>379</v>
      </c>
      <c r="I115" s="4" t="s">
        <v>114</v>
      </c>
      <c r="J115" s="4" t="s">
        <v>152</v>
      </c>
      <c r="K115" s="4"/>
      <c r="L115" s="4"/>
      <c r="M115" s="4"/>
      <c r="N115" s="4"/>
      <c r="O115" s="4"/>
      <c r="P115" s="4"/>
      <c r="Q115" s="4"/>
      <c r="R115" s="4"/>
      <c r="S115" s="4"/>
      <c r="T115" s="4"/>
      <c r="U115" s="4"/>
      <c r="V115" s="4"/>
      <c r="W115" s="4"/>
      <c r="X115" s="4"/>
    </row>
    <row r="116" spans="1:24" x14ac:dyDescent="0.15">
      <c r="A116" s="28">
        <v>50620</v>
      </c>
      <c r="B116" s="26" t="s">
        <v>138</v>
      </c>
      <c r="C116" s="4" t="s">
        <v>112</v>
      </c>
      <c r="D116" s="4" t="s">
        <v>380</v>
      </c>
      <c r="E116" s="4" t="s">
        <v>113</v>
      </c>
      <c r="F116" s="4" t="s">
        <v>176</v>
      </c>
      <c r="G116" s="4" t="s">
        <v>115</v>
      </c>
      <c r="H116" s="4" t="s">
        <v>381</v>
      </c>
      <c r="I116" s="4" t="s">
        <v>114</v>
      </c>
      <c r="J116" s="4" t="s">
        <v>152</v>
      </c>
      <c r="K116" s="4" t="s">
        <v>382</v>
      </c>
      <c r="L116" s="4" t="s">
        <v>383</v>
      </c>
      <c r="M116" s="4" t="s">
        <v>384</v>
      </c>
      <c r="N116" s="4" t="s">
        <v>385</v>
      </c>
      <c r="O116" s="4"/>
      <c r="P116" s="4"/>
      <c r="Q116" s="4"/>
      <c r="R116" s="4"/>
      <c r="S116" s="4"/>
      <c r="T116" s="4"/>
      <c r="U116" s="4"/>
      <c r="V116" s="4"/>
      <c r="W116" s="4"/>
      <c r="X116" s="4"/>
    </row>
    <row r="117" spans="1:24" x14ac:dyDescent="0.15">
      <c r="A117" s="28">
        <v>50621</v>
      </c>
      <c r="B117" s="26" t="s">
        <v>100</v>
      </c>
      <c r="C117" s="4" t="s">
        <v>112</v>
      </c>
      <c r="D117" s="4" t="s">
        <v>386</v>
      </c>
      <c r="E117" s="4" t="s">
        <v>113</v>
      </c>
      <c r="F117" s="4" t="s">
        <v>176</v>
      </c>
      <c r="G117" s="4"/>
      <c r="H117" s="4"/>
      <c r="I117" s="4" t="s">
        <v>114</v>
      </c>
      <c r="J117" s="4" t="s">
        <v>152</v>
      </c>
      <c r="K117" s="4"/>
      <c r="L117" s="4"/>
      <c r="M117" s="4"/>
      <c r="N117" s="4"/>
      <c r="O117" s="4"/>
      <c r="P117" s="4"/>
      <c r="Q117" s="4"/>
      <c r="R117" s="4"/>
      <c r="S117" s="4"/>
      <c r="T117" s="4"/>
      <c r="U117" s="4"/>
      <c r="V117" s="4"/>
      <c r="W117" s="4"/>
      <c r="X117" s="4"/>
    </row>
    <row r="118" spans="1:24" x14ac:dyDescent="0.15">
      <c r="A118" s="28">
        <v>50622</v>
      </c>
      <c r="B118" s="26" t="s">
        <v>101</v>
      </c>
      <c r="C118" s="4" t="s">
        <v>112</v>
      </c>
      <c r="D118" s="4" t="s">
        <v>180</v>
      </c>
      <c r="E118" s="4" t="s">
        <v>113</v>
      </c>
      <c r="F118" s="4" t="s">
        <v>176</v>
      </c>
      <c r="G118" s="4"/>
      <c r="H118" s="4"/>
      <c r="I118" s="4" t="s">
        <v>114</v>
      </c>
      <c r="J118" s="4" t="s">
        <v>152</v>
      </c>
      <c r="K118" s="4"/>
      <c r="L118" s="4"/>
      <c r="M118" s="4"/>
      <c r="N118" s="4"/>
      <c r="O118" s="4"/>
      <c r="P118" s="4"/>
      <c r="Q118" s="4"/>
      <c r="R118" s="4"/>
      <c r="S118" s="4"/>
      <c r="T118" s="4"/>
      <c r="U118" s="4"/>
      <c r="V118" s="4"/>
      <c r="W118" s="4"/>
      <c r="X118" s="4"/>
    </row>
    <row r="119" spans="1:24" x14ac:dyDescent="0.15">
      <c r="A119" s="28">
        <v>50623</v>
      </c>
      <c r="B119" s="26" t="s">
        <v>102</v>
      </c>
      <c r="C119" s="4" t="s">
        <v>112</v>
      </c>
      <c r="D119" s="4" t="s">
        <v>180</v>
      </c>
      <c r="E119" s="4" t="s">
        <v>113</v>
      </c>
      <c r="F119" s="4" t="s">
        <v>176</v>
      </c>
      <c r="G119" s="4"/>
      <c r="H119" s="4"/>
      <c r="I119" s="4" t="s">
        <v>114</v>
      </c>
      <c r="J119" s="4" t="s">
        <v>152</v>
      </c>
      <c r="K119" s="4"/>
      <c r="L119" s="4"/>
      <c r="M119" s="4"/>
      <c r="N119" s="4"/>
      <c r="O119" s="4"/>
      <c r="P119" s="4"/>
      <c r="Q119" s="4"/>
      <c r="R119" s="4"/>
      <c r="S119" s="4"/>
      <c r="T119" s="4"/>
      <c r="U119" s="4"/>
      <c r="V119" s="4"/>
      <c r="W119" s="4"/>
      <c r="X119" s="4"/>
    </row>
    <row r="120" spans="1:24" x14ac:dyDescent="0.15">
      <c r="A120" s="28">
        <v>50624</v>
      </c>
      <c r="B120" s="26" t="s">
        <v>103</v>
      </c>
      <c r="C120" s="4" t="s">
        <v>112</v>
      </c>
      <c r="D120" s="4" t="s">
        <v>180</v>
      </c>
      <c r="E120" s="4" t="s">
        <v>113</v>
      </c>
      <c r="F120" s="4" t="s">
        <v>387</v>
      </c>
      <c r="G120" s="4"/>
      <c r="H120" s="4"/>
      <c r="I120" s="4" t="s">
        <v>114</v>
      </c>
      <c r="J120" s="4" t="s">
        <v>152</v>
      </c>
      <c r="K120" s="4"/>
      <c r="L120" s="4"/>
      <c r="M120" s="4"/>
      <c r="N120" s="4"/>
      <c r="O120" s="4"/>
      <c r="P120" s="4"/>
      <c r="Q120" s="4"/>
      <c r="R120" s="4"/>
      <c r="S120" s="4"/>
      <c r="T120" s="4"/>
      <c r="U120" s="4"/>
      <c r="V120" s="4"/>
      <c r="W120" s="4"/>
      <c r="X120" s="4"/>
    </row>
    <row r="121" spans="1:24" x14ac:dyDescent="0.15">
      <c r="A121" s="28">
        <v>50625</v>
      </c>
      <c r="B121" s="26" t="s">
        <v>104</v>
      </c>
      <c r="C121" s="4" t="s">
        <v>112</v>
      </c>
      <c r="D121" s="4" t="s">
        <v>180</v>
      </c>
      <c r="E121" s="4" t="s">
        <v>113</v>
      </c>
      <c r="F121" s="4" t="s">
        <v>176</v>
      </c>
      <c r="G121" s="4"/>
      <c r="H121" s="4"/>
      <c r="I121" s="4" t="s">
        <v>114</v>
      </c>
      <c r="J121" s="4" t="s">
        <v>152</v>
      </c>
      <c r="K121" s="4"/>
      <c r="L121" s="4"/>
      <c r="M121" s="4"/>
      <c r="N121" s="4"/>
      <c r="O121" s="4"/>
      <c r="P121" s="4"/>
      <c r="Q121" s="4"/>
      <c r="R121" s="4"/>
      <c r="S121" s="4"/>
      <c r="T121" s="4"/>
      <c r="U121" s="4"/>
      <c r="V121" s="4"/>
      <c r="W121" s="4"/>
      <c r="X121" s="4"/>
    </row>
    <row r="122" spans="1:24" x14ac:dyDescent="0.15">
      <c r="A122" s="28">
        <v>50626</v>
      </c>
      <c r="B122" s="26" t="s">
        <v>105</v>
      </c>
      <c r="C122" s="4" t="s">
        <v>112</v>
      </c>
      <c r="D122" s="4" t="s">
        <v>180</v>
      </c>
      <c r="E122" s="4" t="s">
        <v>113</v>
      </c>
      <c r="F122" s="4" t="s">
        <v>176</v>
      </c>
      <c r="G122" s="4"/>
      <c r="H122" s="4"/>
      <c r="I122" s="4" t="s">
        <v>114</v>
      </c>
      <c r="J122" s="4" t="s">
        <v>152</v>
      </c>
      <c r="K122" s="4"/>
      <c r="L122" s="4"/>
      <c r="M122" s="4"/>
      <c r="N122" s="4"/>
      <c r="O122" s="4"/>
      <c r="P122" s="4"/>
      <c r="Q122" s="4"/>
      <c r="R122" s="4"/>
      <c r="S122" s="4"/>
      <c r="T122" s="4"/>
      <c r="U122" s="4"/>
      <c r="V122" s="4"/>
      <c r="W122" s="4"/>
      <c r="X122" s="4"/>
    </row>
    <row r="123" spans="1:24" x14ac:dyDescent="0.15">
      <c r="A123" s="28">
        <v>50627</v>
      </c>
      <c r="B123" s="26" t="s">
        <v>106</v>
      </c>
      <c r="C123" s="4" t="s">
        <v>112</v>
      </c>
      <c r="D123" s="4" t="s">
        <v>388</v>
      </c>
      <c r="E123" s="4" t="s">
        <v>113</v>
      </c>
      <c r="F123" s="4" t="s">
        <v>171</v>
      </c>
      <c r="G123" s="4"/>
      <c r="H123" s="4"/>
      <c r="I123" s="4" t="s">
        <v>114</v>
      </c>
      <c r="J123" s="4" t="s">
        <v>152</v>
      </c>
      <c r="K123" s="4"/>
      <c r="L123" s="4"/>
      <c r="M123" s="4"/>
      <c r="N123" s="4"/>
      <c r="O123" s="4"/>
      <c r="P123" s="4"/>
      <c r="Q123" s="4"/>
      <c r="R123" s="4"/>
      <c r="S123" s="4"/>
      <c r="T123" s="4"/>
      <c r="U123" s="4"/>
      <c r="V123" s="4"/>
      <c r="W123" s="4"/>
      <c r="X123" s="4"/>
    </row>
    <row r="124" spans="1:24" x14ac:dyDescent="0.15">
      <c r="A124" s="28">
        <v>50628</v>
      </c>
      <c r="B124" s="26" t="s">
        <v>107</v>
      </c>
      <c r="C124" s="4" t="s">
        <v>389</v>
      </c>
      <c r="D124" s="4" t="s">
        <v>390</v>
      </c>
      <c r="E124" s="4" t="s">
        <v>113</v>
      </c>
      <c r="F124" s="4" t="s">
        <v>391</v>
      </c>
      <c r="G124" s="4" t="s">
        <v>115</v>
      </c>
      <c r="H124" s="4" t="s">
        <v>392</v>
      </c>
      <c r="I124" s="4" t="s">
        <v>114</v>
      </c>
      <c r="J124" s="4" t="s">
        <v>152</v>
      </c>
      <c r="K124" s="4"/>
      <c r="L124" s="4"/>
      <c r="M124" s="4"/>
      <c r="N124" s="4"/>
      <c r="O124" s="4"/>
      <c r="P124" s="4"/>
      <c r="Q124" s="4"/>
      <c r="R124" s="4"/>
      <c r="S124" s="4"/>
      <c r="T124" s="4"/>
      <c r="U124" s="4"/>
      <c r="V124" s="4"/>
      <c r="W124" s="4"/>
      <c r="X124" s="4"/>
    </row>
  </sheetData>
  <mergeCells count="17">
    <mergeCell ref="K3:N3"/>
    <mergeCell ref="O3:X3"/>
    <mergeCell ref="W4:X4"/>
    <mergeCell ref="K4:L4"/>
    <mergeCell ref="M4:N4"/>
    <mergeCell ref="O4:P4"/>
    <mergeCell ref="Q4:R4"/>
    <mergeCell ref="S4:T4"/>
    <mergeCell ref="U4:V4"/>
    <mergeCell ref="A3:A4"/>
    <mergeCell ref="B3:B4"/>
    <mergeCell ref="I4:J4"/>
    <mergeCell ref="G4:H4"/>
    <mergeCell ref="E4:F4"/>
    <mergeCell ref="C4:D4"/>
    <mergeCell ref="C3:F3"/>
    <mergeCell ref="G3:J3"/>
  </mergeCells>
  <pageMargins left="0.39370078740157483" right="0.39370078740157483" top="0.78740157480314965" bottom="0.78740157480314965" header="0.31496062992125984" footer="0.31496062992125984"/>
  <pageSetup paperSize="9" orientation="landscape" r:id="rId1"/>
  <colBreaks count="3" manualBreakCount="3">
    <brk id="6" max="1048575" man="1"/>
    <brk id="10" max="1048575" man="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workbookViewId="0">
      <selection activeCell="A2" sqref="A2"/>
    </sheetView>
  </sheetViews>
  <sheetFormatPr baseColWidth="10" defaultRowHeight="11" x14ac:dyDescent="0.15"/>
  <cols>
    <col min="1" max="1" width="6.75" style="49" customWidth="1"/>
    <col min="2" max="2" width="29.25" style="49" bestFit="1" customWidth="1"/>
    <col min="3" max="11" width="6.75" style="49" customWidth="1"/>
    <col min="12" max="12" width="22.25" style="66" bestFit="1" customWidth="1"/>
    <col min="13" max="16384" width="10.75" style="49"/>
  </cols>
  <sheetData>
    <row r="1" spans="1:12" ht="16" x14ac:dyDescent="0.15">
      <c r="A1" s="48" t="s">
        <v>436</v>
      </c>
      <c r="B1" s="48"/>
    </row>
    <row r="2" spans="1:12" x14ac:dyDescent="0.15">
      <c r="A2" s="75"/>
      <c r="B2" s="51"/>
    </row>
    <row r="3" spans="1:12" x14ac:dyDescent="0.15">
      <c r="A3" s="75" t="s">
        <v>438</v>
      </c>
      <c r="B3" s="51"/>
    </row>
    <row r="4" spans="1:12" x14ac:dyDescent="0.15">
      <c r="A4" s="75" t="s">
        <v>439</v>
      </c>
      <c r="B4" s="51"/>
    </row>
    <row r="5" spans="1:12" x14ac:dyDescent="0.15">
      <c r="A5" s="75" t="s">
        <v>440</v>
      </c>
      <c r="B5" s="51"/>
    </row>
    <row r="6" spans="1:12" x14ac:dyDescent="0.15">
      <c r="A6" s="75" t="s">
        <v>437</v>
      </c>
      <c r="B6" s="51"/>
    </row>
    <row r="7" spans="1:12" x14ac:dyDescent="0.15">
      <c r="A7" s="75"/>
      <c r="B7" s="51"/>
    </row>
    <row r="8" spans="1:12" ht="11.25" customHeight="1" x14ac:dyDescent="0.15">
      <c r="A8" s="90" t="s">
        <v>0</v>
      </c>
      <c r="B8" s="83" t="s">
        <v>1</v>
      </c>
      <c r="C8" s="80" t="s">
        <v>441</v>
      </c>
      <c r="D8" s="81"/>
      <c r="E8" s="81"/>
      <c r="F8" s="81"/>
      <c r="G8" s="81"/>
      <c r="H8" s="81"/>
      <c r="I8" s="81"/>
      <c r="J8" s="81"/>
      <c r="K8" s="82"/>
      <c r="L8" s="89" t="s">
        <v>426</v>
      </c>
    </row>
    <row r="9" spans="1:12" x14ac:dyDescent="0.15">
      <c r="A9" s="90"/>
      <c r="B9" s="84"/>
      <c r="C9" s="70" t="s">
        <v>427</v>
      </c>
      <c r="D9" s="70" t="s">
        <v>428</v>
      </c>
      <c r="E9" s="70" t="s">
        <v>429</v>
      </c>
      <c r="F9" s="70" t="s">
        <v>430</v>
      </c>
      <c r="G9" s="70" t="s">
        <v>431</v>
      </c>
      <c r="H9" s="70" t="s">
        <v>432</v>
      </c>
      <c r="I9" s="70" t="s">
        <v>433</v>
      </c>
      <c r="J9" s="70" t="s">
        <v>434</v>
      </c>
      <c r="K9" s="70" t="s">
        <v>435</v>
      </c>
      <c r="L9" s="89"/>
    </row>
    <row r="10" spans="1:12" x14ac:dyDescent="0.15">
      <c r="A10" s="51"/>
      <c r="B10" s="55"/>
      <c r="L10" s="49"/>
    </row>
    <row r="11" spans="1:12" x14ac:dyDescent="0.15">
      <c r="A11" s="2">
        <v>50101</v>
      </c>
      <c r="B11" s="26" t="s">
        <v>117</v>
      </c>
      <c r="C11" s="71" t="s">
        <v>113</v>
      </c>
      <c r="D11" s="72" t="s">
        <v>112</v>
      </c>
      <c r="E11" s="72" t="s">
        <v>113</v>
      </c>
      <c r="F11" s="49" t="s">
        <v>115</v>
      </c>
      <c r="G11" s="49" t="s">
        <v>153</v>
      </c>
      <c r="L11" s="73"/>
    </row>
    <row r="12" spans="1:12" ht="16.5" customHeight="1" x14ac:dyDescent="0.15">
      <c r="A12" s="2">
        <v>50201</v>
      </c>
      <c r="B12" s="26" t="s">
        <v>6</v>
      </c>
      <c r="C12" s="71" t="s">
        <v>112</v>
      </c>
      <c r="D12" s="72" t="s">
        <v>113</v>
      </c>
      <c r="E12" s="72" t="s">
        <v>112</v>
      </c>
      <c r="F12" s="49" t="s">
        <v>112</v>
      </c>
      <c r="G12" s="49" t="s">
        <v>113</v>
      </c>
      <c r="H12" s="49" t="s">
        <v>112</v>
      </c>
      <c r="I12" s="49" t="s">
        <v>113</v>
      </c>
      <c r="J12" s="49" t="s">
        <v>112</v>
      </c>
      <c r="K12" s="49" t="s">
        <v>112</v>
      </c>
      <c r="L12" s="74"/>
    </row>
    <row r="13" spans="1:12" x14ac:dyDescent="0.15">
      <c r="A13" s="2">
        <v>50202</v>
      </c>
      <c r="B13" s="26" t="s">
        <v>7</v>
      </c>
      <c r="C13" s="71" t="s">
        <v>112</v>
      </c>
      <c r="D13" s="72" t="s">
        <v>112</v>
      </c>
      <c r="E13" s="49" t="s">
        <v>112</v>
      </c>
      <c r="F13" s="49" t="s">
        <v>113</v>
      </c>
      <c r="G13" s="49" t="s">
        <v>112</v>
      </c>
      <c r="H13" s="49" t="s">
        <v>112</v>
      </c>
      <c r="I13" s="49" t="s">
        <v>112</v>
      </c>
      <c r="L13" s="74"/>
    </row>
    <row r="14" spans="1:12" x14ac:dyDescent="0.15">
      <c r="A14" s="2">
        <v>50203</v>
      </c>
      <c r="B14" s="26" t="s">
        <v>8</v>
      </c>
      <c r="C14" s="71" t="s">
        <v>112</v>
      </c>
      <c r="D14" s="72" t="s">
        <v>112</v>
      </c>
      <c r="E14" s="49" t="s">
        <v>113</v>
      </c>
      <c r="F14" s="49" t="s">
        <v>114</v>
      </c>
      <c r="G14" s="49" t="s">
        <v>112</v>
      </c>
      <c r="H14" s="49" t="s">
        <v>112</v>
      </c>
      <c r="L14" s="74"/>
    </row>
    <row r="15" spans="1:12" x14ac:dyDescent="0.15">
      <c r="A15" s="2">
        <v>50204</v>
      </c>
      <c r="B15" s="26" t="s">
        <v>9</v>
      </c>
      <c r="C15" s="71" t="s">
        <v>112</v>
      </c>
      <c r="D15" s="72" t="s">
        <v>112</v>
      </c>
      <c r="E15" s="49" t="s">
        <v>113</v>
      </c>
      <c r="F15" s="49" t="s">
        <v>112</v>
      </c>
      <c r="G15" s="49" t="s">
        <v>112</v>
      </c>
      <c r="H15" s="49" t="s">
        <v>114</v>
      </c>
      <c r="I15" s="49" t="s">
        <v>112</v>
      </c>
      <c r="J15" s="49" t="s">
        <v>113</v>
      </c>
      <c r="L15" s="74"/>
    </row>
    <row r="16" spans="1:12" x14ac:dyDescent="0.15">
      <c r="A16" s="2">
        <v>50205</v>
      </c>
      <c r="B16" s="26" t="s">
        <v>10</v>
      </c>
      <c r="C16" s="71" t="s">
        <v>112</v>
      </c>
      <c r="D16" s="72" t="s">
        <v>112</v>
      </c>
      <c r="E16" s="72" t="s">
        <v>113</v>
      </c>
      <c r="F16" s="49" t="s">
        <v>112</v>
      </c>
      <c r="G16" s="49" t="s">
        <v>112</v>
      </c>
      <c r="H16" s="49" t="s">
        <v>113</v>
      </c>
      <c r="I16" s="49" t="s">
        <v>112</v>
      </c>
      <c r="J16" s="49" t="s">
        <v>112</v>
      </c>
      <c r="K16" s="49" t="s">
        <v>153</v>
      </c>
      <c r="L16" s="74"/>
    </row>
    <row r="17" spans="1:12" x14ac:dyDescent="0.15">
      <c r="A17" s="2">
        <v>50206</v>
      </c>
      <c r="B17" s="26" t="s">
        <v>11</v>
      </c>
      <c r="C17" s="71" t="s">
        <v>112</v>
      </c>
      <c r="D17" s="72" t="s">
        <v>112</v>
      </c>
      <c r="E17" s="49" t="s">
        <v>112</v>
      </c>
      <c r="F17" s="49" t="s">
        <v>112</v>
      </c>
      <c r="G17" s="49" t="s">
        <v>112</v>
      </c>
      <c r="L17" s="74"/>
    </row>
    <row r="18" spans="1:12" x14ac:dyDescent="0.15">
      <c r="A18" s="2">
        <v>50207</v>
      </c>
      <c r="B18" s="26" t="s">
        <v>12</v>
      </c>
      <c r="C18" s="71" t="s">
        <v>112</v>
      </c>
      <c r="D18" s="72" t="s">
        <v>112</v>
      </c>
      <c r="E18" s="72" t="s">
        <v>115</v>
      </c>
      <c r="F18" s="49" t="s">
        <v>112</v>
      </c>
      <c r="G18" s="49" t="s">
        <v>113</v>
      </c>
      <c r="H18" s="49" t="s">
        <v>112</v>
      </c>
      <c r="I18" s="49" t="s">
        <v>115</v>
      </c>
      <c r="J18" s="49" t="s">
        <v>112</v>
      </c>
      <c r="K18" s="49" t="s">
        <v>112</v>
      </c>
      <c r="L18" s="74"/>
    </row>
    <row r="19" spans="1:12" x14ac:dyDescent="0.15">
      <c r="A19" s="2">
        <v>50208</v>
      </c>
      <c r="B19" s="26" t="s">
        <v>13</v>
      </c>
      <c r="C19" s="71" t="s">
        <v>113</v>
      </c>
      <c r="D19" s="72" t="s">
        <v>112</v>
      </c>
      <c r="E19" s="49" t="s">
        <v>113</v>
      </c>
      <c r="F19" s="49" t="s">
        <v>112</v>
      </c>
      <c r="G19" s="49" t="s">
        <v>115</v>
      </c>
      <c r="H19" s="49" t="s">
        <v>113</v>
      </c>
      <c r="I19" s="49" t="s">
        <v>114</v>
      </c>
      <c r="J19" s="49" t="s">
        <v>113</v>
      </c>
      <c r="L19" s="74"/>
    </row>
    <row r="20" spans="1:12" x14ac:dyDescent="0.15">
      <c r="A20" s="2">
        <v>50209</v>
      </c>
      <c r="B20" s="26" t="s">
        <v>14</v>
      </c>
      <c r="C20" s="71" t="s">
        <v>112</v>
      </c>
      <c r="D20" s="72" t="s">
        <v>112</v>
      </c>
      <c r="E20" s="49" t="s">
        <v>113</v>
      </c>
      <c r="F20" s="49" t="s">
        <v>112</v>
      </c>
      <c r="G20" s="49" t="s">
        <v>112</v>
      </c>
      <c r="H20" s="49" t="s">
        <v>112</v>
      </c>
      <c r="I20" s="49" t="s">
        <v>113</v>
      </c>
      <c r="J20" s="49" t="s">
        <v>112</v>
      </c>
      <c r="L20" s="74"/>
    </row>
    <row r="21" spans="1:12" x14ac:dyDescent="0.15">
      <c r="A21" s="2">
        <v>50210</v>
      </c>
      <c r="B21" s="26" t="s">
        <v>118</v>
      </c>
      <c r="C21" s="71" t="s">
        <v>112</v>
      </c>
      <c r="D21" s="72" t="s">
        <v>113</v>
      </c>
      <c r="E21" s="49" t="s">
        <v>112</v>
      </c>
      <c r="F21" s="49" t="s">
        <v>112</v>
      </c>
      <c r="L21" s="74"/>
    </row>
    <row r="22" spans="1:12" x14ac:dyDescent="0.15">
      <c r="A22" s="2">
        <v>50211</v>
      </c>
      <c r="B22" s="26" t="s">
        <v>408</v>
      </c>
      <c r="C22" s="71" t="s">
        <v>112</v>
      </c>
      <c r="D22" s="72" t="s">
        <v>112</v>
      </c>
      <c r="E22" s="49" t="s">
        <v>112</v>
      </c>
      <c r="F22" s="49" t="s">
        <v>112</v>
      </c>
      <c r="G22" s="49" t="s">
        <v>113</v>
      </c>
      <c r="H22" s="49" t="s">
        <v>112</v>
      </c>
      <c r="L22" s="74"/>
    </row>
    <row r="23" spans="1:12" x14ac:dyDescent="0.15">
      <c r="A23" s="2">
        <v>50212</v>
      </c>
      <c r="B23" s="26" t="s">
        <v>119</v>
      </c>
      <c r="C23" s="71" t="s">
        <v>112</v>
      </c>
      <c r="D23" s="72" t="s">
        <v>112</v>
      </c>
      <c r="E23" s="49" t="s">
        <v>113</v>
      </c>
      <c r="F23" s="49" t="s">
        <v>112</v>
      </c>
      <c r="G23" s="49" t="s">
        <v>112</v>
      </c>
      <c r="L23" s="74"/>
    </row>
    <row r="24" spans="1:12" x14ac:dyDescent="0.15">
      <c r="A24" s="2">
        <v>50213</v>
      </c>
      <c r="B24" s="26" t="s">
        <v>15</v>
      </c>
      <c r="C24" s="71" t="s">
        <v>112</v>
      </c>
      <c r="D24" s="72" t="s">
        <v>113</v>
      </c>
      <c r="E24" s="49" t="s">
        <v>112</v>
      </c>
      <c r="F24" s="49" t="s">
        <v>112</v>
      </c>
      <c r="G24" s="49" t="s">
        <v>113</v>
      </c>
      <c r="H24" s="49" t="s">
        <v>112</v>
      </c>
      <c r="L24" s="74"/>
    </row>
    <row r="25" spans="1:12" ht="16.5" customHeight="1" x14ac:dyDescent="0.15">
      <c r="A25" s="2">
        <v>50301</v>
      </c>
      <c r="B25" s="26" t="s">
        <v>16</v>
      </c>
      <c r="C25" s="71" t="s">
        <v>197</v>
      </c>
      <c r="D25" s="72" t="s">
        <v>197</v>
      </c>
      <c r="E25" s="49" t="s">
        <v>112</v>
      </c>
      <c r="F25" s="49" t="s">
        <v>197</v>
      </c>
      <c r="G25" s="49" t="s">
        <v>113</v>
      </c>
      <c r="H25" s="49" t="s">
        <v>197</v>
      </c>
      <c r="I25" s="49" t="s">
        <v>112</v>
      </c>
      <c r="J25" s="49" t="s">
        <v>197</v>
      </c>
      <c r="L25" s="74"/>
    </row>
    <row r="26" spans="1:12" x14ac:dyDescent="0.15">
      <c r="A26" s="2">
        <v>50302</v>
      </c>
      <c r="B26" s="26" t="s">
        <v>17</v>
      </c>
      <c r="C26" s="71" t="s">
        <v>112</v>
      </c>
      <c r="D26" s="72" t="s">
        <v>112</v>
      </c>
      <c r="E26" s="49" t="s">
        <v>112</v>
      </c>
      <c r="F26" s="49" t="s">
        <v>112</v>
      </c>
      <c r="G26" s="49" t="s">
        <v>115</v>
      </c>
      <c r="H26" s="49" t="s">
        <v>112</v>
      </c>
      <c r="I26" s="49" t="s">
        <v>112</v>
      </c>
      <c r="J26" s="49" t="s">
        <v>113</v>
      </c>
      <c r="L26" s="74"/>
    </row>
    <row r="27" spans="1:12" x14ac:dyDescent="0.15">
      <c r="A27" s="2">
        <v>50303</v>
      </c>
      <c r="B27" s="26" t="s">
        <v>18</v>
      </c>
      <c r="C27" s="71" t="s">
        <v>112</v>
      </c>
      <c r="D27" s="72" t="s">
        <v>112</v>
      </c>
      <c r="E27" s="49" t="s">
        <v>112</v>
      </c>
      <c r="F27" s="49" t="s">
        <v>112</v>
      </c>
      <c r="G27" s="49" t="s">
        <v>112</v>
      </c>
      <c r="H27" s="49" t="s">
        <v>112</v>
      </c>
      <c r="I27" s="49" t="s">
        <v>112</v>
      </c>
      <c r="J27" s="49" t="s">
        <v>115</v>
      </c>
      <c r="L27" s="74"/>
    </row>
    <row r="28" spans="1:12" x14ac:dyDescent="0.15">
      <c r="A28" s="2">
        <v>50304</v>
      </c>
      <c r="B28" s="26" t="s">
        <v>19</v>
      </c>
      <c r="C28" s="71" t="s">
        <v>112</v>
      </c>
      <c r="D28" s="72" t="s">
        <v>112</v>
      </c>
      <c r="E28" s="49" t="s">
        <v>113</v>
      </c>
      <c r="F28" s="49" t="s">
        <v>112</v>
      </c>
      <c r="G28" s="49" t="s">
        <v>112</v>
      </c>
      <c r="H28" s="49" t="s">
        <v>113</v>
      </c>
      <c r="L28" s="74"/>
    </row>
    <row r="29" spans="1:12" x14ac:dyDescent="0.15">
      <c r="A29" s="2">
        <v>50305</v>
      </c>
      <c r="B29" s="26" t="s">
        <v>20</v>
      </c>
      <c r="C29" s="71" t="s">
        <v>113</v>
      </c>
      <c r="D29" s="72" t="s">
        <v>113</v>
      </c>
      <c r="E29" s="49" t="s">
        <v>113</v>
      </c>
      <c r="F29" s="49" t="s">
        <v>113</v>
      </c>
      <c r="G29" s="49" t="s">
        <v>114</v>
      </c>
      <c r="H29" s="49" t="s">
        <v>113</v>
      </c>
      <c r="I29" s="49" t="s">
        <v>113</v>
      </c>
      <c r="J29" s="49" t="s">
        <v>112</v>
      </c>
      <c r="L29" s="74"/>
    </row>
    <row r="30" spans="1:12" x14ac:dyDescent="0.15">
      <c r="A30" s="2">
        <v>50306</v>
      </c>
      <c r="B30" s="26" t="s">
        <v>21</v>
      </c>
      <c r="C30" s="71" t="s">
        <v>112</v>
      </c>
      <c r="D30" s="72" t="s">
        <v>112</v>
      </c>
      <c r="E30" s="49" t="s">
        <v>113</v>
      </c>
      <c r="F30" s="49" t="s">
        <v>112</v>
      </c>
      <c r="G30" s="49" t="s">
        <v>112</v>
      </c>
      <c r="L30" s="74"/>
    </row>
    <row r="31" spans="1:12" x14ac:dyDescent="0.15">
      <c r="A31" s="2">
        <v>50307</v>
      </c>
      <c r="B31" s="26" t="s">
        <v>22</v>
      </c>
      <c r="C31" s="71" t="s">
        <v>112</v>
      </c>
      <c r="D31" s="72" t="s">
        <v>113</v>
      </c>
      <c r="E31" s="49" t="s">
        <v>112</v>
      </c>
      <c r="F31" s="49" t="s">
        <v>112</v>
      </c>
      <c r="G31" s="49" t="s">
        <v>113</v>
      </c>
      <c r="L31" s="74"/>
    </row>
    <row r="32" spans="1:12" x14ac:dyDescent="0.15">
      <c r="A32" s="2">
        <v>50308</v>
      </c>
      <c r="B32" s="26" t="s">
        <v>23</v>
      </c>
      <c r="C32" s="71" t="s">
        <v>112</v>
      </c>
      <c r="D32" s="72" t="s">
        <v>113</v>
      </c>
      <c r="E32" s="49" t="s">
        <v>112</v>
      </c>
      <c r="F32" s="49" t="s">
        <v>112</v>
      </c>
      <c r="G32" s="49" t="s">
        <v>113</v>
      </c>
      <c r="H32" s="49" t="s">
        <v>112</v>
      </c>
      <c r="I32" s="49" t="s">
        <v>112</v>
      </c>
      <c r="L32" s="74"/>
    </row>
    <row r="33" spans="1:12" x14ac:dyDescent="0.15">
      <c r="A33" s="2">
        <v>50309</v>
      </c>
      <c r="B33" s="26" t="s">
        <v>24</v>
      </c>
      <c r="C33" s="71" t="s">
        <v>112</v>
      </c>
      <c r="D33" s="72" t="s">
        <v>112</v>
      </c>
      <c r="E33" s="72" t="s">
        <v>113</v>
      </c>
      <c r="F33" s="49" t="s">
        <v>112</v>
      </c>
      <c r="G33" s="49" t="s">
        <v>214</v>
      </c>
      <c r="H33" s="49" t="s">
        <v>112</v>
      </c>
      <c r="I33" s="49" t="s">
        <v>114</v>
      </c>
      <c r="J33" s="49" t="s">
        <v>112</v>
      </c>
      <c r="K33" s="49" t="s">
        <v>113</v>
      </c>
      <c r="L33" s="74"/>
    </row>
    <row r="34" spans="1:12" x14ac:dyDescent="0.15">
      <c r="A34" s="2">
        <v>50310</v>
      </c>
      <c r="B34" s="26" t="s">
        <v>25</v>
      </c>
      <c r="C34" s="71" t="s">
        <v>112</v>
      </c>
      <c r="D34" s="72" t="s">
        <v>112</v>
      </c>
      <c r="E34" s="72" t="s">
        <v>112</v>
      </c>
      <c r="F34" s="49" t="s">
        <v>113</v>
      </c>
      <c r="G34" s="49" t="s">
        <v>115</v>
      </c>
      <c r="H34" s="49" t="s">
        <v>112</v>
      </c>
      <c r="I34" s="49" t="s">
        <v>112</v>
      </c>
      <c r="J34" s="49" t="s">
        <v>112</v>
      </c>
      <c r="K34" s="49" t="s">
        <v>112</v>
      </c>
      <c r="L34" s="74"/>
    </row>
    <row r="35" spans="1:12" x14ac:dyDescent="0.15">
      <c r="A35" s="2">
        <v>50311</v>
      </c>
      <c r="B35" s="26" t="s">
        <v>26</v>
      </c>
      <c r="C35" s="71" t="s">
        <v>112</v>
      </c>
      <c r="D35" s="72" t="s">
        <v>114</v>
      </c>
      <c r="E35" s="49" t="s">
        <v>112</v>
      </c>
      <c r="F35" s="49" t="s">
        <v>112</v>
      </c>
      <c r="G35" s="49" t="s">
        <v>114</v>
      </c>
      <c r="H35" s="49" t="s">
        <v>113</v>
      </c>
      <c r="I35" s="49" t="s">
        <v>112</v>
      </c>
      <c r="L35" s="74"/>
    </row>
    <row r="36" spans="1:12" x14ac:dyDescent="0.15">
      <c r="A36" s="2">
        <v>50312</v>
      </c>
      <c r="B36" s="26" t="s">
        <v>27</v>
      </c>
      <c r="C36" s="71" t="s">
        <v>112</v>
      </c>
      <c r="D36" s="72" t="s">
        <v>112</v>
      </c>
      <c r="E36" s="49" t="s">
        <v>115</v>
      </c>
      <c r="F36" s="49" t="s">
        <v>112</v>
      </c>
      <c r="G36" s="49" t="s">
        <v>114</v>
      </c>
      <c r="L36" s="74"/>
    </row>
    <row r="37" spans="1:12" x14ac:dyDescent="0.15">
      <c r="A37" s="2">
        <v>50313</v>
      </c>
      <c r="B37" s="26" t="s">
        <v>28</v>
      </c>
      <c r="C37" s="71" t="s">
        <v>112</v>
      </c>
      <c r="D37" s="72" t="s">
        <v>112</v>
      </c>
      <c r="E37" s="49" t="s">
        <v>112</v>
      </c>
      <c r="F37" s="49" t="s">
        <v>112</v>
      </c>
      <c r="L37" s="74"/>
    </row>
    <row r="38" spans="1:12" x14ac:dyDescent="0.15">
      <c r="A38" s="2">
        <v>50314</v>
      </c>
      <c r="B38" s="26" t="s">
        <v>29</v>
      </c>
      <c r="C38" s="71" t="s">
        <v>225</v>
      </c>
      <c r="D38" s="72" t="s">
        <v>225</v>
      </c>
      <c r="E38" s="72" t="s">
        <v>113</v>
      </c>
      <c r="F38" s="49" t="s">
        <v>225</v>
      </c>
      <c r="G38" s="49" t="s">
        <v>225</v>
      </c>
      <c r="H38" s="49" t="s">
        <v>113</v>
      </c>
      <c r="I38" s="49" t="s">
        <v>225</v>
      </c>
      <c r="J38" s="49" t="s">
        <v>225</v>
      </c>
      <c r="K38" s="49" t="s">
        <v>225</v>
      </c>
      <c r="L38" s="74"/>
    </row>
    <row r="39" spans="1:12" x14ac:dyDescent="0.15">
      <c r="A39" s="2">
        <v>50315</v>
      </c>
      <c r="B39" s="26" t="s">
        <v>30</v>
      </c>
      <c r="C39" s="71" t="s">
        <v>112</v>
      </c>
      <c r="D39" s="72" t="s">
        <v>112</v>
      </c>
      <c r="E39" s="49" t="s">
        <v>112</v>
      </c>
      <c r="F39" s="49" t="s">
        <v>115</v>
      </c>
      <c r="G39" s="49" t="s">
        <v>114</v>
      </c>
      <c r="H39" s="49" t="s">
        <v>113</v>
      </c>
      <c r="I39" s="49" t="s">
        <v>112</v>
      </c>
      <c r="L39" s="74"/>
    </row>
    <row r="40" spans="1:12" x14ac:dyDescent="0.15">
      <c r="A40" s="2">
        <v>50316</v>
      </c>
      <c r="B40" s="26" t="s">
        <v>31</v>
      </c>
      <c r="C40" s="71" t="s">
        <v>112</v>
      </c>
      <c r="D40" s="72" t="s">
        <v>112</v>
      </c>
      <c r="E40" s="49" t="s">
        <v>113</v>
      </c>
      <c r="F40" s="49" t="s">
        <v>112</v>
      </c>
      <c r="G40" s="49" t="s">
        <v>115</v>
      </c>
      <c r="H40" s="49" t="s">
        <v>112</v>
      </c>
      <c r="I40" s="49" t="s">
        <v>113</v>
      </c>
      <c r="J40" s="49" t="s">
        <v>112</v>
      </c>
      <c r="L40" s="74"/>
    </row>
    <row r="41" spans="1:12" x14ac:dyDescent="0.15">
      <c r="A41" s="2">
        <v>50317</v>
      </c>
      <c r="B41" s="26" t="s">
        <v>32</v>
      </c>
      <c r="C41" s="71" t="s">
        <v>112</v>
      </c>
      <c r="D41" s="72" t="s">
        <v>112</v>
      </c>
      <c r="E41" s="49" t="s">
        <v>113</v>
      </c>
      <c r="F41" s="49" t="s">
        <v>112</v>
      </c>
      <c r="G41" s="49" t="s">
        <v>114</v>
      </c>
      <c r="H41" s="49" t="s">
        <v>112</v>
      </c>
      <c r="I41" s="49" t="s">
        <v>113</v>
      </c>
      <c r="J41" s="49" t="s">
        <v>112</v>
      </c>
      <c r="L41" s="74"/>
    </row>
    <row r="42" spans="1:12" x14ac:dyDescent="0.15">
      <c r="A42" s="2">
        <v>50318</v>
      </c>
      <c r="B42" s="26" t="s">
        <v>33</v>
      </c>
      <c r="C42" s="71" t="s">
        <v>112</v>
      </c>
      <c r="D42" s="72" t="s">
        <v>113</v>
      </c>
      <c r="E42" s="49" t="s">
        <v>112</v>
      </c>
      <c r="F42" s="49" t="s">
        <v>112</v>
      </c>
      <c r="L42" s="74"/>
    </row>
    <row r="43" spans="1:12" x14ac:dyDescent="0.15">
      <c r="A43" s="2">
        <v>50319</v>
      </c>
      <c r="B43" s="26" t="s">
        <v>34</v>
      </c>
      <c r="C43" s="71" t="s">
        <v>112</v>
      </c>
      <c r="D43" s="72" t="s">
        <v>112</v>
      </c>
      <c r="E43" s="49" t="s">
        <v>241</v>
      </c>
      <c r="F43" s="49" t="s">
        <v>112</v>
      </c>
      <c r="G43" s="49" t="s">
        <v>113</v>
      </c>
      <c r="H43" s="49" t="s">
        <v>112</v>
      </c>
      <c r="I43" s="49" t="s">
        <v>112</v>
      </c>
      <c r="L43" s="74"/>
    </row>
    <row r="44" spans="1:12" x14ac:dyDescent="0.15">
      <c r="A44" s="2">
        <v>50320</v>
      </c>
      <c r="B44" s="26" t="s">
        <v>35</v>
      </c>
      <c r="C44" s="71" t="s">
        <v>112</v>
      </c>
      <c r="D44" s="72" t="s">
        <v>112</v>
      </c>
      <c r="E44" s="49" t="s">
        <v>112</v>
      </c>
      <c r="F44" s="49" t="s">
        <v>113</v>
      </c>
      <c r="G44" s="49" t="s">
        <v>112</v>
      </c>
      <c r="H44" s="49" t="s">
        <v>112</v>
      </c>
      <c r="I44" s="49" t="s">
        <v>112</v>
      </c>
      <c r="L44" s="74"/>
    </row>
    <row r="45" spans="1:12" x14ac:dyDescent="0.15">
      <c r="A45" s="2">
        <v>50321</v>
      </c>
      <c r="B45" s="26" t="s">
        <v>36</v>
      </c>
      <c r="C45" s="71" t="s">
        <v>112</v>
      </c>
      <c r="D45" s="72" t="s">
        <v>112</v>
      </c>
      <c r="E45" s="49" t="s">
        <v>115</v>
      </c>
      <c r="F45" s="49" t="s">
        <v>112</v>
      </c>
      <c r="G45" s="49" t="s">
        <v>113</v>
      </c>
      <c r="H45" s="49" t="s">
        <v>112</v>
      </c>
      <c r="I45" s="49" t="s">
        <v>112</v>
      </c>
      <c r="L45" s="74"/>
    </row>
    <row r="46" spans="1:12" x14ac:dyDescent="0.15">
      <c r="A46" s="2">
        <v>50322</v>
      </c>
      <c r="B46" s="26" t="s">
        <v>37</v>
      </c>
      <c r="C46" s="71" t="s">
        <v>112</v>
      </c>
      <c r="D46" s="72" t="s">
        <v>250</v>
      </c>
      <c r="E46" s="49" t="s">
        <v>112</v>
      </c>
      <c r="F46" s="49" t="s">
        <v>250</v>
      </c>
      <c r="G46" s="49" t="s">
        <v>113</v>
      </c>
      <c r="H46" s="49" t="s">
        <v>112</v>
      </c>
      <c r="I46" s="49" t="s">
        <v>250</v>
      </c>
      <c r="J46" s="49" t="s">
        <v>112</v>
      </c>
      <c r="L46" s="74"/>
    </row>
    <row r="47" spans="1:12" x14ac:dyDescent="0.15">
      <c r="A47" s="2">
        <v>50323</v>
      </c>
      <c r="B47" s="26" t="s">
        <v>38</v>
      </c>
      <c r="C47" s="71" t="s">
        <v>112</v>
      </c>
      <c r="D47" s="72" t="s">
        <v>112</v>
      </c>
      <c r="E47" s="49" t="s">
        <v>112</v>
      </c>
      <c r="F47" s="49" t="s">
        <v>113</v>
      </c>
      <c r="G47" s="49" t="s">
        <v>115</v>
      </c>
      <c r="H47" s="49" t="s">
        <v>112</v>
      </c>
      <c r="I47" s="49" t="s">
        <v>112</v>
      </c>
      <c r="L47" s="74"/>
    </row>
    <row r="48" spans="1:12" x14ac:dyDescent="0.15">
      <c r="A48" s="2">
        <v>50324</v>
      </c>
      <c r="B48" s="26" t="s">
        <v>39</v>
      </c>
      <c r="C48" s="71" t="s">
        <v>112</v>
      </c>
      <c r="D48" s="72" t="s">
        <v>113</v>
      </c>
      <c r="E48" s="72" t="s">
        <v>112</v>
      </c>
      <c r="F48" s="49" t="s">
        <v>114</v>
      </c>
      <c r="G48" s="49" t="s">
        <v>113</v>
      </c>
      <c r="H48" s="49" t="s">
        <v>112</v>
      </c>
      <c r="I48" s="49" t="s">
        <v>113</v>
      </c>
      <c r="J48" s="49" t="s">
        <v>112</v>
      </c>
      <c r="K48" s="49" t="s">
        <v>114</v>
      </c>
      <c r="L48" s="73"/>
    </row>
    <row r="49" spans="1:12" x14ac:dyDescent="0.15">
      <c r="A49" s="2">
        <v>50325</v>
      </c>
      <c r="B49" s="26" t="s">
        <v>40</v>
      </c>
      <c r="C49" s="71" t="s">
        <v>112</v>
      </c>
      <c r="D49" s="72" t="s">
        <v>112</v>
      </c>
      <c r="E49" s="49" t="s">
        <v>113</v>
      </c>
      <c r="F49" s="49" t="s">
        <v>112</v>
      </c>
      <c r="G49" s="49" t="s">
        <v>112</v>
      </c>
      <c r="H49" s="49" t="s">
        <v>113</v>
      </c>
      <c r="L49" s="74"/>
    </row>
    <row r="50" spans="1:12" x14ac:dyDescent="0.15">
      <c r="A50" s="2">
        <v>50326</v>
      </c>
      <c r="B50" s="26" t="s">
        <v>41</v>
      </c>
      <c r="C50" s="71" t="s">
        <v>113</v>
      </c>
      <c r="D50" s="72" t="s">
        <v>112</v>
      </c>
      <c r="E50" s="72" t="s">
        <v>113</v>
      </c>
      <c r="F50" s="49" t="s">
        <v>112</v>
      </c>
      <c r="G50" s="49" t="s">
        <v>113</v>
      </c>
      <c r="H50" s="49" t="s">
        <v>262</v>
      </c>
      <c r="I50" s="49" t="s">
        <v>113</v>
      </c>
      <c r="J50" s="49" t="s">
        <v>112</v>
      </c>
      <c r="K50" s="49" t="s">
        <v>113</v>
      </c>
      <c r="L50" s="74"/>
    </row>
    <row r="51" spans="1:12" x14ac:dyDescent="0.15">
      <c r="A51" s="2">
        <v>50327</v>
      </c>
      <c r="B51" s="26" t="s">
        <v>42</v>
      </c>
      <c r="C51" s="71" t="s">
        <v>112</v>
      </c>
      <c r="D51" s="72" t="s">
        <v>112</v>
      </c>
      <c r="E51" s="49" t="s">
        <v>112</v>
      </c>
      <c r="F51" s="49" t="s">
        <v>112</v>
      </c>
      <c r="G51" s="49" t="s">
        <v>112</v>
      </c>
      <c r="H51" s="49" t="s">
        <v>112</v>
      </c>
      <c r="I51" s="49" t="s">
        <v>112</v>
      </c>
      <c r="J51" s="49" t="s">
        <v>112</v>
      </c>
      <c r="L51" s="74"/>
    </row>
    <row r="52" spans="1:12" x14ac:dyDescent="0.15">
      <c r="A52" s="2">
        <v>50328</v>
      </c>
      <c r="B52" s="26" t="s">
        <v>43</v>
      </c>
      <c r="C52" s="71" t="s">
        <v>112</v>
      </c>
      <c r="D52" s="72" t="s">
        <v>112</v>
      </c>
      <c r="E52" s="49" t="s">
        <v>112</v>
      </c>
      <c r="F52" s="49" t="s">
        <v>112</v>
      </c>
      <c r="G52" s="49" t="s">
        <v>112</v>
      </c>
      <c r="L52" s="74"/>
    </row>
    <row r="53" spans="1:12" x14ac:dyDescent="0.15">
      <c r="A53" s="2">
        <v>50329</v>
      </c>
      <c r="B53" s="26" t="s">
        <v>409</v>
      </c>
      <c r="C53" s="71" t="s">
        <v>112</v>
      </c>
      <c r="D53" s="72" t="s">
        <v>113</v>
      </c>
      <c r="E53" s="49" t="s">
        <v>112</v>
      </c>
      <c r="F53" s="49" t="s">
        <v>112</v>
      </c>
      <c r="G53" s="49" t="s">
        <v>113</v>
      </c>
      <c r="H53" s="49" t="s">
        <v>112</v>
      </c>
      <c r="I53" s="49" t="s">
        <v>112</v>
      </c>
      <c r="L53" s="74"/>
    </row>
    <row r="54" spans="1:12" x14ac:dyDescent="0.15">
      <c r="A54" s="2">
        <v>50330</v>
      </c>
      <c r="B54" s="26" t="s">
        <v>410</v>
      </c>
      <c r="C54" s="71" t="s">
        <v>112</v>
      </c>
      <c r="D54" s="72" t="s">
        <v>112</v>
      </c>
      <c r="E54" s="49" t="s">
        <v>113</v>
      </c>
      <c r="F54" s="49" t="s">
        <v>112</v>
      </c>
      <c r="G54" s="49" t="s">
        <v>112</v>
      </c>
      <c r="H54" s="49" t="s">
        <v>112</v>
      </c>
      <c r="I54" s="49" t="s">
        <v>113</v>
      </c>
      <c r="J54" s="49" t="s">
        <v>112</v>
      </c>
      <c r="L54" s="74"/>
    </row>
    <row r="55" spans="1:12" x14ac:dyDescent="0.15">
      <c r="A55" s="2">
        <v>50331</v>
      </c>
      <c r="B55" s="26" t="s">
        <v>44</v>
      </c>
      <c r="C55" s="71" t="s">
        <v>112</v>
      </c>
      <c r="D55" s="72" t="s">
        <v>112</v>
      </c>
      <c r="E55" s="49" t="s">
        <v>114</v>
      </c>
      <c r="F55" s="49" t="s">
        <v>113</v>
      </c>
      <c r="G55" s="49" t="s">
        <v>112</v>
      </c>
      <c r="L55" s="74"/>
    </row>
    <row r="56" spans="1:12" x14ac:dyDescent="0.15">
      <c r="A56" s="2">
        <v>50332</v>
      </c>
      <c r="B56" s="26" t="s">
        <v>45</v>
      </c>
      <c r="C56" s="71" t="s">
        <v>112</v>
      </c>
      <c r="D56" s="72" t="s">
        <v>112</v>
      </c>
      <c r="E56" s="49" t="s">
        <v>112</v>
      </c>
      <c r="F56" s="49" t="s">
        <v>113</v>
      </c>
      <c r="G56" s="49" t="s">
        <v>112</v>
      </c>
      <c r="H56" s="49" t="s">
        <v>114</v>
      </c>
      <c r="L56" s="74"/>
    </row>
    <row r="57" spans="1:12" x14ac:dyDescent="0.15">
      <c r="A57" s="2">
        <v>50335</v>
      </c>
      <c r="B57" s="26" t="s">
        <v>46</v>
      </c>
      <c r="C57" s="71" t="s">
        <v>112</v>
      </c>
      <c r="D57" s="72" t="s">
        <v>279</v>
      </c>
      <c r="E57" s="72" t="s">
        <v>112</v>
      </c>
      <c r="F57" s="49" t="s">
        <v>113</v>
      </c>
      <c r="G57" s="49" t="s">
        <v>112</v>
      </c>
      <c r="H57" s="49" t="s">
        <v>279</v>
      </c>
      <c r="I57" s="49" t="s">
        <v>112</v>
      </c>
      <c r="J57" s="49" t="s">
        <v>113</v>
      </c>
      <c r="K57" s="49" t="s">
        <v>112</v>
      </c>
      <c r="L57" s="73"/>
    </row>
    <row r="58" spans="1:12" x14ac:dyDescent="0.15">
      <c r="A58" s="2">
        <v>50336</v>
      </c>
      <c r="B58" s="26" t="s">
        <v>47</v>
      </c>
      <c r="C58" s="71" t="s">
        <v>112</v>
      </c>
      <c r="D58" s="72" t="s">
        <v>112</v>
      </c>
      <c r="E58" s="49" t="s">
        <v>113</v>
      </c>
      <c r="F58" s="49" t="s">
        <v>112</v>
      </c>
      <c r="G58" s="49" t="s">
        <v>115</v>
      </c>
      <c r="H58" s="49" t="s">
        <v>112</v>
      </c>
      <c r="I58" s="49" t="s">
        <v>113</v>
      </c>
      <c r="J58" s="49" t="s">
        <v>112</v>
      </c>
      <c r="L58" s="74"/>
    </row>
    <row r="59" spans="1:12" x14ac:dyDescent="0.15">
      <c r="A59" s="2">
        <v>50337</v>
      </c>
      <c r="B59" s="26" t="s">
        <v>48</v>
      </c>
      <c r="C59" s="71" t="s">
        <v>112</v>
      </c>
      <c r="D59" s="72" t="s">
        <v>112</v>
      </c>
      <c r="E59" s="72" t="s">
        <v>285</v>
      </c>
      <c r="F59" s="49" t="s">
        <v>112</v>
      </c>
      <c r="G59" s="49" t="s">
        <v>112</v>
      </c>
      <c r="H59" s="49" t="s">
        <v>113</v>
      </c>
      <c r="I59" s="49" t="s">
        <v>285</v>
      </c>
      <c r="J59" s="49" t="s">
        <v>112</v>
      </c>
      <c r="K59" s="49" t="s">
        <v>112</v>
      </c>
      <c r="L59" s="74"/>
    </row>
    <row r="60" spans="1:12" x14ac:dyDescent="0.15">
      <c r="A60" s="2">
        <v>50338</v>
      </c>
      <c r="B60" s="26" t="s">
        <v>49</v>
      </c>
      <c r="C60" s="71" t="s">
        <v>112</v>
      </c>
      <c r="D60" s="72" t="s">
        <v>112</v>
      </c>
      <c r="E60" s="72" t="s">
        <v>112</v>
      </c>
      <c r="F60" s="49" t="s">
        <v>114</v>
      </c>
      <c r="G60" s="49" t="s">
        <v>112</v>
      </c>
      <c r="H60" s="49" t="s">
        <v>112</v>
      </c>
      <c r="I60" s="49" t="s">
        <v>113</v>
      </c>
      <c r="J60" s="49" t="s">
        <v>115</v>
      </c>
      <c r="K60" s="49" t="s">
        <v>112</v>
      </c>
      <c r="L60" s="74"/>
    </row>
    <row r="61" spans="1:12" x14ac:dyDescent="0.15">
      <c r="A61" s="2">
        <v>50339</v>
      </c>
      <c r="B61" s="26" t="s">
        <v>50</v>
      </c>
      <c r="C61" s="71" t="s">
        <v>112</v>
      </c>
      <c r="D61" s="72" t="s">
        <v>294</v>
      </c>
      <c r="E61" s="72" t="s">
        <v>112</v>
      </c>
      <c r="F61" s="49" t="s">
        <v>114</v>
      </c>
      <c r="G61" s="49" t="s">
        <v>112</v>
      </c>
      <c r="H61" s="49" t="s">
        <v>294</v>
      </c>
      <c r="I61" s="49" t="s">
        <v>113</v>
      </c>
      <c r="J61" s="49" t="s">
        <v>296</v>
      </c>
      <c r="K61" s="49" t="s">
        <v>112</v>
      </c>
      <c r="L61" s="73"/>
    </row>
    <row r="62" spans="1:12" ht="16.5" customHeight="1" x14ac:dyDescent="0.15">
      <c r="A62" s="2">
        <v>50401</v>
      </c>
      <c r="B62" s="26" t="s">
        <v>51</v>
      </c>
      <c r="C62" s="71" t="s">
        <v>112</v>
      </c>
      <c r="D62" s="72" t="s">
        <v>112</v>
      </c>
      <c r="E62" s="49" t="s">
        <v>112</v>
      </c>
      <c r="F62" s="49" t="s">
        <v>114</v>
      </c>
      <c r="G62" s="49" t="s">
        <v>113</v>
      </c>
      <c r="H62" s="49" t="s">
        <v>112</v>
      </c>
      <c r="I62" s="49" t="s">
        <v>112</v>
      </c>
      <c r="J62" s="49" t="s">
        <v>112</v>
      </c>
      <c r="L62" s="74"/>
    </row>
    <row r="63" spans="1:12" x14ac:dyDescent="0.15">
      <c r="A63" s="2">
        <v>50402</v>
      </c>
      <c r="B63" s="26" t="s">
        <v>52</v>
      </c>
      <c r="C63" s="71" t="s">
        <v>112</v>
      </c>
      <c r="D63" s="72" t="s">
        <v>113</v>
      </c>
      <c r="E63" s="72" t="s">
        <v>112</v>
      </c>
      <c r="F63" s="49" t="s">
        <v>113</v>
      </c>
      <c r="G63" s="49" t="s">
        <v>112</v>
      </c>
      <c r="H63" s="49" t="s">
        <v>113</v>
      </c>
      <c r="I63" s="49" t="s">
        <v>112</v>
      </c>
      <c r="J63" s="49" t="s">
        <v>112</v>
      </c>
      <c r="K63" s="49" t="s">
        <v>113</v>
      </c>
      <c r="L63" s="74"/>
    </row>
    <row r="64" spans="1:12" x14ac:dyDescent="0.15">
      <c r="A64" s="2">
        <v>50403</v>
      </c>
      <c r="B64" s="26" t="s">
        <v>53</v>
      </c>
      <c r="C64" s="71" t="s">
        <v>112</v>
      </c>
      <c r="D64" s="72" t="s">
        <v>112</v>
      </c>
      <c r="E64" s="49" t="s">
        <v>113</v>
      </c>
      <c r="F64" s="49" t="s">
        <v>114</v>
      </c>
      <c r="G64" s="49" t="s">
        <v>112</v>
      </c>
      <c r="H64" s="49" t="s">
        <v>112</v>
      </c>
      <c r="I64" s="49" t="s">
        <v>113</v>
      </c>
      <c r="J64" s="49" t="s">
        <v>112</v>
      </c>
      <c r="L64" s="74"/>
    </row>
    <row r="65" spans="1:12" x14ac:dyDescent="0.15">
      <c r="A65" s="2">
        <v>50404</v>
      </c>
      <c r="B65" s="26" t="s">
        <v>54</v>
      </c>
      <c r="C65" s="71" t="s">
        <v>113</v>
      </c>
      <c r="D65" s="72" t="s">
        <v>112</v>
      </c>
      <c r="E65" s="72" t="s">
        <v>113</v>
      </c>
      <c r="F65" s="49" t="s">
        <v>113</v>
      </c>
      <c r="G65" s="49" t="s">
        <v>112</v>
      </c>
      <c r="H65" s="49" t="s">
        <v>113</v>
      </c>
      <c r="I65" s="49" t="s">
        <v>113</v>
      </c>
      <c r="J65" s="49" t="s">
        <v>112</v>
      </c>
      <c r="K65" s="49" t="s">
        <v>113</v>
      </c>
      <c r="L65" s="74"/>
    </row>
    <row r="66" spans="1:12" x14ac:dyDescent="0.15">
      <c r="A66" s="2">
        <v>50405</v>
      </c>
      <c r="B66" s="26" t="s">
        <v>55</v>
      </c>
      <c r="C66" s="71" t="s">
        <v>113</v>
      </c>
      <c r="D66" s="72" t="s">
        <v>112</v>
      </c>
      <c r="E66" s="49" t="s">
        <v>113</v>
      </c>
      <c r="F66" s="49" t="s">
        <v>112</v>
      </c>
      <c r="G66" s="49" t="s">
        <v>113</v>
      </c>
      <c r="H66" s="49" t="s">
        <v>112</v>
      </c>
      <c r="L66" s="74"/>
    </row>
    <row r="67" spans="1:12" x14ac:dyDescent="0.15">
      <c r="A67" s="2">
        <v>50406</v>
      </c>
      <c r="B67" s="26" t="s">
        <v>56</v>
      </c>
      <c r="C67" s="71" t="s">
        <v>112</v>
      </c>
      <c r="D67" s="72" t="s">
        <v>112</v>
      </c>
      <c r="E67" s="49" t="s">
        <v>114</v>
      </c>
      <c r="F67" s="49" t="s">
        <v>112</v>
      </c>
      <c r="G67" s="49" t="s">
        <v>112</v>
      </c>
      <c r="H67" s="49" t="s">
        <v>112</v>
      </c>
      <c r="L67" s="74"/>
    </row>
    <row r="68" spans="1:12" x14ac:dyDescent="0.15">
      <c r="A68" s="2">
        <v>50407</v>
      </c>
      <c r="B68" s="26" t="s">
        <v>57</v>
      </c>
      <c r="C68" s="71" t="s">
        <v>112</v>
      </c>
      <c r="D68" s="72" t="s">
        <v>112</v>
      </c>
      <c r="E68" s="49" t="s">
        <v>112</v>
      </c>
      <c r="F68" s="49" t="s">
        <v>112</v>
      </c>
      <c r="G68" s="49" t="s">
        <v>113</v>
      </c>
      <c r="L68" s="74"/>
    </row>
    <row r="69" spans="1:12" x14ac:dyDescent="0.15">
      <c r="A69" s="2">
        <v>50408</v>
      </c>
      <c r="B69" s="26" t="s">
        <v>58</v>
      </c>
      <c r="C69" s="71" t="s">
        <v>112</v>
      </c>
      <c r="D69" s="72" t="s">
        <v>112</v>
      </c>
      <c r="E69" s="49" t="s">
        <v>113</v>
      </c>
      <c r="F69" s="49" t="s">
        <v>112</v>
      </c>
      <c r="G69" s="49" t="s">
        <v>112</v>
      </c>
      <c r="H69" s="49" t="s">
        <v>114</v>
      </c>
      <c r="I69" s="49" t="s">
        <v>112</v>
      </c>
      <c r="L69" s="74"/>
    </row>
    <row r="70" spans="1:12" x14ac:dyDescent="0.15">
      <c r="A70" s="2">
        <v>50409</v>
      </c>
      <c r="B70" s="26" t="s">
        <v>59</v>
      </c>
      <c r="C70" s="71" t="s">
        <v>112</v>
      </c>
      <c r="D70" s="72" t="s">
        <v>113</v>
      </c>
      <c r="E70" s="49" t="s">
        <v>114</v>
      </c>
      <c r="F70" s="49" t="s">
        <v>112</v>
      </c>
      <c r="L70" s="74"/>
    </row>
    <row r="71" spans="1:12" x14ac:dyDescent="0.15">
      <c r="A71" s="2">
        <v>50410</v>
      </c>
      <c r="B71" s="26" t="s">
        <v>60</v>
      </c>
      <c r="C71" s="71" t="s">
        <v>112</v>
      </c>
      <c r="D71" s="72" t="s">
        <v>112</v>
      </c>
      <c r="E71" s="49" t="s">
        <v>113</v>
      </c>
      <c r="F71" s="49" t="s">
        <v>311</v>
      </c>
      <c r="G71" s="49" t="s">
        <v>112</v>
      </c>
      <c r="H71" s="49" t="s">
        <v>112</v>
      </c>
      <c r="L71" s="74"/>
    </row>
    <row r="72" spans="1:12" x14ac:dyDescent="0.15">
      <c r="A72" s="2">
        <v>50411</v>
      </c>
      <c r="B72" s="26" t="s">
        <v>61</v>
      </c>
      <c r="C72" s="71" t="s">
        <v>112</v>
      </c>
      <c r="D72" s="72" t="s">
        <v>113</v>
      </c>
      <c r="E72" s="49" t="s">
        <v>112</v>
      </c>
      <c r="F72" s="49" t="s">
        <v>113</v>
      </c>
      <c r="G72" s="49" t="s">
        <v>112</v>
      </c>
      <c r="H72" s="49" t="s">
        <v>113</v>
      </c>
      <c r="I72" s="49" t="s">
        <v>112</v>
      </c>
      <c r="J72" s="49" t="s">
        <v>112</v>
      </c>
      <c r="L72" s="74"/>
    </row>
    <row r="73" spans="1:12" x14ac:dyDescent="0.15">
      <c r="A73" s="2">
        <v>50412</v>
      </c>
      <c r="B73" s="26" t="s">
        <v>62</v>
      </c>
      <c r="C73" s="71" t="s">
        <v>112</v>
      </c>
      <c r="D73" s="72" t="s">
        <v>112</v>
      </c>
      <c r="E73" s="49" t="s">
        <v>315</v>
      </c>
      <c r="F73" s="49" t="s">
        <v>112</v>
      </c>
      <c r="G73" s="49" t="s">
        <v>113</v>
      </c>
      <c r="H73" s="49" t="s">
        <v>112</v>
      </c>
      <c r="L73" s="74"/>
    </row>
    <row r="74" spans="1:12" x14ac:dyDescent="0.15">
      <c r="A74" s="2">
        <v>50413</v>
      </c>
      <c r="B74" s="26" t="s">
        <v>63</v>
      </c>
      <c r="C74" s="71" t="s">
        <v>112</v>
      </c>
      <c r="D74" s="72" t="s">
        <v>113</v>
      </c>
      <c r="E74" s="49" t="s">
        <v>112</v>
      </c>
      <c r="F74" s="49" t="s">
        <v>112</v>
      </c>
      <c r="G74" s="49" t="s">
        <v>113</v>
      </c>
      <c r="L74" s="74"/>
    </row>
    <row r="75" spans="1:12" x14ac:dyDescent="0.15">
      <c r="A75" s="2">
        <v>50414</v>
      </c>
      <c r="B75" s="26" t="s">
        <v>64</v>
      </c>
      <c r="C75" s="71" t="s">
        <v>112</v>
      </c>
      <c r="D75" s="72" t="s">
        <v>112</v>
      </c>
      <c r="E75" s="49" t="s">
        <v>317</v>
      </c>
      <c r="F75" s="49" t="s">
        <v>113</v>
      </c>
      <c r="L75" s="74"/>
    </row>
    <row r="76" spans="1:12" x14ac:dyDescent="0.15">
      <c r="A76" s="2">
        <v>50415</v>
      </c>
      <c r="B76" s="26" t="s">
        <v>65</v>
      </c>
      <c r="C76" s="71" t="s">
        <v>113</v>
      </c>
      <c r="D76" s="72" t="s">
        <v>112</v>
      </c>
      <c r="E76" s="49" t="s">
        <v>113</v>
      </c>
      <c r="F76" s="49" t="s">
        <v>113</v>
      </c>
      <c r="G76" s="49" t="s">
        <v>112</v>
      </c>
      <c r="H76" s="49" t="s">
        <v>113</v>
      </c>
      <c r="L76" s="74"/>
    </row>
    <row r="77" spans="1:12" x14ac:dyDescent="0.15">
      <c r="A77" s="2">
        <v>50416</v>
      </c>
      <c r="B77" s="26" t="s">
        <v>66</v>
      </c>
      <c r="C77" s="71" t="s">
        <v>112</v>
      </c>
      <c r="D77" s="72" t="s">
        <v>112</v>
      </c>
      <c r="E77" s="49" t="s">
        <v>113</v>
      </c>
      <c r="F77" s="49" t="s">
        <v>112</v>
      </c>
      <c r="G77" s="49" t="s">
        <v>112</v>
      </c>
      <c r="H77" s="49" t="s">
        <v>113</v>
      </c>
      <c r="L77" s="74"/>
    </row>
    <row r="78" spans="1:12" x14ac:dyDescent="0.15">
      <c r="A78" s="2">
        <v>50417</v>
      </c>
      <c r="B78" s="26" t="s">
        <v>67</v>
      </c>
      <c r="C78" s="71" t="s">
        <v>112</v>
      </c>
      <c r="D78" s="72" t="s">
        <v>113</v>
      </c>
      <c r="E78" s="49" t="s">
        <v>112</v>
      </c>
      <c r="F78" s="49" t="s">
        <v>114</v>
      </c>
      <c r="G78" s="49" t="s">
        <v>113</v>
      </c>
      <c r="H78" s="49" t="s">
        <v>112</v>
      </c>
      <c r="I78" s="49" t="s">
        <v>112</v>
      </c>
      <c r="J78" s="49" t="s">
        <v>113</v>
      </c>
      <c r="L78" s="74"/>
    </row>
    <row r="79" spans="1:12" x14ac:dyDescent="0.15">
      <c r="A79" s="2">
        <v>50418</v>
      </c>
      <c r="B79" s="26" t="s">
        <v>411</v>
      </c>
      <c r="C79" s="71" t="s">
        <v>112</v>
      </c>
      <c r="D79" s="72" t="s">
        <v>112</v>
      </c>
      <c r="E79" s="72" t="s">
        <v>114</v>
      </c>
      <c r="F79" s="49" t="s">
        <v>112</v>
      </c>
      <c r="G79" s="49" t="s">
        <v>113</v>
      </c>
      <c r="H79" s="49" t="s">
        <v>112</v>
      </c>
      <c r="I79" s="49" t="s">
        <v>322</v>
      </c>
      <c r="J79" s="49" t="s">
        <v>112</v>
      </c>
      <c r="K79" s="49" t="s">
        <v>114</v>
      </c>
      <c r="L79" s="74"/>
    </row>
    <row r="80" spans="1:12" x14ac:dyDescent="0.15">
      <c r="A80" s="2">
        <v>50419</v>
      </c>
      <c r="B80" s="26" t="s">
        <v>412</v>
      </c>
      <c r="C80" s="71" t="s">
        <v>112</v>
      </c>
      <c r="D80" s="72" t="s">
        <v>113</v>
      </c>
      <c r="E80" s="49" t="s">
        <v>112</v>
      </c>
      <c r="F80" s="49" t="s">
        <v>112</v>
      </c>
      <c r="G80" s="49" t="s">
        <v>113</v>
      </c>
      <c r="H80" s="49" t="s">
        <v>112</v>
      </c>
      <c r="L80" s="74"/>
    </row>
    <row r="81" spans="1:12" x14ac:dyDescent="0.15">
      <c r="A81" s="2">
        <v>50420</v>
      </c>
      <c r="B81" s="26" t="s">
        <v>413</v>
      </c>
      <c r="C81" s="71" t="s">
        <v>112</v>
      </c>
      <c r="D81" s="72" t="s">
        <v>113</v>
      </c>
      <c r="E81" s="49" t="s">
        <v>112</v>
      </c>
      <c r="F81" s="49" t="s">
        <v>112</v>
      </c>
      <c r="G81" s="49" t="s">
        <v>114</v>
      </c>
      <c r="H81" s="49" t="s">
        <v>113</v>
      </c>
      <c r="I81" s="49" t="s">
        <v>112</v>
      </c>
      <c r="J81" s="49" t="s">
        <v>112</v>
      </c>
      <c r="L81" s="74"/>
    </row>
    <row r="82" spans="1:12" x14ac:dyDescent="0.15">
      <c r="A82" s="2">
        <v>50421</v>
      </c>
      <c r="B82" s="26" t="s">
        <v>69</v>
      </c>
      <c r="C82" s="71" t="s">
        <v>113</v>
      </c>
      <c r="D82" s="72" t="s">
        <v>113</v>
      </c>
      <c r="E82" s="49" t="s">
        <v>113</v>
      </c>
      <c r="F82" s="49" t="s">
        <v>113</v>
      </c>
      <c r="G82" s="49" t="s">
        <v>113</v>
      </c>
      <c r="H82" s="49" t="s">
        <v>112</v>
      </c>
      <c r="I82" s="49" t="s">
        <v>113</v>
      </c>
      <c r="J82" s="49" t="s">
        <v>113</v>
      </c>
      <c r="L82" s="74"/>
    </row>
    <row r="83" spans="1:12" ht="22" x14ac:dyDescent="0.15">
      <c r="A83" s="2">
        <v>50422</v>
      </c>
      <c r="B83" s="26" t="s">
        <v>70</v>
      </c>
      <c r="C83" s="71" t="s">
        <v>113</v>
      </c>
      <c r="D83" s="72" t="s">
        <v>112</v>
      </c>
      <c r="E83" s="49" t="s">
        <v>327</v>
      </c>
      <c r="F83" s="49" t="s">
        <v>112</v>
      </c>
      <c r="L83" s="74" t="s">
        <v>442</v>
      </c>
    </row>
    <row r="84" spans="1:12" x14ac:dyDescent="0.15">
      <c r="A84" s="2">
        <v>50423</v>
      </c>
      <c r="B84" s="26" t="s">
        <v>71</v>
      </c>
      <c r="C84" s="71" t="s">
        <v>112</v>
      </c>
      <c r="D84" s="72" t="s">
        <v>113</v>
      </c>
      <c r="E84" s="49" t="s">
        <v>112</v>
      </c>
      <c r="F84" s="49" t="s">
        <v>112</v>
      </c>
      <c r="G84" s="49" t="s">
        <v>114</v>
      </c>
      <c r="H84" s="49" t="s">
        <v>113</v>
      </c>
      <c r="I84" s="49" t="s">
        <v>112</v>
      </c>
      <c r="L84" s="73"/>
    </row>
    <row r="85" spans="1:12" x14ac:dyDescent="0.15">
      <c r="A85" s="2">
        <v>50424</v>
      </c>
      <c r="B85" s="26" t="s">
        <v>72</v>
      </c>
      <c r="C85" s="71" t="s">
        <v>112</v>
      </c>
      <c r="D85" s="72" t="s">
        <v>113</v>
      </c>
      <c r="E85" s="49" t="s">
        <v>112</v>
      </c>
      <c r="F85" s="49" t="s">
        <v>113</v>
      </c>
      <c r="G85" s="49" t="s">
        <v>114</v>
      </c>
      <c r="H85" s="49" t="s">
        <v>112</v>
      </c>
      <c r="I85" s="49" t="s">
        <v>113</v>
      </c>
      <c r="L85" s="74"/>
    </row>
    <row r="86" spans="1:12" x14ac:dyDescent="0.15">
      <c r="A86" s="2">
        <v>50425</v>
      </c>
      <c r="B86" s="26" t="s">
        <v>73</v>
      </c>
      <c r="C86" s="71" t="s">
        <v>112</v>
      </c>
      <c r="D86" s="72" t="s">
        <v>114</v>
      </c>
      <c r="E86" s="49" t="s">
        <v>332</v>
      </c>
      <c r="F86" s="49" t="s">
        <v>112</v>
      </c>
      <c r="G86" s="49" t="s">
        <v>112</v>
      </c>
      <c r="L86" s="74"/>
    </row>
    <row r="87" spans="1:12" ht="16.5" customHeight="1" x14ac:dyDescent="0.15">
      <c r="A87" s="2">
        <v>50501</v>
      </c>
      <c r="B87" s="26" t="s">
        <v>74</v>
      </c>
      <c r="C87" s="71" t="s">
        <v>112</v>
      </c>
      <c r="D87" s="72" t="s">
        <v>113</v>
      </c>
      <c r="E87" s="49" t="s">
        <v>112</v>
      </c>
      <c r="F87" s="49" t="s">
        <v>112</v>
      </c>
      <c r="L87" s="74"/>
    </row>
    <row r="88" spans="1:12" x14ac:dyDescent="0.15">
      <c r="A88" s="2">
        <v>50502</v>
      </c>
      <c r="B88" s="26" t="s">
        <v>75</v>
      </c>
      <c r="C88" s="71" t="s">
        <v>112</v>
      </c>
      <c r="D88" s="72" t="s">
        <v>112</v>
      </c>
      <c r="E88" s="49" t="s">
        <v>113</v>
      </c>
      <c r="F88" s="49" t="s">
        <v>112</v>
      </c>
      <c r="L88" s="74"/>
    </row>
    <row r="89" spans="1:12" x14ac:dyDescent="0.15">
      <c r="A89" s="2">
        <v>50503</v>
      </c>
      <c r="B89" s="26" t="s">
        <v>76</v>
      </c>
      <c r="C89" s="71" t="s">
        <v>113</v>
      </c>
      <c r="D89" s="72" t="s">
        <v>112</v>
      </c>
      <c r="E89" s="49" t="s">
        <v>113</v>
      </c>
      <c r="F89" s="49" t="s">
        <v>112</v>
      </c>
      <c r="G89" s="49" t="s">
        <v>114</v>
      </c>
      <c r="H89" s="49" t="s">
        <v>113</v>
      </c>
      <c r="L89" s="74"/>
    </row>
    <row r="90" spans="1:12" x14ac:dyDescent="0.15">
      <c r="A90" s="2">
        <v>50504</v>
      </c>
      <c r="B90" s="26" t="s">
        <v>77</v>
      </c>
      <c r="C90" s="71" t="s">
        <v>112</v>
      </c>
      <c r="D90" s="72" t="s">
        <v>112</v>
      </c>
      <c r="E90" s="49" t="s">
        <v>112</v>
      </c>
      <c r="F90" s="49" t="s">
        <v>114</v>
      </c>
      <c r="G90" s="49" t="s">
        <v>112</v>
      </c>
      <c r="H90" s="49" t="s">
        <v>112</v>
      </c>
      <c r="L90" s="74"/>
    </row>
    <row r="91" spans="1:12" x14ac:dyDescent="0.15">
      <c r="A91" s="2">
        <v>50505</v>
      </c>
      <c r="B91" s="26" t="s">
        <v>78</v>
      </c>
      <c r="C91" s="71" t="s">
        <v>113</v>
      </c>
      <c r="D91" s="72" t="s">
        <v>112</v>
      </c>
      <c r="E91" s="49" t="s">
        <v>113</v>
      </c>
      <c r="F91" s="49" t="s">
        <v>112</v>
      </c>
      <c r="L91" s="74"/>
    </row>
    <row r="92" spans="1:12" x14ac:dyDescent="0.15">
      <c r="A92" s="2">
        <v>50506</v>
      </c>
      <c r="B92" s="26" t="s">
        <v>79</v>
      </c>
      <c r="C92" s="71" t="s">
        <v>112</v>
      </c>
      <c r="D92" s="72" t="s">
        <v>113</v>
      </c>
      <c r="E92" s="49" t="s">
        <v>112</v>
      </c>
      <c r="F92" s="49" t="s">
        <v>113</v>
      </c>
      <c r="G92" s="49" t="s">
        <v>114</v>
      </c>
      <c r="L92" s="74"/>
    </row>
    <row r="93" spans="1:12" x14ac:dyDescent="0.15">
      <c r="A93" s="2">
        <v>50507</v>
      </c>
      <c r="B93" s="26" t="s">
        <v>414</v>
      </c>
      <c r="C93" s="71" t="s">
        <v>112</v>
      </c>
      <c r="D93" s="72" t="s">
        <v>113</v>
      </c>
      <c r="E93" s="49" t="s">
        <v>112</v>
      </c>
      <c r="F93" s="49" t="s">
        <v>112</v>
      </c>
      <c r="L93" s="74"/>
    </row>
    <row r="94" spans="1:12" x14ac:dyDescent="0.15">
      <c r="A94" s="2">
        <v>50508</v>
      </c>
      <c r="B94" s="26" t="s">
        <v>415</v>
      </c>
      <c r="C94" s="71" t="s">
        <v>113</v>
      </c>
      <c r="D94" s="72" t="s">
        <v>112</v>
      </c>
      <c r="E94" s="49" t="s">
        <v>114</v>
      </c>
      <c r="F94" s="49" t="s">
        <v>113</v>
      </c>
      <c r="L94" s="74"/>
    </row>
    <row r="95" spans="1:12" x14ac:dyDescent="0.15">
      <c r="A95" s="2">
        <v>50509</v>
      </c>
      <c r="B95" s="26" t="s">
        <v>416</v>
      </c>
      <c r="C95" s="71" t="s">
        <v>112</v>
      </c>
      <c r="D95" s="72" t="s">
        <v>112</v>
      </c>
      <c r="E95" s="49" t="s">
        <v>113</v>
      </c>
      <c r="F95" s="49" t="s">
        <v>112</v>
      </c>
      <c r="G95" s="49" t="s">
        <v>112</v>
      </c>
      <c r="H95" s="49" t="s">
        <v>113</v>
      </c>
      <c r="I95" s="49" t="s">
        <v>112</v>
      </c>
      <c r="J95" s="49" t="s">
        <v>112</v>
      </c>
      <c r="L95" s="74"/>
    </row>
    <row r="96" spans="1:12" x14ac:dyDescent="0.15">
      <c r="A96" s="2">
        <v>50510</v>
      </c>
      <c r="B96" s="26" t="s">
        <v>80</v>
      </c>
      <c r="C96" s="71" t="s">
        <v>112</v>
      </c>
      <c r="D96" s="72" t="s">
        <v>112</v>
      </c>
      <c r="E96" s="72" t="s">
        <v>112</v>
      </c>
      <c r="F96" s="49" t="s">
        <v>114</v>
      </c>
      <c r="G96" s="49" t="s">
        <v>112</v>
      </c>
      <c r="H96" s="49" t="s">
        <v>112</v>
      </c>
      <c r="I96" s="49" t="s">
        <v>113</v>
      </c>
      <c r="J96" s="49" t="s">
        <v>112</v>
      </c>
      <c r="K96" s="49" t="s">
        <v>112</v>
      </c>
      <c r="L96" s="74"/>
    </row>
    <row r="97" spans="1:12" x14ac:dyDescent="0.15">
      <c r="A97" s="2">
        <v>50511</v>
      </c>
      <c r="B97" s="26" t="s">
        <v>81</v>
      </c>
      <c r="C97" s="71" t="s">
        <v>342</v>
      </c>
      <c r="D97" s="72" t="s">
        <v>114</v>
      </c>
      <c r="E97" s="49" t="s">
        <v>342</v>
      </c>
      <c r="F97" s="49" t="s">
        <v>114</v>
      </c>
      <c r="L97" s="74"/>
    </row>
    <row r="98" spans="1:12" x14ac:dyDescent="0.15">
      <c r="A98" s="2">
        <v>50512</v>
      </c>
      <c r="B98" s="26" t="s">
        <v>82</v>
      </c>
      <c r="C98" s="71" t="s">
        <v>112</v>
      </c>
      <c r="D98" s="72" t="s">
        <v>112</v>
      </c>
      <c r="E98" s="49" t="s">
        <v>114</v>
      </c>
      <c r="F98" s="49" t="s">
        <v>112</v>
      </c>
      <c r="L98" s="74"/>
    </row>
    <row r="99" spans="1:12" x14ac:dyDescent="0.15">
      <c r="A99" s="2">
        <v>50513</v>
      </c>
      <c r="B99" s="26" t="s">
        <v>83</v>
      </c>
      <c r="C99" s="71" t="s">
        <v>112</v>
      </c>
      <c r="D99" s="72" t="s">
        <v>112</v>
      </c>
      <c r="E99" s="49" t="s">
        <v>114</v>
      </c>
      <c r="F99" s="49" t="s">
        <v>112</v>
      </c>
      <c r="G99" s="49" t="s">
        <v>113</v>
      </c>
      <c r="L99" s="74"/>
    </row>
    <row r="100" spans="1:12" ht="22" x14ac:dyDescent="0.15">
      <c r="A100" s="2">
        <v>50514</v>
      </c>
      <c r="B100" s="26" t="s">
        <v>84</v>
      </c>
      <c r="C100" s="71" t="s">
        <v>112</v>
      </c>
      <c r="D100" s="72" t="s">
        <v>114</v>
      </c>
      <c r="E100" s="49" t="s">
        <v>113</v>
      </c>
      <c r="F100" s="49" t="s">
        <v>114</v>
      </c>
      <c r="L100" s="74" t="s">
        <v>443</v>
      </c>
    </row>
    <row r="101" spans="1:12" x14ac:dyDescent="0.15">
      <c r="A101" s="2">
        <v>50515</v>
      </c>
      <c r="B101" s="26" t="s">
        <v>85</v>
      </c>
      <c r="C101" s="71" t="s">
        <v>112</v>
      </c>
      <c r="D101" s="72" t="s">
        <v>112</v>
      </c>
      <c r="E101" s="49" t="s">
        <v>114</v>
      </c>
      <c r="F101" s="49" t="s">
        <v>112</v>
      </c>
      <c r="G101" s="49" t="s">
        <v>112</v>
      </c>
      <c r="L101" s="74"/>
    </row>
    <row r="102" spans="1:12" ht="16.5" customHeight="1" x14ac:dyDescent="0.15">
      <c r="A102" s="2">
        <v>50601</v>
      </c>
      <c r="B102" s="26" t="s">
        <v>86</v>
      </c>
      <c r="C102" s="71" t="s">
        <v>112</v>
      </c>
      <c r="D102" s="72" t="s">
        <v>113</v>
      </c>
      <c r="E102" s="49" t="s">
        <v>112</v>
      </c>
      <c r="F102" s="49" t="s">
        <v>112</v>
      </c>
      <c r="G102" s="49" t="s">
        <v>113</v>
      </c>
      <c r="H102" s="49" t="s">
        <v>347</v>
      </c>
      <c r="I102" s="49" t="s">
        <v>112</v>
      </c>
      <c r="J102" s="49" t="s">
        <v>113</v>
      </c>
      <c r="L102" s="74"/>
    </row>
    <row r="103" spans="1:12" x14ac:dyDescent="0.15">
      <c r="A103" s="2">
        <v>50602</v>
      </c>
      <c r="B103" s="26" t="s">
        <v>120</v>
      </c>
      <c r="C103" s="71" t="s">
        <v>113</v>
      </c>
      <c r="D103" s="72" t="s">
        <v>112</v>
      </c>
      <c r="E103" s="49" t="s">
        <v>113</v>
      </c>
      <c r="F103" s="49" t="s">
        <v>112</v>
      </c>
      <c r="G103" s="49" t="s">
        <v>113</v>
      </c>
      <c r="H103" s="49" t="s">
        <v>112</v>
      </c>
      <c r="I103" s="49" t="s">
        <v>113</v>
      </c>
      <c r="J103" s="49" t="s">
        <v>112</v>
      </c>
      <c r="L103" s="73"/>
    </row>
    <row r="104" spans="1:12" x14ac:dyDescent="0.15">
      <c r="A104" s="2">
        <v>50603</v>
      </c>
      <c r="B104" s="26" t="s">
        <v>87</v>
      </c>
      <c r="C104" s="71" t="s">
        <v>113</v>
      </c>
      <c r="D104" s="72" t="s">
        <v>112</v>
      </c>
      <c r="E104" s="49" t="s">
        <v>113</v>
      </c>
      <c r="F104" s="49" t="s">
        <v>113</v>
      </c>
      <c r="L104" s="74"/>
    </row>
    <row r="105" spans="1:12" x14ac:dyDescent="0.15">
      <c r="A105" s="2">
        <v>50604</v>
      </c>
      <c r="B105" s="26" t="s">
        <v>121</v>
      </c>
      <c r="C105" s="71" t="s">
        <v>112</v>
      </c>
      <c r="D105" s="72" t="s">
        <v>112</v>
      </c>
      <c r="E105" s="49" t="s">
        <v>114</v>
      </c>
      <c r="F105" s="49" t="s">
        <v>113</v>
      </c>
      <c r="L105" s="74"/>
    </row>
    <row r="106" spans="1:12" x14ac:dyDescent="0.15">
      <c r="A106" s="2">
        <v>50605</v>
      </c>
      <c r="B106" s="26" t="s">
        <v>88</v>
      </c>
      <c r="C106" s="71" t="s">
        <v>112</v>
      </c>
      <c r="D106" s="72" t="s">
        <v>113</v>
      </c>
      <c r="E106" s="49" t="s">
        <v>112</v>
      </c>
      <c r="F106" s="49" t="s">
        <v>112</v>
      </c>
      <c r="G106" s="49" t="s">
        <v>113</v>
      </c>
      <c r="L106" s="74"/>
    </row>
    <row r="107" spans="1:12" x14ac:dyDescent="0.15">
      <c r="A107" s="2">
        <v>50606</v>
      </c>
      <c r="B107" s="26" t="s">
        <v>89</v>
      </c>
      <c r="C107" s="71" t="s">
        <v>113</v>
      </c>
      <c r="D107" s="72" t="s">
        <v>112</v>
      </c>
      <c r="E107" s="49" t="s">
        <v>113</v>
      </c>
      <c r="F107" s="49" t="s">
        <v>113</v>
      </c>
      <c r="G107" s="49" t="s">
        <v>112</v>
      </c>
      <c r="H107" s="49" t="s">
        <v>113</v>
      </c>
      <c r="I107" s="49" t="s">
        <v>115</v>
      </c>
      <c r="L107" s="74"/>
    </row>
    <row r="108" spans="1:12" x14ac:dyDescent="0.15">
      <c r="A108" s="2">
        <v>50607</v>
      </c>
      <c r="B108" s="26" t="s">
        <v>90</v>
      </c>
      <c r="C108" s="71" t="s">
        <v>112</v>
      </c>
      <c r="D108" s="72" t="s">
        <v>113</v>
      </c>
      <c r="E108" s="49" t="s">
        <v>112</v>
      </c>
      <c r="F108" s="49" t="s">
        <v>113</v>
      </c>
      <c r="G108" s="49" t="s">
        <v>112</v>
      </c>
      <c r="L108" s="74"/>
    </row>
    <row r="109" spans="1:12" x14ac:dyDescent="0.15">
      <c r="A109" s="2">
        <v>50608</v>
      </c>
      <c r="B109" s="26" t="s">
        <v>91</v>
      </c>
      <c r="C109" s="71" t="s">
        <v>113</v>
      </c>
      <c r="D109" s="72" t="s">
        <v>112</v>
      </c>
      <c r="E109" s="49" t="s">
        <v>113</v>
      </c>
      <c r="F109" s="49" t="s">
        <v>112</v>
      </c>
      <c r="G109" s="49" t="s">
        <v>113</v>
      </c>
      <c r="L109" s="74"/>
    </row>
    <row r="110" spans="1:12" x14ac:dyDescent="0.15">
      <c r="A110" s="2">
        <v>50609</v>
      </c>
      <c r="B110" s="26" t="s">
        <v>92</v>
      </c>
      <c r="C110" s="71" t="s">
        <v>112</v>
      </c>
      <c r="D110" s="72" t="s">
        <v>113</v>
      </c>
      <c r="E110" s="49" t="s">
        <v>112</v>
      </c>
      <c r="F110" s="49" t="s">
        <v>112</v>
      </c>
      <c r="G110" s="49" t="s">
        <v>113</v>
      </c>
      <c r="H110" s="49" t="s">
        <v>112</v>
      </c>
      <c r="I110" s="49" t="s">
        <v>113</v>
      </c>
      <c r="L110" s="74"/>
    </row>
    <row r="111" spans="1:12" x14ac:dyDescent="0.15">
      <c r="A111" s="2">
        <v>50610</v>
      </c>
      <c r="B111" s="26" t="s">
        <v>93</v>
      </c>
      <c r="C111" s="71" t="s">
        <v>112</v>
      </c>
      <c r="D111" s="72" t="s">
        <v>114</v>
      </c>
      <c r="E111" s="49" t="s">
        <v>112</v>
      </c>
      <c r="F111" s="49" t="s">
        <v>112</v>
      </c>
      <c r="G111" s="49" t="s">
        <v>114</v>
      </c>
      <c r="H111" s="49" t="s">
        <v>112</v>
      </c>
      <c r="L111" s="74"/>
    </row>
    <row r="112" spans="1:12" x14ac:dyDescent="0.15">
      <c r="A112" s="2">
        <v>50611</v>
      </c>
      <c r="B112" s="26" t="s">
        <v>94</v>
      </c>
      <c r="C112" s="71" t="s">
        <v>112</v>
      </c>
      <c r="D112" s="72" t="s">
        <v>112</v>
      </c>
      <c r="E112" s="49" t="s">
        <v>113</v>
      </c>
      <c r="F112" s="49" t="s">
        <v>112</v>
      </c>
      <c r="G112" s="49" t="s">
        <v>112</v>
      </c>
      <c r="H112" s="49" t="s">
        <v>113</v>
      </c>
      <c r="I112" s="49" t="s">
        <v>112</v>
      </c>
      <c r="L112" s="74"/>
    </row>
    <row r="113" spans="1:12" x14ac:dyDescent="0.15">
      <c r="A113" s="2">
        <v>50612</v>
      </c>
      <c r="B113" s="26" t="s">
        <v>122</v>
      </c>
      <c r="C113" s="71" t="s">
        <v>359</v>
      </c>
      <c r="D113" s="72" t="s">
        <v>359</v>
      </c>
      <c r="E113" s="49" t="s">
        <v>356</v>
      </c>
      <c r="F113" s="49" t="s">
        <v>359</v>
      </c>
      <c r="G113" s="49" t="s">
        <v>113</v>
      </c>
      <c r="H113" s="49" t="s">
        <v>359</v>
      </c>
      <c r="L113" s="74"/>
    </row>
    <row r="114" spans="1:12" x14ac:dyDescent="0.15">
      <c r="A114" s="2">
        <v>50613</v>
      </c>
      <c r="B114" s="26" t="s">
        <v>95</v>
      </c>
      <c r="C114" s="71" t="s">
        <v>364</v>
      </c>
      <c r="D114" s="72" t="s">
        <v>364</v>
      </c>
      <c r="E114" s="72" t="s">
        <v>113</v>
      </c>
      <c r="F114" s="49" t="s">
        <v>364</v>
      </c>
      <c r="G114" s="49" t="s">
        <v>364</v>
      </c>
      <c r="H114" s="49" t="s">
        <v>113</v>
      </c>
      <c r="I114" s="49" t="s">
        <v>364</v>
      </c>
      <c r="J114" s="49" t="s">
        <v>364</v>
      </c>
      <c r="K114" s="49" t="s">
        <v>113</v>
      </c>
      <c r="L114" s="74"/>
    </row>
    <row r="115" spans="1:12" x14ac:dyDescent="0.15">
      <c r="A115" s="2">
        <v>50614</v>
      </c>
      <c r="B115" s="26" t="s">
        <v>123</v>
      </c>
      <c r="C115" s="71" t="s">
        <v>112</v>
      </c>
      <c r="D115" s="72" t="s">
        <v>366</v>
      </c>
      <c r="E115" s="49" t="s">
        <v>113</v>
      </c>
      <c r="F115" s="49" t="s">
        <v>112</v>
      </c>
      <c r="G115" s="49" t="s">
        <v>366</v>
      </c>
      <c r="H115" s="49" t="s">
        <v>113</v>
      </c>
      <c r="I115" s="49" t="s">
        <v>112</v>
      </c>
      <c r="L115" s="74"/>
    </row>
    <row r="116" spans="1:12" x14ac:dyDescent="0.15">
      <c r="A116" s="2">
        <v>50615</v>
      </c>
      <c r="B116" s="26" t="s">
        <v>96</v>
      </c>
      <c r="C116" s="71" t="s">
        <v>112</v>
      </c>
      <c r="D116" s="72" t="s">
        <v>112</v>
      </c>
      <c r="E116" s="49" t="s">
        <v>113</v>
      </c>
      <c r="F116" s="49" t="s">
        <v>114</v>
      </c>
      <c r="G116" s="49" t="s">
        <v>112</v>
      </c>
      <c r="H116" s="49" t="s">
        <v>112</v>
      </c>
      <c r="I116" s="49" t="s">
        <v>113</v>
      </c>
      <c r="L116" s="74"/>
    </row>
    <row r="117" spans="1:12" x14ac:dyDescent="0.15">
      <c r="A117" s="2">
        <v>50616</v>
      </c>
      <c r="B117" s="26" t="s">
        <v>97</v>
      </c>
      <c r="C117" s="71" t="s">
        <v>112</v>
      </c>
      <c r="D117" s="72" t="s">
        <v>112</v>
      </c>
      <c r="E117" s="49" t="s">
        <v>112</v>
      </c>
      <c r="F117" s="49" t="s">
        <v>113</v>
      </c>
      <c r="G117" s="49" t="s">
        <v>114</v>
      </c>
      <c r="H117" s="49" t="s">
        <v>112</v>
      </c>
      <c r="I117" s="49" t="s">
        <v>112</v>
      </c>
      <c r="J117" s="49" t="s">
        <v>370</v>
      </c>
      <c r="L117" s="74"/>
    </row>
    <row r="118" spans="1:12" ht="22" x14ac:dyDescent="0.15">
      <c r="A118" s="2">
        <v>50617</v>
      </c>
      <c r="B118" s="26" t="s">
        <v>98</v>
      </c>
      <c r="C118" s="71" t="s">
        <v>113</v>
      </c>
      <c r="D118" s="72" t="s">
        <v>112</v>
      </c>
      <c r="E118" s="49" t="s">
        <v>375</v>
      </c>
      <c r="F118" s="49" t="s">
        <v>112</v>
      </c>
      <c r="G118" s="49" t="s">
        <v>113</v>
      </c>
      <c r="H118" s="49" t="s">
        <v>112</v>
      </c>
      <c r="I118" s="49" t="s">
        <v>113</v>
      </c>
      <c r="L118" s="74" t="s">
        <v>442</v>
      </c>
    </row>
    <row r="119" spans="1:12" x14ac:dyDescent="0.15">
      <c r="A119" s="2">
        <v>50618</v>
      </c>
      <c r="B119" s="26" t="s">
        <v>99</v>
      </c>
      <c r="C119" s="71" t="s">
        <v>112</v>
      </c>
      <c r="D119" s="72" t="s">
        <v>114</v>
      </c>
      <c r="E119" s="49" t="s">
        <v>112</v>
      </c>
      <c r="F119" s="49" t="s">
        <v>114</v>
      </c>
      <c r="G119" s="49" t="s">
        <v>112</v>
      </c>
      <c r="H119" s="49" t="s">
        <v>114</v>
      </c>
      <c r="I119" s="49" t="s">
        <v>112</v>
      </c>
      <c r="L119" s="74"/>
    </row>
    <row r="120" spans="1:12" x14ac:dyDescent="0.15">
      <c r="A120" s="2">
        <v>50619</v>
      </c>
      <c r="B120" s="26" t="s">
        <v>124</v>
      </c>
      <c r="C120" s="71" t="s">
        <v>113</v>
      </c>
      <c r="D120" s="72" t="s">
        <v>377</v>
      </c>
      <c r="E120" s="72" t="s">
        <v>113</v>
      </c>
      <c r="F120" s="49" t="s">
        <v>113</v>
      </c>
      <c r="G120" s="49" t="s">
        <v>377</v>
      </c>
      <c r="H120" s="49" t="s">
        <v>113</v>
      </c>
      <c r="I120" s="49" t="s">
        <v>115</v>
      </c>
      <c r="J120" s="49" t="s">
        <v>114</v>
      </c>
      <c r="K120" s="49" t="s">
        <v>113</v>
      </c>
      <c r="L120" s="74"/>
    </row>
    <row r="121" spans="1:12" x14ac:dyDescent="0.15">
      <c r="A121" s="2">
        <v>50620</v>
      </c>
      <c r="B121" s="26" t="s">
        <v>417</v>
      </c>
      <c r="C121" s="71" t="s">
        <v>112</v>
      </c>
      <c r="D121" s="72" t="s">
        <v>384</v>
      </c>
      <c r="E121" s="49" t="s">
        <v>113</v>
      </c>
      <c r="F121" s="49" t="s">
        <v>112</v>
      </c>
      <c r="G121" s="49" t="s">
        <v>112</v>
      </c>
      <c r="L121" s="73"/>
    </row>
    <row r="122" spans="1:12" x14ac:dyDescent="0.15">
      <c r="A122" s="2">
        <v>50621</v>
      </c>
      <c r="B122" s="26" t="s">
        <v>100</v>
      </c>
      <c r="C122" s="71" t="s">
        <v>112</v>
      </c>
      <c r="D122" s="72" t="s">
        <v>114</v>
      </c>
      <c r="E122" s="49" t="s">
        <v>113</v>
      </c>
      <c r="F122" s="49" t="s">
        <v>112</v>
      </c>
      <c r="G122" s="49" t="s">
        <v>112</v>
      </c>
      <c r="H122" s="49" t="s">
        <v>114</v>
      </c>
      <c r="L122" s="74"/>
    </row>
    <row r="123" spans="1:12" x14ac:dyDescent="0.15">
      <c r="A123" s="2">
        <v>50622</v>
      </c>
      <c r="B123" s="26" t="s">
        <v>101</v>
      </c>
      <c r="C123" s="71" t="s">
        <v>112</v>
      </c>
      <c r="D123" s="72" t="s">
        <v>113</v>
      </c>
      <c r="E123" s="49" t="s">
        <v>112</v>
      </c>
      <c r="F123" s="49" t="s">
        <v>113</v>
      </c>
      <c r="G123" s="49" t="s">
        <v>112</v>
      </c>
      <c r="H123" s="49" t="s">
        <v>112</v>
      </c>
      <c r="I123" s="49" t="s">
        <v>113</v>
      </c>
      <c r="L123" s="74"/>
    </row>
    <row r="124" spans="1:12" x14ac:dyDescent="0.15">
      <c r="A124" s="2">
        <v>50623</v>
      </c>
      <c r="B124" s="26" t="s">
        <v>102</v>
      </c>
      <c r="C124" s="71" t="s">
        <v>114</v>
      </c>
      <c r="D124" s="72" t="s">
        <v>112</v>
      </c>
      <c r="E124" s="49" t="s">
        <v>113</v>
      </c>
      <c r="F124" s="49" t="s">
        <v>114</v>
      </c>
      <c r="G124" s="49" t="s">
        <v>112</v>
      </c>
      <c r="H124" s="49" t="s">
        <v>114</v>
      </c>
      <c r="L124" s="74"/>
    </row>
    <row r="125" spans="1:12" x14ac:dyDescent="0.15">
      <c r="A125" s="2">
        <v>50624</v>
      </c>
      <c r="B125" s="26" t="s">
        <v>103</v>
      </c>
      <c r="C125" s="71" t="s">
        <v>113</v>
      </c>
      <c r="D125" s="72" t="s">
        <v>112</v>
      </c>
      <c r="E125" s="49" t="s">
        <v>113</v>
      </c>
      <c r="F125" s="49" t="s">
        <v>114</v>
      </c>
      <c r="G125" s="49" t="s">
        <v>113</v>
      </c>
      <c r="H125" s="49" t="s">
        <v>112</v>
      </c>
      <c r="I125" s="49" t="s">
        <v>113</v>
      </c>
      <c r="L125" s="74"/>
    </row>
    <row r="126" spans="1:12" x14ac:dyDescent="0.15">
      <c r="A126" s="2">
        <v>50625</v>
      </c>
      <c r="B126" s="26" t="s">
        <v>104</v>
      </c>
      <c r="C126" s="71" t="s">
        <v>112</v>
      </c>
      <c r="D126" s="72" t="s">
        <v>114</v>
      </c>
      <c r="E126" s="49" t="s">
        <v>112</v>
      </c>
      <c r="F126" s="49" t="s">
        <v>112</v>
      </c>
      <c r="L126" s="74"/>
    </row>
    <row r="127" spans="1:12" x14ac:dyDescent="0.15">
      <c r="A127" s="2">
        <v>50626</v>
      </c>
      <c r="B127" s="26" t="s">
        <v>105</v>
      </c>
      <c r="C127" s="71" t="s">
        <v>112</v>
      </c>
      <c r="D127" s="72" t="s">
        <v>112</v>
      </c>
      <c r="E127" s="49" t="s">
        <v>112</v>
      </c>
      <c r="F127" s="49" t="s">
        <v>112</v>
      </c>
      <c r="G127" s="49" t="s">
        <v>113</v>
      </c>
      <c r="L127" s="74"/>
    </row>
    <row r="128" spans="1:12" x14ac:dyDescent="0.15">
      <c r="A128" s="2">
        <v>50627</v>
      </c>
      <c r="B128" s="26" t="s">
        <v>106</v>
      </c>
      <c r="C128" s="71" t="s">
        <v>112</v>
      </c>
      <c r="D128" s="72" t="s">
        <v>112</v>
      </c>
      <c r="E128" s="49" t="s">
        <v>113</v>
      </c>
      <c r="F128" s="49" t="s">
        <v>112</v>
      </c>
      <c r="L128" s="74"/>
    </row>
    <row r="129" spans="1:12" x14ac:dyDescent="0.15">
      <c r="A129" s="2">
        <v>50628</v>
      </c>
      <c r="B129" s="26" t="s">
        <v>107</v>
      </c>
      <c r="C129" s="71" t="s">
        <v>389</v>
      </c>
      <c r="D129" s="72" t="s">
        <v>113</v>
      </c>
      <c r="E129" s="72" t="s">
        <v>389</v>
      </c>
      <c r="F129" s="49" t="s">
        <v>389</v>
      </c>
      <c r="G129" s="49" t="s">
        <v>113</v>
      </c>
      <c r="H129" s="49" t="s">
        <v>389</v>
      </c>
      <c r="I129" s="49" t="s">
        <v>113</v>
      </c>
      <c r="J129" s="49" t="s">
        <v>389</v>
      </c>
      <c r="K129" s="49" t="s">
        <v>389</v>
      </c>
      <c r="L129" s="74"/>
    </row>
  </sheetData>
  <mergeCells count="4">
    <mergeCell ref="C8:K8"/>
    <mergeCell ref="L8:L9"/>
    <mergeCell ref="A8:A9"/>
    <mergeCell ref="B8:B9"/>
  </mergeCells>
  <pageMargins left="0.39370078740157483" right="0.39370078740157483" top="0.78740157480314965" bottom="0.78740157480314965"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30"/>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1" x14ac:dyDescent="0.15"/>
  <cols>
    <col min="1" max="1" width="6.75" style="49" customWidth="1"/>
    <col min="2" max="2" width="29.25" style="49" bestFit="1" customWidth="1"/>
    <col min="3" max="3" width="8" style="49" customWidth="1"/>
    <col min="4" max="4" width="7.25" style="49" bestFit="1" customWidth="1"/>
    <col min="5" max="5" width="7.25" style="49" customWidth="1"/>
    <col min="6" max="6" width="7.25" style="49" bestFit="1" customWidth="1"/>
    <col min="7" max="7" width="5.75" style="49" bestFit="1" customWidth="1"/>
    <col min="8" max="13" width="5.5" style="49" customWidth="1"/>
    <col min="14" max="14" width="1.25" style="49" customWidth="1"/>
    <col min="15" max="15" width="9.25" style="49" bestFit="1" customWidth="1"/>
    <col min="16" max="16" width="9.25" style="49" customWidth="1"/>
    <col min="17" max="17" width="5" style="49" bestFit="1" customWidth="1"/>
    <col min="18" max="18" width="4.75" style="49" bestFit="1" customWidth="1"/>
    <col min="19" max="19" width="7.25" style="49" customWidth="1"/>
    <col min="20" max="20" width="4.75" style="49" bestFit="1" customWidth="1"/>
    <col min="21" max="27" width="3.25" style="49" bestFit="1" customWidth="1"/>
    <col min="28" max="28" width="1.25" style="49" customWidth="1"/>
    <col min="29" max="29" width="7.75" style="49" bestFit="1" customWidth="1"/>
    <col min="30" max="30" width="5.75" style="49" bestFit="1" customWidth="1"/>
    <col min="31" max="31" width="7.5" style="49" customWidth="1"/>
    <col min="32" max="33" width="5.75" style="49" bestFit="1" customWidth="1"/>
    <col min="34" max="34" width="6.75" style="49" bestFit="1" customWidth="1"/>
    <col min="35" max="39" width="5.75" style="49" bestFit="1" customWidth="1"/>
    <col min="40" max="40" width="1.25" style="49" customWidth="1"/>
    <col min="41" max="41" width="5.75" style="49" bestFit="1" customWidth="1"/>
    <col min="42" max="42" width="6" style="49" bestFit="1" customWidth="1"/>
    <col min="43" max="43" width="8" style="49" customWidth="1"/>
    <col min="44" max="45" width="5.75" style="49" bestFit="1" customWidth="1"/>
    <col min="46" max="46" width="4.75" style="49" bestFit="1" customWidth="1"/>
    <col min="47" max="51" width="5.75" style="49" bestFit="1" customWidth="1"/>
    <col min="52" max="52" width="1.25" style="49" customWidth="1"/>
    <col min="53" max="53" width="0" style="49" hidden="1" customWidth="1"/>
    <col min="54" max="57" width="11.75" style="49" customWidth="1"/>
    <col min="58" max="16384" width="10.75" style="49"/>
  </cols>
  <sheetData>
    <row r="1" spans="1:57" ht="16" x14ac:dyDescent="0.15">
      <c r="A1" s="48" t="s">
        <v>394</v>
      </c>
      <c r="B1" s="48"/>
      <c r="AK1" s="50"/>
    </row>
    <row r="2" spans="1:57" x14ac:dyDescent="0.15">
      <c r="A2" s="51"/>
      <c r="B2" s="51"/>
      <c r="AK2" s="52"/>
    </row>
    <row r="3" spans="1:57" ht="11.25" customHeight="1" x14ac:dyDescent="0.15">
      <c r="A3" s="90" t="s">
        <v>0</v>
      </c>
      <c r="B3" s="83" t="s">
        <v>1</v>
      </c>
      <c r="C3" s="76" t="s">
        <v>395</v>
      </c>
      <c r="D3" s="76"/>
      <c r="E3" s="76"/>
      <c r="F3" s="76"/>
      <c r="G3" s="76"/>
      <c r="H3" s="76"/>
      <c r="I3" s="76"/>
      <c r="J3" s="76"/>
      <c r="K3" s="76"/>
      <c r="L3" s="76"/>
      <c r="M3" s="76"/>
      <c r="O3" s="91" t="s">
        <v>396</v>
      </c>
      <c r="P3" s="82" t="s">
        <v>125</v>
      </c>
      <c r="Q3" s="76"/>
      <c r="R3" s="76"/>
      <c r="S3" s="76"/>
      <c r="T3" s="76"/>
      <c r="U3" s="76"/>
      <c r="V3" s="76"/>
      <c r="W3" s="76"/>
      <c r="X3" s="76"/>
      <c r="Y3" s="76"/>
      <c r="Z3" s="76"/>
      <c r="AA3" s="76"/>
      <c r="AC3" s="76" t="s">
        <v>397</v>
      </c>
      <c r="AD3" s="76"/>
      <c r="AE3" s="76"/>
      <c r="AF3" s="76"/>
      <c r="AG3" s="76"/>
      <c r="AH3" s="76"/>
      <c r="AI3" s="76"/>
      <c r="AJ3" s="76"/>
      <c r="AK3" s="76"/>
      <c r="AL3" s="76"/>
      <c r="AM3" s="76"/>
      <c r="AO3" s="76" t="s">
        <v>398</v>
      </c>
      <c r="AP3" s="76"/>
      <c r="AQ3" s="76"/>
      <c r="AR3" s="76"/>
      <c r="AS3" s="76"/>
      <c r="AT3" s="76"/>
      <c r="AU3" s="76"/>
      <c r="AV3" s="76"/>
      <c r="AW3" s="76"/>
      <c r="AX3" s="76"/>
      <c r="AY3" s="76"/>
      <c r="BB3" s="76" t="s">
        <v>425</v>
      </c>
      <c r="BC3" s="76"/>
      <c r="BD3" s="76"/>
      <c r="BE3" s="76"/>
    </row>
    <row r="4" spans="1:57" ht="22" x14ac:dyDescent="0.15">
      <c r="A4" s="90"/>
      <c r="B4" s="84"/>
      <c r="C4" s="46" t="s">
        <v>112</v>
      </c>
      <c r="D4" s="46" t="s">
        <v>113</v>
      </c>
      <c r="E4" s="46" t="s">
        <v>115</v>
      </c>
      <c r="F4" s="46" t="s">
        <v>114</v>
      </c>
      <c r="G4" s="46" t="s">
        <v>399</v>
      </c>
      <c r="H4" s="46" t="s">
        <v>400</v>
      </c>
      <c r="I4" s="46" t="s">
        <v>401</v>
      </c>
      <c r="J4" s="46" t="s">
        <v>402</v>
      </c>
      <c r="K4" s="46" t="s">
        <v>403</v>
      </c>
      <c r="L4" s="46" t="s">
        <v>404</v>
      </c>
      <c r="M4" s="46" t="s">
        <v>405</v>
      </c>
      <c r="O4" s="92"/>
      <c r="P4" s="45" t="s">
        <v>406</v>
      </c>
      <c r="Q4" s="47" t="s">
        <v>112</v>
      </c>
      <c r="R4" s="46" t="s">
        <v>113</v>
      </c>
      <c r="S4" s="46" t="s">
        <v>115</v>
      </c>
      <c r="T4" s="46" t="s">
        <v>114</v>
      </c>
      <c r="U4" s="46" t="s">
        <v>399</v>
      </c>
      <c r="V4" s="46" t="s">
        <v>400</v>
      </c>
      <c r="W4" s="46" t="s">
        <v>401</v>
      </c>
      <c r="X4" s="46" t="s">
        <v>402</v>
      </c>
      <c r="Y4" s="46" t="s">
        <v>403</v>
      </c>
      <c r="Z4" s="46" t="s">
        <v>404</v>
      </c>
      <c r="AA4" s="46" t="s">
        <v>405</v>
      </c>
      <c r="AC4" s="46" t="s">
        <v>112</v>
      </c>
      <c r="AD4" s="46" t="s">
        <v>113</v>
      </c>
      <c r="AE4" s="46" t="s">
        <v>115</v>
      </c>
      <c r="AF4" s="46" t="s">
        <v>114</v>
      </c>
      <c r="AG4" s="46" t="s">
        <v>399</v>
      </c>
      <c r="AH4" s="46" t="s">
        <v>400</v>
      </c>
      <c r="AI4" s="46" t="s">
        <v>401</v>
      </c>
      <c r="AJ4" s="46" t="s">
        <v>402</v>
      </c>
      <c r="AK4" s="46" t="s">
        <v>403</v>
      </c>
      <c r="AL4" s="46" t="s">
        <v>404</v>
      </c>
      <c r="AM4" s="46" t="s">
        <v>405</v>
      </c>
      <c r="AO4" s="46" t="s">
        <v>112</v>
      </c>
      <c r="AP4" s="46" t="s">
        <v>113</v>
      </c>
      <c r="AQ4" s="46" t="s">
        <v>115</v>
      </c>
      <c r="AR4" s="46" t="s">
        <v>114</v>
      </c>
      <c r="AS4" s="46" t="s">
        <v>399</v>
      </c>
      <c r="AT4" s="46" t="s">
        <v>400</v>
      </c>
      <c r="AU4" s="46" t="s">
        <v>401</v>
      </c>
      <c r="AV4" s="46" t="s">
        <v>402</v>
      </c>
      <c r="AW4" s="46" t="s">
        <v>403</v>
      </c>
      <c r="AX4" s="46" t="s">
        <v>404</v>
      </c>
      <c r="AY4" s="46" t="s">
        <v>405</v>
      </c>
      <c r="BA4" s="53" t="s">
        <v>407</v>
      </c>
      <c r="BB4" s="46" t="s">
        <v>395</v>
      </c>
      <c r="BC4" s="46" t="s">
        <v>421</v>
      </c>
      <c r="BD4" s="46" t="s">
        <v>422</v>
      </c>
      <c r="BE4" s="46" t="s">
        <v>423</v>
      </c>
    </row>
    <row r="5" spans="1:57" x14ac:dyDescent="0.15">
      <c r="A5" s="51"/>
      <c r="B5" s="55"/>
      <c r="O5" s="54"/>
      <c r="P5" s="54"/>
      <c r="AK5" s="52"/>
    </row>
    <row r="6" spans="1:57" s="66" customFormat="1" x14ac:dyDescent="0.15">
      <c r="A6" s="2">
        <v>50101</v>
      </c>
      <c r="B6" s="57" t="s">
        <v>117</v>
      </c>
      <c r="C6" s="58">
        <v>10415</v>
      </c>
      <c r="D6" s="58">
        <v>17699</v>
      </c>
      <c r="E6" s="58">
        <v>7259</v>
      </c>
      <c r="F6" s="58">
        <v>6644</v>
      </c>
      <c r="G6" s="58">
        <v>6650</v>
      </c>
      <c r="H6" s="58">
        <v>1126</v>
      </c>
      <c r="I6" s="58">
        <v>544</v>
      </c>
      <c r="J6" s="58">
        <v>183</v>
      </c>
      <c r="K6" s="58">
        <v>1812</v>
      </c>
      <c r="L6" s="58">
        <v>467</v>
      </c>
      <c r="M6" s="58">
        <v>847</v>
      </c>
      <c r="N6" s="59"/>
      <c r="O6" s="60">
        <v>1179.9333333333334</v>
      </c>
      <c r="P6" s="61">
        <v>40</v>
      </c>
      <c r="Q6" s="62">
        <f>IF(C6="","",ROUNDDOWN(C6/$O6,0))</f>
        <v>8</v>
      </c>
      <c r="R6" s="62">
        <f t="shared" ref="R6:AA21" si="0">IF(D6="","",ROUNDDOWN(D6/$O6,0))</f>
        <v>15</v>
      </c>
      <c r="S6" s="62">
        <f t="shared" si="0"/>
        <v>6</v>
      </c>
      <c r="T6" s="62">
        <f t="shared" si="0"/>
        <v>5</v>
      </c>
      <c r="U6" s="62">
        <f t="shared" si="0"/>
        <v>5</v>
      </c>
      <c r="V6" s="62">
        <f t="shared" si="0"/>
        <v>0</v>
      </c>
      <c r="W6" s="62">
        <f t="shared" si="0"/>
        <v>0</v>
      </c>
      <c r="X6" s="62">
        <f t="shared" si="0"/>
        <v>0</v>
      </c>
      <c r="Y6" s="62">
        <f t="shared" si="0"/>
        <v>1</v>
      </c>
      <c r="Z6" s="62">
        <f t="shared" si="0"/>
        <v>0</v>
      </c>
      <c r="AA6" s="62">
        <f t="shared" si="0"/>
        <v>0</v>
      </c>
      <c r="AB6" s="63"/>
      <c r="AC6" s="69">
        <f t="shared" ref="AC6:AC37" si="1">IF(C6="","",ROUND(C6-$O6*Q6,10))</f>
        <v>975.53333333329999</v>
      </c>
      <c r="AD6" s="69">
        <f t="shared" ref="AD6:AD37" si="2">IF(D6="","",ROUND(D6-$O6*R6,10))</f>
        <v>0</v>
      </c>
      <c r="AE6" s="69">
        <f t="shared" ref="AE6:AE37" si="3">IF(E6="","",ROUND(E6-$O6*S6,10))</f>
        <v>179.4</v>
      </c>
      <c r="AF6" s="69">
        <f t="shared" ref="AF6:AF37" si="4">IF(F6="","",ROUND(F6-$O6*T6,10))</f>
        <v>744.33333333329995</v>
      </c>
      <c r="AG6" s="69">
        <f t="shared" ref="AG6:AG37" si="5">IF(G6="","",ROUND(G6-$O6*U6,10))</f>
        <v>750.33333333329995</v>
      </c>
      <c r="AH6" s="69">
        <f t="shared" ref="AH6:AH37" si="6">IF(H6="","",ROUND(H6-$O6*V6,10))</f>
        <v>1126</v>
      </c>
      <c r="AI6" s="69">
        <f t="shared" ref="AI6:AI37" si="7">IF(I6="","",ROUND(I6-$O6*W6,10))</f>
        <v>544</v>
      </c>
      <c r="AJ6" s="69">
        <f t="shared" ref="AJ6:AJ37" si="8">IF(J6="","",ROUND(J6-$O6*X6,10))</f>
        <v>183</v>
      </c>
      <c r="AK6" s="69">
        <f t="shared" ref="AK6:AK37" si="9">IF(K6="","",ROUND(K6-$O6*Y6,10))</f>
        <v>632.06666666670003</v>
      </c>
      <c r="AL6" s="69">
        <f t="shared" ref="AL6:AL37" si="10">IF(L6="","",ROUND(L6-$O6*Z6,10))</f>
        <v>467</v>
      </c>
      <c r="AM6" s="69">
        <f t="shared" ref="AM6:AM37" si="11">IF(M6="","",ROUND(M6-$O6*AA6,10))</f>
        <v>847</v>
      </c>
      <c r="AN6" s="64"/>
      <c r="AO6" s="65">
        <f>IF(AC6="","",IF(ROUND(AC6,9)=0,"-",$O6-AC6))</f>
        <v>204.4000000000334</v>
      </c>
      <c r="AP6" s="65" t="str">
        <f t="shared" ref="AP6:AY21" si="12">IF(AD6="","",IF(ROUND(AD6,9)=0,"-",$O6-AD6))</f>
        <v>-</v>
      </c>
      <c r="AQ6" s="65">
        <f t="shared" si="12"/>
        <v>1000.5333333333334</v>
      </c>
      <c r="AR6" s="65">
        <f t="shared" si="12"/>
        <v>435.60000000003345</v>
      </c>
      <c r="AS6" s="65">
        <f t="shared" si="12"/>
        <v>429.60000000003345</v>
      </c>
      <c r="AT6" s="65">
        <f t="shared" si="12"/>
        <v>53.933333333333394</v>
      </c>
      <c r="AU6" s="65">
        <f t="shared" si="12"/>
        <v>635.93333333333339</v>
      </c>
      <c r="AV6" s="65">
        <f t="shared" si="12"/>
        <v>996.93333333333339</v>
      </c>
      <c r="AW6" s="65">
        <f t="shared" si="12"/>
        <v>547.86666666663336</v>
      </c>
      <c r="AX6" s="65">
        <f t="shared" si="12"/>
        <v>712.93333333333339</v>
      </c>
      <c r="AY6" s="65">
        <f t="shared" si="12"/>
        <v>332.93333333333339</v>
      </c>
      <c r="BA6" s="67">
        <f t="shared" ref="BA6:BA37" si="13">MIN(AO6:AY6)</f>
        <v>53.933333333333394</v>
      </c>
      <c r="BB6" s="68">
        <f>ROUNDUP(MIN(AO6:AY6),0)</f>
        <v>54</v>
      </c>
      <c r="BC6" s="66" t="str">
        <f>INDEX(Parteien!$C6:$X6,1,MATCH(BA6,AO6:AY6,0)*2-1)</f>
        <v>KPÖ</v>
      </c>
      <c r="BD6" s="66" t="str">
        <f>INDEX(Parteien!$C6:$X6,1,MATCH(0,AC6:AM6,0)*2-1)</f>
        <v>SPÖ</v>
      </c>
      <c r="BE6" s="56">
        <f t="shared" ref="BE6:BE69" si="14">IF(BA6=BB6,"ja",0)</f>
        <v>0</v>
      </c>
    </row>
    <row r="7" spans="1:57" s="66" customFormat="1" ht="16.5" customHeight="1" x14ac:dyDescent="0.15">
      <c r="A7" s="2">
        <v>50201</v>
      </c>
      <c r="B7" s="57" t="s">
        <v>6</v>
      </c>
      <c r="C7" s="58">
        <v>2081</v>
      </c>
      <c r="D7" s="58">
        <v>1299</v>
      </c>
      <c r="E7" s="58"/>
      <c r="F7" s="58">
        <v>155</v>
      </c>
      <c r="G7" s="58">
        <v>148</v>
      </c>
      <c r="H7" s="58"/>
      <c r="I7" s="58"/>
      <c r="J7" s="58"/>
      <c r="K7" s="58"/>
      <c r="L7" s="58"/>
      <c r="M7" s="58"/>
      <c r="N7" s="59"/>
      <c r="O7" s="60">
        <v>144.33333333333334</v>
      </c>
      <c r="P7" s="61">
        <v>25</v>
      </c>
      <c r="Q7" s="62">
        <f t="shared" ref="Q7:AA43" si="15">IF(C7="","",ROUNDDOWN(C7/$O7,0))</f>
        <v>14</v>
      </c>
      <c r="R7" s="62">
        <f t="shared" si="0"/>
        <v>9</v>
      </c>
      <c r="S7" s="62" t="str">
        <f t="shared" si="0"/>
        <v/>
      </c>
      <c r="T7" s="62">
        <f t="shared" si="0"/>
        <v>1</v>
      </c>
      <c r="U7" s="62">
        <f t="shared" si="0"/>
        <v>1</v>
      </c>
      <c r="V7" s="62" t="str">
        <f t="shared" si="0"/>
        <v/>
      </c>
      <c r="W7" s="62" t="str">
        <f t="shared" si="0"/>
        <v/>
      </c>
      <c r="X7" s="62" t="str">
        <f t="shared" si="0"/>
        <v/>
      </c>
      <c r="Y7" s="62" t="str">
        <f t="shared" si="0"/>
        <v/>
      </c>
      <c r="Z7" s="62" t="str">
        <f t="shared" si="0"/>
        <v/>
      </c>
      <c r="AA7" s="62" t="str">
        <f t="shared" si="0"/>
        <v/>
      </c>
      <c r="AB7" s="63"/>
      <c r="AC7" s="69">
        <f t="shared" si="1"/>
        <v>60.333333333299997</v>
      </c>
      <c r="AD7" s="69">
        <f t="shared" si="2"/>
        <v>0</v>
      </c>
      <c r="AE7" s="69" t="str">
        <f t="shared" si="3"/>
        <v/>
      </c>
      <c r="AF7" s="69">
        <f t="shared" si="4"/>
        <v>10.666666666699999</v>
      </c>
      <c r="AG7" s="69">
        <f t="shared" si="5"/>
        <v>3.6666666666999999</v>
      </c>
      <c r="AH7" s="69" t="str">
        <f t="shared" si="6"/>
        <v/>
      </c>
      <c r="AI7" s="69" t="str">
        <f t="shared" si="7"/>
        <v/>
      </c>
      <c r="AJ7" s="69" t="str">
        <f t="shared" si="8"/>
        <v/>
      </c>
      <c r="AK7" s="69" t="str">
        <f t="shared" si="9"/>
        <v/>
      </c>
      <c r="AL7" s="69" t="str">
        <f t="shared" si="10"/>
        <v/>
      </c>
      <c r="AM7" s="69" t="str">
        <f t="shared" si="11"/>
        <v/>
      </c>
      <c r="AO7" s="65">
        <f t="shared" ref="AO7:AY43" si="16">IF(AC7="","",IF(ROUND(AC7,9)=0,"-",$O7-AC7))</f>
        <v>84.000000000033339</v>
      </c>
      <c r="AP7" s="65" t="str">
        <f t="shared" si="12"/>
        <v>-</v>
      </c>
      <c r="AQ7" s="65" t="str">
        <f t="shared" si="12"/>
        <v/>
      </c>
      <c r="AR7" s="65">
        <f t="shared" si="12"/>
        <v>133.66666666663335</v>
      </c>
      <c r="AS7" s="65">
        <f t="shared" si="12"/>
        <v>140.66666666663335</v>
      </c>
      <c r="AT7" s="65" t="str">
        <f t="shared" si="12"/>
        <v/>
      </c>
      <c r="AU7" s="65" t="str">
        <f t="shared" si="12"/>
        <v/>
      </c>
      <c r="AV7" s="65" t="str">
        <f t="shared" si="12"/>
        <v/>
      </c>
      <c r="AW7" s="65" t="str">
        <f t="shared" si="12"/>
        <v/>
      </c>
      <c r="AX7" s="65" t="str">
        <f t="shared" si="12"/>
        <v/>
      </c>
      <c r="AY7" s="65" t="str">
        <f t="shared" si="12"/>
        <v/>
      </c>
      <c r="BA7" s="67">
        <f t="shared" si="13"/>
        <v>84.000000000033339</v>
      </c>
      <c r="BB7" s="68">
        <f t="shared" ref="BB7:BB70" si="17">ROUNDUP(MIN(AO7:AY7),0)</f>
        <v>85</v>
      </c>
      <c r="BC7" s="66" t="str">
        <f>INDEX(Parteien!$C7:$X7,1,MATCH(BA7,AO7:AY7,0)*2-1)</f>
        <v>ÖVP</v>
      </c>
      <c r="BD7" s="66" t="str">
        <f>INDEX(Parteien!$C7:$X7,1,MATCH(0,AC7:AM7,0)*2-1)</f>
        <v>SPÖ</v>
      </c>
      <c r="BE7" s="56">
        <f t="shared" si="14"/>
        <v>0</v>
      </c>
    </row>
    <row r="8" spans="1:57" s="66" customFormat="1" x14ac:dyDescent="0.15">
      <c r="A8" s="2">
        <v>50202</v>
      </c>
      <c r="B8" s="57" t="s">
        <v>7</v>
      </c>
      <c r="C8" s="58">
        <v>1498</v>
      </c>
      <c r="D8" s="58">
        <v>518</v>
      </c>
      <c r="E8" s="58"/>
      <c r="F8" s="58">
        <v>160</v>
      </c>
      <c r="G8" s="58"/>
      <c r="H8" s="58"/>
      <c r="I8" s="58"/>
      <c r="J8" s="58"/>
      <c r="K8" s="58"/>
      <c r="L8" s="58"/>
      <c r="M8" s="58"/>
      <c r="N8" s="59"/>
      <c r="O8" s="60">
        <v>107</v>
      </c>
      <c r="P8" s="61">
        <v>19</v>
      </c>
      <c r="Q8" s="62">
        <f t="shared" si="15"/>
        <v>14</v>
      </c>
      <c r="R8" s="62">
        <f t="shared" si="0"/>
        <v>4</v>
      </c>
      <c r="S8" s="62" t="str">
        <f t="shared" si="0"/>
        <v/>
      </c>
      <c r="T8" s="62">
        <f t="shared" si="0"/>
        <v>1</v>
      </c>
      <c r="U8" s="62" t="str">
        <f t="shared" si="0"/>
        <v/>
      </c>
      <c r="V8" s="62" t="str">
        <f t="shared" si="0"/>
        <v/>
      </c>
      <c r="W8" s="62" t="str">
        <f t="shared" si="0"/>
        <v/>
      </c>
      <c r="X8" s="62" t="str">
        <f t="shared" si="0"/>
        <v/>
      </c>
      <c r="Y8" s="62" t="str">
        <f t="shared" si="0"/>
        <v/>
      </c>
      <c r="Z8" s="62" t="str">
        <f t="shared" si="0"/>
        <v/>
      </c>
      <c r="AA8" s="62" t="str">
        <f t="shared" si="0"/>
        <v/>
      </c>
      <c r="AB8" s="63"/>
      <c r="AC8" s="69">
        <f t="shared" si="1"/>
        <v>0</v>
      </c>
      <c r="AD8" s="69">
        <f t="shared" si="2"/>
        <v>90</v>
      </c>
      <c r="AE8" s="69" t="str">
        <f t="shared" si="3"/>
        <v/>
      </c>
      <c r="AF8" s="69">
        <f t="shared" si="4"/>
        <v>53</v>
      </c>
      <c r="AG8" s="69" t="str">
        <f t="shared" si="5"/>
        <v/>
      </c>
      <c r="AH8" s="69" t="str">
        <f t="shared" si="6"/>
        <v/>
      </c>
      <c r="AI8" s="69" t="str">
        <f t="shared" si="7"/>
        <v/>
      </c>
      <c r="AJ8" s="69" t="str">
        <f t="shared" si="8"/>
        <v/>
      </c>
      <c r="AK8" s="69" t="str">
        <f t="shared" si="9"/>
        <v/>
      </c>
      <c r="AL8" s="69" t="str">
        <f t="shared" si="10"/>
        <v/>
      </c>
      <c r="AM8" s="69" t="str">
        <f t="shared" si="11"/>
        <v/>
      </c>
      <c r="AO8" s="65" t="str">
        <f t="shared" si="16"/>
        <v>-</v>
      </c>
      <c r="AP8" s="65">
        <f t="shared" si="12"/>
        <v>17</v>
      </c>
      <c r="AQ8" s="65" t="str">
        <f t="shared" si="12"/>
        <v/>
      </c>
      <c r="AR8" s="65">
        <f t="shared" si="12"/>
        <v>54</v>
      </c>
      <c r="AS8" s="65" t="str">
        <f t="shared" si="12"/>
        <v/>
      </c>
      <c r="AT8" s="65" t="str">
        <f t="shared" si="12"/>
        <v/>
      </c>
      <c r="AU8" s="65" t="str">
        <f t="shared" si="12"/>
        <v/>
      </c>
      <c r="AV8" s="65" t="str">
        <f t="shared" si="12"/>
        <v/>
      </c>
      <c r="AW8" s="65" t="str">
        <f t="shared" si="12"/>
        <v/>
      </c>
      <c r="AX8" s="65" t="str">
        <f t="shared" si="12"/>
        <v/>
      </c>
      <c r="AY8" s="65" t="str">
        <f t="shared" si="12"/>
        <v/>
      </c>
      <c r="BA8" s="67">
        <f t="shared" si="13"/>
        <v>17</v>
      </c>
      <c r="BB8" s="68">
        <f t="shared" si="17"/>
        <v>17</v>
      </c>
      <c r="BC8" s="66" t="str">
        <f>INDEX(Parteien!$C8:$X8,1,MATCH(BA8,AO8:AY8,0)*2-1)</f>
        <v>SPÖ</v>
      </c>
      <c r="BD8" s="66" t="str">
        <f>INDEX(Parteien!$C8:$X8,1,MATCH(0,AC8:AM8,0)*2-1)</f>
        <v>ÖVP</v>
      </c>
      <c r="BE8" s="56" t="str">
        <f t="shared" si="14"/>
        <v>ja</v>
      </c>
    </row>
    <row r="9" spans="1:57" s="66" customFormat="1" x14ac:dyDescent="0.15">
      <c r="A9" s="2">
        <v>50203</v>
      </c>
      <c r="B9" s="57" t="s">
        <v>8</v>
      </c>
      <c r="C9" s="58">
        <v>680</v>
      </c>
      <c r="D9" s="58">
        <v>357</v>
      </c>
      <c r="E9" s="58"/>
      <c r="F9" s="58">
        <v>313</v>
      </c>
      <c r="G9" s="58"/>
      <c r="H9" s="58"/>
      <c r="I9" s="58"/>
      <c r="J9" s="58"/>
      <c r="K9" s="58"/>
      <c r="L9" s="58"/>
      <c r="M9" s="58"/>
      <c r="N9" s="59"/>
      <c r="O9" s="60">
        <v>75.555555555555557</v>
      </c>
      <c r="P9" s="61">
        <v>17</v>
      </c>
      <c r="Q9" s="62">
        <f t="shared" si="15"/>
        <v>9</v>
      </c>
      <c r="R9" s="62">
        <f t="shared" si="0"/>
        <v>4</v>
      </c>
      <c r="S9" s="62" t="str">
        <f t="shared" si="0"/>
        <v/>
      </c>
      <c r="T9" s="62">
        <f t="shared" si="0"/>
        <v>4</v>
      </c>
      <c r="U9" s="62" t="str">
        <f t="shared" si="0"/>
        <v/>
      </c>
      <c r="V9" s="62" t="str">
        <f t="shared" si="0"/>
        <v/>
      </c>
      <c r="W9" s="62" t="str">
        <f t="shared" si="0"/>
        <v/>
      </c>
      <c r="X9" s="62" t="str">
        <f t="shared" si="0"/>
        <v/>
      </c>
      <c r="Y9" s="62" t="str">
        <f t="shared" si="0"/>
        <v/>
      </c>
      <c r="Z9" s="62" t="str">
        <f t="shared" si="0"/>
        <v/>
      </c>
      <c r="AA9" s="62" t="str">
        <f t="shared" si="0"/>
        <v/>
      </c>
      <c r="AB9" s="63"/>
      <c r="AC9" s="69">
        <f t="shared" si="1"/>
        <v>0</v>
      </c>
      <c r="AD9" s="69">
        <f t="shared" si="2"/>
        <v>54.777777777799997</v>
      </c>
      <c r="AE9" s="69" t="str">
        <f t="shared" si="3"/>
        <v/>
      </c>
      <c r="AF9" s="69">
        <f t="shared" si="4"/>
        <v>10.777777777800001</v>
      </c>
      <c r="AG9" s="69" t="str">
        <f t="shared" si="5"/>
        <v/>
      </c>
      <c r="AH9" s="69" t="str">
        <f t="shared" si="6"/>
        <v/>
      </c>
      <c r="AI9" s="69" t="str">
        <f t="shared" si="7"/>
        <v/>
      </c>
      <c r="AJ9" s="69" t="str">
        <f t="shared" si="8"/>
        <v/>
      </c>
      <c r="AK9" s="69" t="str">
        <f t="shared" si="9"/>
        <v/>
      </c>
      <c r="AL9" s="69" t="str">
        <f t="shared" si="10"/>
        <v/>
      </c>
      <c r="AM9" s="69" t="str">
        <f t="shared" si="11"/>
        <v/>
      </c>
      <c r="AO9" s="65" t="str">
        <f t="shared" si="16"/>
        <v>-</v>
      </c>
      <c r="AP9" s="65">
        <f t="shared" si="12"/>
        <v>20.77777777775556</v>
      </c>
      <c r="AQ9" s="65" t="str">
        <f t="shared" si="12"/>
        <v/>
      </c>
      <c r="AR9" s="65">
        <f t="shared" si="12"/>
        <v>64.77777777775556</v>
      </c>
      <c r="AS9" s="65" t="str">
        <f t="shared" si="12"/>
        <v/>
      </c>
      <c r="AT9" s="65" t="str">
        <f t="shared" si="12"/>
        <v/>
      </c>
      <c r="AU9" s="65" t="str">
        <f t="shared" si="12"/>
        <v/>
      </c>
      <c r="AV9" s="65" t="str">
        <f t="shared" si="12"/>
        <v/>
      </c>
      <c r="AW9" s="65" t="str">
        <f t="shared" si="12"/>
        <v/>
      </c>
      <c r="AX9" s="65" t="str">
        <f t="shared" si="12"/>
        <v/>
      </c>
      <c r="AY9" s="65" t="str">
        <f t="shared" si="12"/>
        <v/>
      </c>
      <c r="BA9" s="67">
        <f t="shared" si="13"/>
        <v>20.77777777775556</v>
      </c>
      <c r="BB9" s="68">
        <f t="shared" si="17"/>
        <v>21</v>
      </c>
      <c r="BC9" s="66" t="str">
        <f>INDEX(Parteien!$C9:$X9,1,MATCH(BA9,AO9:AY9,0)*2-1)</f>
        <v>SPÖ</v>
      </c>
      <c r="BD9" s="66" t="str">
        <f>INDEX(Parteien!$C9:$X9,1,MATCH(0,AC9:AM9,0)*2-1)</f>
        <v>ÖVP</v>
      </c>
      <c r="BE9" s="56">
        <f t="shared" si="14"/>
        <v>0</v>
      </c>
    </row>
    <row r="10" spans="1:57" s="66" customFormat="1" x14ac:dyDescent="0.15">
      <c r="A10" s="2">
        <v>50204</v>
      </c>
      <c r="B10" s="57" t="s">
        <v>9</v>
      </c>
      <c r="C10" s="58">
        <v>1281</v>
      </c>
      <c r="D10" s="58">
        <v>494</v>
      </c>
      <c r="E10" s="58"/>
      <c r="F10" s="58">
        <v>387</v>
      </c>
      <c r="G10" s="58"/>
      <c r="H10" s="58"/>
      <c r="I10" s="58"/>
      <c r="J10" s="58"/>
      <c r="K10" s="58"/>
      <c r="L10" s="58"/>
      <c r="M10" s="58"/>
      <c r="N10" s="59"/>
      <c r="O10" s="60">
        <v>98.538461538461533</v>
      </c>
      <c r="P10" s="61">
        <v>21</v>
      </c>
      <c r="Q10" s="62">
        <f t="shared" si="15"/>
        <v>13</v>
      </c>
      <c r="R10" s="62">
        <f t="shared" si="0"/>
        <v>5</v>
      </c>
      <c r="S10" s="62" t="str">
        <f t="shared" si="0"/>
        <v/>
      </c>
      <c r="T10" s="62">
        <f t="shared" si="0"/>
        <v>3</v>
      </c>
      <c r="U10" s="62" t="str">
        <f t="shared" si="0"/>
        <v/>
      </c>
      <c r="V10" s="62" t="str">
        <f t="shared" si="0"/>
        <v/>
      </c>
      <c r="W10" s="62" t="str">
        <f t="shared" si="0"/>
        <v/>
      </c>
      <c r="X10" s="62" t="str">
        <f t="shared" si="0"/>
        <v/>
      </c>
      <c r="Y10" s="62" t="str">
        <f t="shared" si="0"/>
        <v/>
      </c>
      <c r="Z10" s="62" t="str">
        <f t="shared" si="0"/>
        <v/>
      </c>
      <c r="AA10" s="62" t="str">
        <f t="shared" si="0"/>
        <v/>
      </c>
      <c r="AB10" s="63"/>
      <c r="AC10" s="69">
        <f t="shared" si="1"/>
        <v>0</v>
      </c>
      <c r="AD10" s="69">
        <f t="shared" si="2"/>
        <v>1.3076923077</v>
      </c>
      <c r="AE10" s="69" t="str">
        <f t="shared" si="3"/>
        <v/>
      </c>
      <c r="AF10" s="69">
        <f t="shared" si="4"/>
        <v>91.384615384599996</v>
      </c>
      <c r="AG10" s="69" t="str">
        <f t="shared" si="5"/>
        <v/>
      </c>
      <c r="AH10" s="69" t="str">
        <f t="shared" si="6"/>
        <v/>
      </c>
      <c r="AI10" s="69" t="str">
        <f t="shared" si="7"/>
        <v/>
      </c>
      <c r="AJ10" s="69" t="str">
        <f t="shared" si="8"/>
        <v/>
      </c>
      <c r="AK10" s="69" t="str">
        <f t="shared" si="9"/>
        <v/>
      </c>
      <c r="AL10" s="69" t="str">
        <f t="shared" si="10"/>
        <v/>
      </c>
      <c r="AM10" s="69" t="str">
        <f t="shared" si="11"/>
        <v/>
      </c>
      <c r="AO10" s="65" t="str">
        <f t="shared" si="16"/>
        <v>-</v>
      </c>
      <c r="AP10" s="65">
        <f t="shared" si="12"/>
        <v>97.230769230761538</v>
      </c>
      <c r="AQ10" s="65" t="str">
        <f t="shared" si="12"/>
        <v/>
      </c>
      <c r="AR10" s="65">
        <f t="shared" si="12"/>
        <v>7.1538461538615365</v>
      </c>
      <c r="AS10" s="65" t="str">
        <f t="shared" si="12"/>
        <v/>
      </c>
      <c r="AT10" s="65" t="str">
        <f t="shared" si="12"/>
        <v/>
      </c>
      <c r="AU10" s="65" t="str">
        <f t="shared" si="12"/>
        <v/>
      </c>
      <c r="AV10" s="65" t="str">
        <f t="shared" si="12"/>
        <v/>
      </c>
      <c r="AW10" s="65" t="str">
        <f t="shared" si="12"/>
        <v/>
      </c>
      <c r="AX10" s="65" t="str">
        <f t="shared" si="12"/>
        <v/>
      </c>
      <c r="AY10" s="65" t="str">
        <f t="shared" si="12"/>
        <v/>
      </c>
      <c r="BA10" s="67">
        <f t="shared" si="13"/>
        <v>7.1538461538615365</v>
      </c>
      <c r="BB10" s="68">
        <f t="shared" si="17"/>
        <v>8</v>
      </c>
      <c r="BC10" s="66" t="str">
        <f>INDEX(Parteien!$C10:$X10,1,MATCH(BA10,AO10:AY10,0)*2-1)</f>
        <v>FPÖ</v>
      </c>
      <c r="BD10" s="66" t="str">
        <f>INDEX(Parteien!$C10:$X10,1,MATCH(0,AC10:AM10,0)*2-1)</f>
        <v>ÖVP</v>
      </c>
      <c r="BE10" s="56">
        <f t="shared" si="14"/>
        <v>0</v>
      </c>
    </row>
    <row r="11" spans="1:57" s="66" customFormat="1" x14ac:dyDescent="0.15">
      <c r="A11" s="2">
        <v>50205</v>
      </c>
      <c r="B11" s="57" t="s">
        <v>10</v>
      </c>
      <c r="C11" s="58">
        <v>3720</v>
      </c>
      <c r="D11" s="58">
        <v>1935</v>
      </c>
      <c r="E11" s="58">
        <v>789</v>
      </c>
      <c r="F11" s="58">
        <v>658</v>
      </c>
      <c r="G11" s="58">
        <v>796</v>
      </c>
      <c r="H11" s="58"/>
      <c r="I11" s="58"/>
      <c r="J11" s="58"/>
      <c r="K11" s="58"/>
      <c r="L11" s="58"/>
      <c r="M11" s="58"/>
      <c r="N11" s="59"/>
      <c r="O11" s="60">
        <v>286.15384615384613</v>
      </c>
      <c r="P11" s="61">
        <v>25</v>
      </c>
      <c r="Q11" s="62">
        <f t="shared" si="15"/>
        <v>13</v>
      </c>
      <c r="R11" s="62">
        <f t="shared" si="0"/>
        <v>6</v>
      </c>
      <c r="S11" s="62">
        <f t="shared" si="0"/>
        <v>2</v>
      </c>
      <c r="T11" s="62">
        <f t="shared" si="0"/>
        <v>2</v>
      </c>
      <c r="U11" s="62">
        <f t="shared" si="0"/>
        <v>2</v>
      </c>
      <c r="V11" s="62" t="str">
        <f t="shared" si="0"/>
        <v/>
      </c>
      <c r="W11" s="62" t="str">
        <f t="shared" si="0"/>
        <v/>
      </c>
      <c r="X11" s="62" t="str">
        <f t="shared" si="0"/>
        <v/>
      </c>
      <c r="Y11" s="62" t="str">
        <f t="shared" si="0"/>
        <v/>
      </c>
      <c r="Z11" s="62" t="str">
        <f t="shared" si="0"/>
        <v/>
      </c>
      <c r="AA11" s="62" t="str">
        <f t="shared" si="0"/>
        <v/>
      </c>
      <c r="AB11" s="63"/>
      <c r="AC11" s="69">
        <f t="shared" si="1"/>
        <v>0</v>
      </c>
      <c r="AD11" s="69">
        <f t="shared" si="2"/>
        <v>218.07692307689999</v>
      </c>
      <c r="AE11" s="69">
        <f t="shared" si="3"/>
        <v>216.69230769230001</v>
      </c>
      <c r="AF11" s="69">
        <f t="shared" si="4"/>
        <v>85.692307692300005</v>
      </c>
      <c r="AG11" s="69">
        <f t="shared" si="5"/>
        <v>223.69230769230001</v>
      </c>
      <c r="AH11" s="69" t="str">
        <f t="shared" si="6"/>
        <v/>
      </c>
      <c r="AI11" s="69" t="str">
        <f t="shared" si="7"/>
        <v/>
      </c>
      <c r="AJ11" s="69" t="str">
        <f t="shared" si="8"/>
        <v/>
      </c>
      <c r="AK11" s="69" t="str">
        <f t="shared" si="9"/>
        <v/>
      </c>
      <c r="AL11" s="69" t="str">
        <f t="shared" si="10"/>
        <v/>
      </c>
      <c r="AM11" s="69" t="str">
        <f t="shared" si="11"/>
        <v/>
      </c>
      <c r="AO11" s="65" t="str">
        <f t="shared" si="16"/>
        <v>-</v>
      </c>
      <c r="AP11" s="65">
        <f t="shared" si="12"/>
        <v>68.076923076946144</v>
      </c>
      <c r="AQ11" s="65">
        <f t="shared" si="12"/>
        <v>69.461538461546127</v>
      </c>
      <c r="AR11" s="65">
        <f t="shared" si="12"/>
        <v>200.46153846154613</v>
      </c>
      <c r="AS11" s="65">
        <f t="shared" si="12"/>
        <v>62.461538461546127</v>
      </c>
      <c r="AT11" s="65" t="str">
        <f t="shared" si="12"/>
        <v/>
      </c>
      <c r="AU11" s="65" t="str">
        <f t="shared" si="12"/>
        <v/>
      </c>
      <c r="AV11" s="65" t="str">
        <f t="shared" si="12"/>
        <v/>
      </c>
      <c r="AW11" s="65" t="str">
        <f t="shared" si="12"/>
        <v/>
      </c>
      <c r="AX11" s="65" t="str">
        <f t="shared" si="12"/>
        <v/>
      </c>
      <c r="AY11" s="65" t="str">
        <f t="shared" si="12"/>
        <v/>
      </c>
      <c r="BA11" s="67">
        <f t="shared" si="13"/>
        <v>62.461538461546127</v>
      </c>
      <c r="BB11" s="68">
        <f t="shared" si="17"/>
        <v>63</v>
      </c>
      <c r="BC11" s="66" t="str">
        <f>INDEX(Parteien!$C11:$X11,1,MATCH(BA11,AO11:AY11,0)*2-1)</f>
        <v>NEOS</v>
      </c>
      <c r="BD11" s="66" t="str">
        <f>INDEX(Parteien!$C11:$X11,1,MATCH(0,AC11:AM11,0)*2-1)</f>
        <v>ÖVP</v>
      </c>
      <c r="BE11" s="56">
        <f t="shared" si="14"/>
        <v>0</v>
      </c>
    </row>
    <row r="12" spans="1:57" s="66" customFormat="1" x14ac:dyDescent="0.15">
      <c r="A12" s="2">
        <v>50206</v>
      </c>
      <c r="B12" s="57" t="s">
        <v>11</v>
      </c>
      <c r="C12" s="58">
        <v>441</v>
      </c>
      <c r="D12" s="58">
        <v>119</v>
      </c>
      <c r="E12" s="58"/>
      <c r="F12" s="58">
        <v>35</v>
      </c>
      <c r="G12" s="58"/>
      <c r="H12" s="58"/>
      <c r="I12" s="58"/>
      <c r="J12" s="58"/>
      <c r="K12" s="58"/>
      <c r="L12" s="58"/>
      <c r="M12" s="58"/>
      <c r="N12" s="59"/>
      <c r="O12" s="60">
        <v>40.090909090909093</v>
      </c>
      <c r="P12" s="61">
        <v>13</v>
      </c>
      <c r="Q12" s="62">
        <f t="shared" si="15"/>
        <v>11</v>
      </c>
      <c r="R12" s="62">
        <f t="shared" si="0"/>
        <v>2</v>
      </c>
      <c r="S12" s="62" t="str">
        <f t="shared" si="0"/>
        <v/>
      </c>
      <c r="T12" s="62">
        <f t="shared" si="0"/>
        <v>0</v>
      </c>
      <c r="U12" s="62" t="str">
        <f t="shared" si="0"/>
        <v/>
      </c>
      <c r="V12" s="62" t="str">
        <f t="shared" si="0"/>
        <v/>
      </c>
      <c r="W12" s="62" t="str">
        <f t="shared" si="0"/>
        <v/>
      </c>
      <c r="X12" s="62" t="str">
        <f t="shared" si="0"/>
        <v/>
      </c>
      <c r="Y12" s="62" t="str">
        <f t="shared" si="0"/>
        <v/>
      </c>
      <c r="Z12" s="62" t="str">
        <f t="shared" si="0"/>
        <v/>
      </c>
      <c r="AA12" s="62" t="str">
        <f t="shared" si="0"/>
        <v/>
      </c>
      <c r="AB12" s="63"/>
      <c r="AC12" s="69">
        <f t="shared" si="1"/>
        <v>0</v>
      </c>
      <c r="AD12" s="69">
        <f t="shared" si="2"/>
        <v>38.818181818200003</v>
      </c>
      <c r="AE12" s="69" t="str">
        <f t="shared" si="3"/>
        <v/>
      </c>
      <c r="AF12" s="69">
        <f t="shared" si="4"/>
        <v>35</v>
      </c>
      <c r="AG12" s="69" t="str">
        <f t="shared" si="5"/>
        <v/>
      </c>
      <c r="AH12" s="69" t="str">
        <f t="shared" si="6"/>
        <v/>
      </c>
      <c r="AI12" s="69" t="str">
        <f t="shared" si="7"/>
        <v/>
      </c>
      <c r="AJ12" s="69" t="str">
        <f t="shared" si="8"/>
        <v/>
      </c>
      <c r="AK12" s="69" t="str">
        <f t="shared" si="9"/>
        <v/>
      </c>
      <c r="AL12" s="69" t="str">
        <f t="shared" si="10"/>
        <v/>
      </c>
      <c r="AM12" s="69" t="str">
        <f t="shared" si="11"/>
        <v/>
      </c>
      <c r="AO12" s="65" t="str">
        <f t="shared" si="16"/>
        <v>-</v>
      </c>
      <c r="AP12" s="65">
        <f t="shared" si="12"/>
        <v>1.2727272727090906</v>
      </c>
      <c r="AQ12" s="65" t="str">
        <f t="shared" si="12"/>
        <v/>
      </c>
      <c r="AR12" s="65">
        <f t="shared" si="12"/>
        <v>5.0909090909090935</v>
      </c>
      <c r="AS12" s="65" t="str">
        <f t="shared" si="12"/>
        <v/>
      </c>
      <c r="AT12" s="65" t="str">
        <f t="shared" si="12"/>
        <v/>
      </c>
      <c r="AU12" s="65" t="str">
        <f t="shared" si="12"/>
        <v/>
      </c>
      <c r="AV12" s="65" t="str">
        <f t="shared" si="12"/>
        <v/>
      </c>
      <c r="AW12" s="65" t="str">
        <f t="shared" si="12"/>
        <v/>
      </c>
      <c r="AX12" s="65" t="str">
        <f t="shared" si="12"/>
        <v/>
      </c>
      <c r="AY12" s="65" t="str">
        <f t="shared" si="12"/>
        <v/>
      </c>
      <c r="BA12" s="67">
        <f t="shared" si="13"/>
        <v>1.2727272727090906</v>
      </c>
      <c r="BB12" s="68">
        <f t="shared" si="17"/>
        <v>2</v>
      </c>
      <c r="BC12" s="66" t="str">
        <f>INDEX(Parteien!$C12:$X12,1,MATCH(BA12,AO12:AY12,0)*2-1)</f>
        <v>SPÖ</v>
      </c>
      <c r="BD12" s="66" t="str">
        <f>INDEX(Parteien!$C12:$X12,1,MATCH(0,AC12:AM12,0)*2-1)</f>
        <v>ÖVP</v>
      </c>
      <c r="BE12" s="56">
        <f t="shared" si="14"/>
        <v>0</v>
      </c>
    </row>
    <row r="13" spans="1:57" s="66" customFormat="1" x14ac:dyDescent="0.15">
      <c r="A13" s="2">
        <v>50207</v>
      </c>
      <c r="B13" s="57" t="s">
        <v>12</v>
      </c>
      <c r="C13" s="58">
        <v>1967</v>
      </c>
      <c r="D13" s="58">
        <v>666</v>
      </c>
      <c r="E13" s="58">
        <v>861</v>
      </c>
      <c r="F13" s="58">
        <v>323</v>
      </c>
      <c r="G13" s="58"/>
      <c r="H13" s="58"/>
      <c r="I13" s="58"/>
      <c r="J13" s="58"/>
      <c r="K13" s="58"/>
      <c r="L13" s="58"/>
      <c r="M13" s="58"/>
      <c r="N13" s="59"/>
      <c r="O13" s="60">
        <v>143.5</v>
      </c>
      <c r="P13" s="61">
        <v>25</v>
      </c>
      <c r="Q13" s="62">
        <f t="shared" si="15"/>
        <v>13</v>
      </c>
      <c r="R13" s="62">
        <f t="shared" si="0"/>
        <v>4</v>
      </c>
      <c r="S13" s="62">
        <f t="shared" si="0"/>
        <v>6</v>
      </c>
      <c r="T13" s="62">
        <f t="shared" si="0"/>
        <v>2</v>
      </c>
      <c r="U13" s="62" t="str">
        <f t="shared" si="0"/>
        <v/>
      </c>
      <c r="V13" s="62" t="str">
        <f t="shared" si="0"/>
        <v/>
      </c>
      <c r="W13" s="62" t="str">
        <f t="shared" si="0"/>
        <v/>
      </c>
      <c r="X13" s="62" t="str">
        <f t="shared" si="0"/>
        <v/>
      </c>
      <c r="Y13" s="62" t="str">
        <f t="shared" si="0"/>
        <v/>
      </c>
      <c r="Z13" s="62" t="str">
        <f t="shared" si="0"/>
        <v/>
      </c>
      <c r="AA13" s="62" t="str">
        <f t="shared" si="0"/>
        <v/>
      </c>
      <c r="AB13" s="63"/>
      <c r="AC13" s="69">
        <f t="shared" si="1"/>
        <v>101.5</v>
      </c>
      <c r="AD13" s="69">
        <f t="shared" si="2"/>
        <v>92</v>
      </c>
      <c r="AE13" s="69">
        <f t="shared" si="3"/>
        <v>0</v>
      </c>
      <c r="AF13" s="69">
        <f t="shared" si="4"/>
        <v>36</v>
      </c>
      <c r="AG13" s="69" t="str">
        <f t="shared" si="5"/>
        <v/>
      </c>
      <c r="AH13" s="69" t="str">
        <f t="shared" si="6"/>
        <v/>
      </c>
      <c r="AI13" s="69" t="str">
        <f t="shared" si="7"/>
        <v/>
      </c>
      <c r="AJ13" s="69" t="str">
        <f t="shared" si="8"/>
        <v/>
      </c>
      <c r="AK13" s="69" t="str">
        <f t="shared" si="9"/>
        <v/>
      </c>
      <c r="AL13" s="69" t="str">
        <f t="shared" si="10"/>
        <v/>
      </c>
      <c r="AM13" s="69" t="str">
        <f t="shared" si="11"/>
        <v/>
      </c>
      <c r="AO13" s="65">
        <f t="shared" si="16"/>
        <v>42</v>
      </c>
      <c r="AP13" s="65">
        <f t="shared" si="12"/>
        <v>51.5</v>
      </c>
      <c r="AQ13" s="65" t="str">
        <f t="shared" si="12"/>
        <v>-</v>
      </c>
      <c r="AR13" s="65">
        <f t="shared" si="12"/>
        <v>107.5</v>
      </c>
      <c r="AS13" s="65" t="str">
        <f t="shared" si="12"/>
        <v/>
      </c>
      <c r="AT13" s="65" t="str">
        <f t="shared" si="12"/>
        <v/>
      </c>
      <c r="AU13" s="65" t="str">
        <f t="shared" si="12"/>
        <v/>
      </c>
      <c r="AV13" s="65" t="str">
        <f t="shared" si="12"/>
        <v/>
      </c>
      <c r="AW13" s="65" t="str">
        <f t="shared" si="12"/>
        <v/>
      </c>
      <c r="AX13" s="65" t="str">
        <f t="shared" si="12"/>
        <v/>
      </c>
      <c r="AY13" s="65" t="str">
        <f t="shared" si="12"/>
        <v/>
      </c>
      <c r="BA13" s="67">
        <f t="shared" si="13"/>
        <v>42</v>
      </c>
      <c r="BB13" s="68">
        <f t="shared" si="17"/>
        <v>42</v>
      </c>
      <c r="BC13" s="66" t="str">
        <f>INDEX(Parteien!$C13:$X13,1,MATCH(BA13,AO13:AY13,0)*2-1)</f>
        <v>ÖVP</v>
      </c>
      <c r="BD13" s="66" t="str">
        <f>INDEX(Parteien!$C13:$X13,1,MATCH(0,AC13:AM13,0)*2-1)</f>
        <v>GRÜNE</v>
      </c>
      <c r="BE13" s="56" t="str">
        <f t="shared" si="14"/>
        <v>ja</v>
      </c>
    </row>
    <row r="14" spans="1:57" s="66" customFormat="1" x14ac:dyDescent="0.15">
      <c r="A14" s="2">
        <v>50208</v>
      </c>
      <c r="B14" s="57" t="s">
        <v>13</v>
      </c>
      <c r="C14" s="58">
        <v>626</v>
      </c>
      <c r="D14" s="58">
        <v>874</v>
      </c>
      <c r="E14" s="58">
        <v>336</v>
      </c>
      <c r="F14" s="58">
        <v>282</v>
      </c>
      <c r="G14" s="58"/>
      <c r="H14" s="58"/>
      <c r="I14" s="58"/>
      <c r="J14" s="58"/>
      <c r="K14" s="58"/>
      <c r="L14" s="58"/>
      <c r="M14" s="58"/>
      <c r="N14" s="59"/>
      <c r="O14" s="60">
        <v>94</v>
      </c>
      <c r="P14" s="61">
        <v>21</v>
      </c>
      <c r="Q14" s="62">
        <f t="shared" si="15"/>
        <v>6</v>
      </c>
      <c r="R14" s="62">
        <f t="shared" si="0"/>
        <v>9</v>
      </c>
      <c r="S14" s="62">
        <f t="shared" si="0"/>
        <v>3</v>
      </c>
      <c r="T14" s="62">
        <f t="shared" si="0"/>
        <v>3</v>
      </c>
      <c r="U14" s="62" t="str">
        <f t="shared" si="0"/>
        <v/>
      </c>
      <c r="V14" s="62" t="str">
        <f t="shared" si="0"/>
        <v/>
      </c>
      <c r="W14" s="62" t="str">
        <f t="shared" si="0"/>
        <v/>
      </c>
      <c r="X14" s="62" t="str">
        <f t="shared" si="0"/>
        <v/>
      </c>
      <c r="Y14" s="62" t="str">
        <f t="shared" si="0"/>
        <v/>
      </c>
      <c r="Z14" s="62" t="str">
        <f t="shared" si="0"/>
        <v/>
      </c>
      <c r="AA14" s="62" t="str">
        <f t="shared" si="0"/>
        <v/>
      </c>
      <c r="AB14" s="63"/>
      <c r="AC14" s="69">
        <f t="shared" si="1"/>
        <v>62</v>
      </c>
      <c r="AD14" s="69">
        <f t="shared" si="2"/>
        <v>28</v>
      </c>
      <c r="AE14" s="69">
        <f t="shared" si="3"/>
        <v>54</v>
      </c>
      <c r="AF14" s="69">
        <f t="shared" si="4"/>
        <v>0</v>
      </c>
      <c r="AG14" s="69" t="str">
        <f t="shared" si="5"/>
        <v/>
      </c>
      <c r="AH14" s="69" t="str">
        <f t="shared" si="6"/>
        <v/>
      </c>
      <c r="AI14" s="69" t="str">
        <f t="shared" si="7"/>
        <v/>
      </c>
      <c r="AJ14" s="69" t="str">
        <f t="shared" si="8"/>
        <v/>
      </c>
      <c r="AK14" s="69" t="str">
        <f t="shared" si="9"/>
        <v/>
      </c>
      <c r="AL14" s="69" t="str">
        <f t="shared" si="10"/>
        <v/>
      </c>
      <c r="AM14" s="69" t="str">
        <f t="shared" si="11"/>
        <v/>
      </c>
      <c r="AO14" s="65">
        <f t="shared" si="16"/>
        <v>32</v>
      </c>
      <c r="AP14" s="65">
        <f t="shared" si="12"/>
        <v>66</v>
      </c>
      <c r="AQ14" s="65">
        <f t="shared" si="12"/>
        <v>40</v>
      </c>
      <c r="AR14" s="65" t="str">
        <f t="shared" si="12"/>
        <v>-</v>
      </c>
      <c r="AS14" s="65" t="str">
        <f t="shared" si="12"/>
        <v/>
      </c>
      <c r="AT14" s="65" t="str">
        <f t="shared" si="12"/>
        <v/>
      </c>
      <c r="AU14" s="65" t="str">
        <f t="shared" si="12"/>
        <v/>
      </c>
      <c r="AV14" s="65" t="str">
        <f t="shared" si="12"/>
        <v/>
      </c>
      <c r="AW14" s="65" t="str">
        <f t="shared" si="12"/>
        <v/>
      </c>
      <c r="AX14" s="65" t="str">
        <f t="shared" si="12"/>
        <v/>
      </c>
      <c r="AY14" s="65" t="str">
        <f t="shared" si="12"/>
        <v/>
      </c>
      <c r="BA14" s="67">
        <f t="shared" si="13"/>
        <v>32</v>
      </c>
      <c r="BB14" s="68">
        <f t="shared" si="17"/>
        <v>32</v>
      </c>
      <c r="BC14" s="66" t="str">
        <f>INDEX(Parteien!$C14:$X14,1,MATCH(BA14,AO14:AY14,0)*2-1)</f>
        <v>ÖVP</v>
      </c>
      <c r="BD14" s="66" t="str">
        <f>INDEX(Parteien!$C14:$X14,1,MATCH(0,AC14:AM14,0)*2-1)</f>
        <v>FPÖ</v>
      </c>
      <c r="BE14" s="56" t="str">
        <f t="shared" si="14"/>
        <v>ja</v>
      </c>
    </row>
    <row r="15" spans="1:57" s="66" customFormat="1" x14ac:dyDescent="0.15">
      <c r="A15" s="2">
        <v>50209</v>
      </c>
      <c r="B15" s="57" t="s">
        <v>14</v>
      </c>
      <c r="C15" s="58">
        <v>1387</v>
      </c>
      <c r="D15" s="58">
        <v>505</v>
      </c>
      <c r="E15" s="58">
        <v>291</v>
      </c>
      <c r="F15" s="58">
        <v>148</v>
      </c>
      <c r="G15" s="58"/>
      <c r="H15" s="58"/>
      <c r="I15" s="58"/>
      <c r="J15" s="58"/>
      <c r="K15" s="58"/>
      <c r="L15" s="58"/>
      <c r="M15" s="58"/>
      <c r="N15" s="59"/>
      <c r="O15" s="60">
        <v>101</v>
      </c>
      <c r="P15" s="61">
        <v>21</v>
      </c>
      <c r="Q15" s="62">
        <f t="shared" si="15"/>
        <v>13</v>
      </c>
      <c r="R15" s="62">
        <f t="shared" si="0"/>
        <v>5</v>
      </c>
      <c r="S15" s="62">
        <f t="shared" si="0"/>
        <v>2</v>
      </c>
      <c r="T15" s="62">
        <f t="shared" si="0"/>
        <v>1</v>
      </c>
      <c r="U15" s="62" t="str">
        <f t="shared" si="0"/>
        <v/>
      </c>
      <c r="V15" s="62" t="str">
        <f t="shared" si="0"/>
        <v/>
      </c>
      <c r="W15" s="62" t="str">
        <f t="shared" si="0"/>
        <v/>
      </c>
      <c r="X15" s="62" t="str">
        <f t="shared" si="0"/>
        <v/>
      </c>
      <c r="Y15" s="62" t="str">
        <f t="shared" si="0"/>
        <v/>
      </c>
      <c r="Z15" s="62" t="str">
        <f t="shared" si="0"/>
        <v/>
      </c>
      <c r="AA15" s="62" t="str">
        <f t="shared" si="0"/>
        <v/>
      </c>
      <c r="AB15" s="63"/>
      <c r="AC15" s="69">
        <f t="shared" si="1"/>
        <v>74</v>
      </c>
      <c r="AD15" s="69">
        <f t="shared" si="2"/>
        <v>0</v>
      </c>
      <c r="AE15" s="69">
        <f t="shared" si="3"/>
        <v>89</v>
      </c>
      <c r="AF15" s="69">
        <f t="shared" si="4"/>
        <v>47</v>
      </c>
      <c r="AG15" s="69" t="str">
        <f t="shared" si="5"/>
        <v/>
      </c>
      <c r="AH15" s="69" t="str">
        <f t="shared" si="6"/>
        <v/>
      </c>
      <c r="AI15" s="69" t="str">
        <f t="shared" si="7"/>
        <v/>
      </c>
      <c r="AJ15" s="69" t="str">
        <f t="shared" si="8"/>
        <v/>
      </c>
      <c r="AK15" s="69" t="str">
        <f t="shared" si="9"/>
        <v/>
      </c>
      <c r="AL15" s="69" t="str">
        <f t="shared" si="10"/>
        <v/>
      </c>
      <c r="AM15" s="69" t="str">
        <f t="shared" si="11"/>
        <v/>
      </c>
      <c r="AO15" s="65">
        <f t="shared" si="16"/>
        <v>27</v>
      </c>
      <c r="AP15" s="65" t="str">
        <f t="shared" si="12"/>
        <v>-</v>
      </c>
      <c r="AQ15" s="65">
        <f t="shared" si="12"/>
        <v>12</v>
      </c>
      <c r="AR15" s="65">
        <f t="shared" si="12"/>
        <v>54</v>
      </c>
      <c r="AS15" s="65" t="str">
        <f t="shared" si="12"/>
        <v/>
      </c>
      <c r="AT15" s="65" t="str">
        <f t="shared" si="12"/>
        <v/>
      </c>
      <c r="AU15" s="65" t="str">
        <f t="shared" si="12"/>
        <v/>
      </c>
      <c r="AV15" s="65" t="str">
        <f t="shared" si="12"/>
        <v/>
      </c>
      <c r="AW15" s="65" t="str">
        <f t="shared" si="12"/>
        <v/>
      </c>
      <c r="AX15" s="65" t="str">
        <f t="shared" si="12"/>
        <v/>
      </c>
      <c r="AY15" s="65" t="str">
        <f t="shared" si="12"/>
        <v/>
      </c>
      <c r="BA15" s="67">
        <f t="shared" si="13"/>
        <v>12</v>
      </c>
      <c r="BB15" s="68">
        <f t="shared" si="17"/>
        <v>12</v>
      </c>
      <c r="BC15" s="66" t="str">
        <f>INDEX(Parteien!$C15:$X15,1,MATCH(BA15,AO15:AY15,0)*2-1)</f>
        <v>GRÜNE</v>
      </c>
      <c r="BD15" s="66" t="str">
        <f>INDEX(Parteien!$C15:$X15,1,MATCH(0,AC15:AM15,0)*2-1)</f>
        <v>SPÖ</v>
      </c>
      <c r="BE15" s="56" t="str">
        <f t="shared" si="14"/>
        <v>ja</v>
      </c>
    </row>
    <row r="16" spans="1:57" s="66" customFormat="1" x14ac:dyDescent="0.15">
      <c r="A16" s="2">
        <v>50210</v>
      </c>
      <c r="B16" s="57" t="s">
        <v>118</v>
      </c>
      <c r="C16" s="58">
        <v>319</v>
      </c>
      <c r="D16" s="58">
        <v>203</v>
      </c>
      <c r="E16" s="58"/>
      <c r="F16" s="58">
        <v>38</v>
      </c>
      <c r="G16" s="58"/>
      <c r="H16" s="58"/>
      <c r="I16" s="58"/>
      <c r="J16" s="58"/>
      <c r="K16" s="58"/>
      <c r="L16" s="58"/>
      <c r="M16" s="58"/>
      <c r="N16" s="59"/>
      <c r="O16" s="60">
        <v>53.166666666666664</v>
      </c>
      <c r="P16" s="61">
        <v>9</v>
      </c>
      <c r="Q16" s="62">
        <f t="shared" si="15"/>
        <v>6</v>
      </c>
      <c r="R16" s="62">
        <f t="shared" si="0"/>
        <v>3</v>
      </c>
      <c r="S16" s="62" t="str">
        <f t="shared" si="0"/>
        <v/>
      </c>
      <c r="T16" s="62">
        <f t="shared" si="0"/>
        <v>0</v>
      </c>
      <c r="U16" s="62" t="str">
        <f t="shared" si="0"/>
        <v/>
      </c>
      <c r="V16" s="62" t="str">
        <f t="shared" si="0"/>
        <v/>
      </c>
      <c r="W16" s="62" t="str">
        <f t="shared" si="0"/>
        <v/>
      </c>
      <c r="X16" s="62" t="str">
        <f t="shared" si="0"/>
        <v/>
      </c>
      <c r="Y16" s="62" t="str">
        <f t="shared" si="0"/>
        <v/>
      </c>
      <c r="Z16" s="62" t="str">
        <f t="shared" si="0"/>
        <v/>
      </c>
      <c r="AA16" s="62" t="str">
        <f t="shared" si="0"/>
        <v/>
      </c>
      <c r="AB16" s="63"/>
      <c r="AC16" s="69">
        <f t="shared" si="1"/>
        <v>0</v>
      </c>
      <c r="AD16" s="69">
        <f t="shared" si="2"/>
        <v>43.5</v>
      </c>
      <c r="AE16" s="69" t="str">
        <f t="shared" si="3"/>
        <v/>
      </c>
      <c r="AF16" s="69">
        <f t="shared" si="4"/>
        <v>38</v>
      </c>
      <c r="AG16" s="69" t="str">
        <f t="shared" si="5"/>
        <v/>
      </c>
      <c r="AH16" s="69" t="str">
        <f t="shared" si="6"/>
        <v/>
      </c>
      <c r="AI16" s="69" t="str">
        <f t="shared" si="7"/>
        <v/>
      </c>
      <c r="AJ16" s="69" t="str">
        <f t="shared" si="8"/>
        <v/>
      </c>
      <c r="AK16" s="69" t="str">
        <f t="shared" si="9"/>
        <v/>
      </c>
      <c r="AL16" s="69" t="str">
        <f t="shared" si="10"/>
        <v/>
      </c>
      <c r="AM16" s="69" t="str">
        <f t="shared" si="11"/>
        <v/>
      </c>
      <c r="AO16" s="65" t="str">
        <f t="shared" si="16"/>
        <v>-</v>
      </c>
      <c r="AP16" s="65">
        <f t="shared" si="12"/>
        <v>9.6666666666666643</v>
      </c>
      <c r="AQ16" s="65" t="str">
        <f t="shared" si="12"/>
        <v/>
      </c>
      <c r="AR16" s="65">
        <f t="shared" si="12"/>
        <v>15.166666666666664</v>
      </c>
      <c r="AS16" s="65" t="str">
        <f t="shared" si="12"/>
        <v/>
      </c>
      <c r="AT16" s="65" t="str">
        <f t="shared" si="12"/>
        <v/>
      </c>
      <c r="AU16" s="65" t="str">
        <f t="shared" si="12"/>
        <v/>
      </c>
      <c r="AV16" s="65" t="str">
        <f t="shared" si="12"/>
        <v/>
      </c>
      <c r="AW16" s="65" t="str">
        <f t="shared" si="12"/>
        <v/>
      </c>
      <c r="AX16" s="65" t="str">
        <f t="shared" si="12"/>
        <v/>
      </c>
      <c r="AY16" s="65" t="str">
        <f t="shared" si="12"/>
        <v/>
      </c>
      <c r="BA16" s="67">
        <f t="shared" si="13"/>
        <v>9.6666666666666643</v>
      </c>
      <c r="BB16" s="68">
        <f t="shared" si="17"/>
        <v>10</v>
      </c>
      <c r="BC16" s="66" t="str">
        <f>INDEX(Parteien!$C16:$X16,1,MATCH(BA16,AO16:AY16,0)*2-1)</f>
        <v>SPÖ</v>
      </c>
      <c r="BD16" s="66" t="str">
        <f>INDEX(Parteien!$C16:$X16,1,MATCH(0,AC16:AM16,0)*2-1)</f>
        <v>ÖVP</v>
      </c>
      <c r="BE16" s="56">
        <f t="shared" si="14"/>
        <v>0</v>
      </c>
    </row>
    <row r="17" spans="1:57" s="66" customFormat="1" x14ac:dyDescent="0.15">
      <c r="A17" s="2">
        <v>50211</v>
      </c>
      <c r="B17" s="57" t="s">
        <v>408</v>
      </c>
      <c r="C17" s="58">
        <v>757</v>
      </c>
      <c r="D17" s="58">
        <v>220</v>
      </c>
      <c r="E17" s="58"/>
      <c r="F17" s="58">
        <v>105</v>
      </c>
      <c r="G17" s="58"/>
      <c r="H17" s="58"/>
      <c r="I17" s="58"/>
      <c r="J17" s="58"/>
      <c r="K17" s="58"/>
      <c r="L17" s="58"/>
      <c r="M17" s="58"/>
      <c r="N17" s="59"/>
      <c r="O17" s="60">
        <v>58.230769230769234</v>
      </c>
      <c r="P17" s="61">
        <v>17</v>
      </c>
      <c r="Q17" s="62">
        <f t="shared" si="15"/>
        <v>13</v>
      </c>
      <c r="R17" s="62">
        <f t="shared" si="0"/>
        <v>3</v>
      </c>
      <c r="S17" s="62" t="str">
        <f t="shared" si="0"/>
        <v/>
      </c>
      <c r="T17" s="62">
        <f t="shared" si="0"/>
        <v>1</v>
      </c>
      <c r="U17" s="62" t="str">
        <f t="shared" si="0"/>
        <v/>
      </c>
      <c r="V17" s="62" t="str">
        <f t="shared" si="0"/>
        <v/>
      </c>
      <c r="W17" s="62" t="str">
        <f t="shared" si="0"/>
        <v/>
      </c>
      <c r="X17" s="62" t="str">
        <f t="shared" si="0"/>
        <v/>
      </c>
      <c r="Y17" s="62" t="str">
        <f t="shared" si="0"/>
        <v/>
      </c>
      <c r="Z17" s="62" t="str">
        <f t="shared" si="0"/>
        <v/>
      </c>
      <c r="AA17" s="62" t="str">
        <f t="shared" si="0"/>
        <v/>
      </c>
      <c r="AB17" s="63"/>
      <c r="AC17" s="69">
        <f t="shared" si="1"/>
        <v>0</v>
      </c>
      <c r="AD17" s="69">
        <f t="shared" si="2"/>
        <v>45.307692307700002</v>
      </c>
      <c r="AE17" s="69" t="str">
        <f t="shared" si="3"/>
        <v/>
      </c>
      <c r="AF17" s="69">
        <f t="shared" si="4"/>
        <v>46.7692307692</v>
      </c>
      <c r="AG17" s="69" t="str">
        <f t="shared" si="5"/>
        <v/>
      </c>
      <c r="AH17" s="69" t="str">
        <f t="shared" si="6"/>
        <v/>
      </c>
      <c r="AI17" s="69" t="str">
        <f t="shared" si="7"/>
        <v/>
      </c>
      <c r="AJ17" s="69" t="str">
        <f t="shared" si="8"/>
        <v/>
      </c>
      <c r="AK17" s="69" t="str">
        <f t="shared" si="9"/>
        <v/>
      </c>
      <c r="AL17" s="69" t="str">
        <f t="shared" si="10"/>
        <v/>
      </c>
      <c r="AM17" s="69" t="str">
        <f t="shared" si="11"/>
        <v/>
      </c>
      <c r="AO17" s="65" t="str">
        <f t="shared" si="16"/>
        <v>-</v>
      </c>
      <c r="AP17" s="65">
        <f t="shared" si="12"/>
        <v>12.923076923069232</v>
      </c>
      <c r="AQ17" s="65" t="str">
        <f t="shared" si="12"/>
        <v/>
      </c>
      <c r="AR17" s="65">
        <f t="shared" si="12"/>
        <v>11.461538461569234</v>
      </c>
      <c r="AS17" s="65" t="str">
        <f t="shared" si="12"/>
        <v/>
      </c>
      <c r="AT17" s="65" t="str">
        <f t="shared" si="12"/>
        <v/>
      </c>
      <c r="AU17" s="65" t="str">
        <f t="shared" si="12"/>
        <v/>
      </c>
      <c r="AV17" s="65" t="str">
        <f t="shared" si="12"/>
        <v/>
      </c>
      <c r="AW17" s="65" t="str">
        <f t="shared" si="12"/>
        <v/>
      </c>
      <c r="AX17" s="65" t="str">
        <f t="shared" si="12"/>
        <v/>
      </c>
      <c r="AY17" s="65" t="str">
        <f t="shared" si="12"/>
        <v/>
      </c>
      <c r="BA17" s="67">
        <f t="shared" si="13"/>
        <v>11.461538461569234</v>
      </c>
      <c r="BB17" s="68">
        <f t="shared" si="17"/>
        <v>12</v>
      </c>
      <c r="BC17" s="66" t="str">
        <f>INDEX(Parteien!$C17:$X17,1,MATCH(BA17,AO17:AY17,0)*2-1)</f>
        <v>FPÖ</v>
      </c>
      <c r="BD17" s="66" t="str">
        <f>INDEX(Parteien!$C17:$X17,1,MATCH(0,AC17:AM17,0)*2-1)</f>
        <v>ÖVP</v>
      </c>
      <c r="BE17" s="56">
        <f t="shared" si="14"/>
        <v>0</v>
      </c>
    </row>
    <row r="18" spans="1:57" s="66" customFormat="1" x14ac:dyDescent="0.15">
      <c r="A18" s="2">
        <v>50212</v>
      </c>
      <c r="B18" s="57" t="s">
        <v>119</v>
      </c>
      <c r="C18" s="58">
        <v>534</v>
      </c>
      <c r="D18" s="58">
        <v>240</v>
      </c>
      <c r="E18" s="58"/>
      <c r="F18" s="58">
        <v>88</v>
      </c>
      <c r="G18" s="58"/>
      <c r="H18" s="58"/>
      <c r="I18" s="58"/>
      <c r="J18" s="58"/>
      <c r="K18" s="58"/>
      <c r="L18" s="58"/>
      <c r="M18" s="58"/>
      <c r="N18" s="59"/>
      <c r="O18" s="60">
        <v>60</v>
      </c>
      <c r="P18" s="61">
        <v>13</v>
      </c>
      <c r="Q18" s="62">
        <f t="shared" si="15"/>
        <v>8</v>
      </c>
      <c r="R18" s="62">
        <f t="shared" si="0"/>
        <v>4</v>
      </c>
      <c r="S18" s="62" t="str">
        <f t="shared" si="0"/>
        <v/>
      </c>
      <c r="T18" s="62">
        <f t="shared" si="0"/>
        <v>1</v>
      </c>
      <c r="U18" s="62" t="str">
        <f t="shared" si="0"/>
        <v/>
      </c>
      <c r="V18" s="62" t="str">
        <f t="shared" si="0"/>
        <v/>
      </c>
      <c r="W18" s="62" t="str">
        <f t="shared" si="0"/>
        <v/>
      </c>
      <c r="X18" s="62" t="str">
        <f t="shared" si="0"/>
        <v/>
      </c>
      <c r="Y18" s="62" t="str">
        <f t="shared" si="0"/>
        <v/>
      </c>
      <c r="Z18" s="62" t="str">
        <f t="shared" si="0"/>
        <v/>
      </c>
      <c r="AA18" s="62" t="str">
        <f t="shared" si="0"/>
        <v/>
      </c>
      <c r="AB18" s="63"/>
      <c r="AC18" s="69">
        <f t="shared" si="1"/>
        <v>54</v>
      </c>
      <c r="AD18" s="69">
        <f t="shared" si="2"/>
        <v>0</v>
      </c>
      <c r="AE18" s="69" t="str">
        <f t="shared" si="3"/>
        <v/>
      </c>
      <c r="AF18" s="69">
        <f t="shared" si="4"/>
        <v>28</v>
      </c>
      <c r="AG18" s="69" t="str">
        <f t="shared" si="5"/>
        <v/>
      </c>
      <c r="AH18" s="69" t="str">
        <f t="shared" si="6"/>
        <v/>
      </c>
      <c r="AI18" s="69" t="str">
        <f t="shared" si="7"/>
        <v/>
      </c>
      <c r="AJ18" s="69" t="str">
        <f t="shared" si="8"/>
        <v/>
      </c>
      <c r="AK18" s="69" t="str">
        <f t="shared" si="9"/>
        <v/>
      </c>
      <c r="AL18" s="69" t="str">
        <f t="shared" si="10"/>
        <v/>
      </c>
      <c r="AM18" s="69" t="str">
        <f t="shared" si="11"/>
        <v/>
      </c>
      <c r="AO18" s="65">
        <f t="shared" si="16"/>
        <v>6</v>
      </c>
      <c r="AP18" s="65" t="str">
        <f t="shared" si="12"/>
        <v>-</v>
      </c>
      <c r="AQ18" s="65" t="str">
        <f t="shared" si="12"/>
        <v/>
      </c>
      <c r="AR18" s="65">
        <f t="shared" si="12"/>
        <v>32</v>
      </c>
      <c r="AS18" s="65" t="str">
        <f t="shared" si="12"/>
        <v/>
      </c>
      <c r="AT18" s="65" t="str">
        <f t="shared" si="12"/>
        <v/>
      </c>
      <c r="AU18" s="65" t="str">
        <f t="shared" si="12"/>
        <v/>
      </c>
      <c r="AV18" s="65" t="str">
        <f t="shared" si="12"/>
        <v/>
      </c>
      <c r="AW18" s="65" t="str">
        <f t="shared" si="12"/>
        <v/>
      </c>
      <c r="AX18" s="65" t="str">
        <f t="shared" si="12"/>
        <v/>
      </c>
      <c r="AY18" s="65" t="str">
        <f t="shared" si="12"/>
        <v/>
      </c>
      <c r="BA18" s="67">
        <f t="shared" si="13"/>
        <v>6</v>
      </c>
      <c r="BB18" s="68">
        <f t="shared" si="17"/>
        <v>6</v>
      </c>
      <c r="BC18" s="66" t="str">
        <f>INDEX(Parteien!$C18:$X18,1,MATCH(BA18,AO18:AY18,0)*2-1)</f>
        <v>ÖVP</v>
      </c>
      <c r="BD18" s="66" t="str">
        <f>INDEX(Parteien!$C18:$X18,1,MATCH(0,AC18:AM18,0)*2-1)</f>
        <v>SPÖ</v>
      </c>
      <c r="BE18" s="56" t="str">
        <f t="shared" si="14"/>
        <v>ja</v>
      </c>
    </row>
    <row r="19" spans="1:57" s="66" customFormat="1" x14ac:dyDescent="0.15">
      <c r="A19" s="2">
        <v>50213</v>
      </c>
      <c r="B19" s="57" t="s">
        <v>15</v>
      </c>
      <c r="C19" s="58">
        <v>624</v>
      </c>
      <c r="D19" s="58">
        <v>329</v>
      </c>
      <c r="E19" s="58"/>
      <c r="F19" s="58">
        <v>72</v>
      </c>
      <c r="G19" s="58">
        <v>186</v>
      </c>
      <c r="H19" s="58"/>
      <c r="I19" s="58"/>
      <c r="J19" s="58"/>
      <c r="K19" s="58"/>
      <c r="L19" s="58"/>
      <c r="M19" s="58"/>
      <c r="N19" s="59"/>
      <c r="O19" s="60">
        <v>65.8</v>
      </c>
      <c r="P19" s="61">
        <v>17</v>
      </c>
      <c r="Q19" s="62">
        <f t="shared" si="15"/>
        <v>9</v>
      </c>
      <c r="R19" s="62">
        <f t="shared" si="0"/>
        <v>5</v>
      </c>
      <c r="S19" s="62" t="str">
        <f t="shared" si="0"/>
        <v/>
      </c>
      <c r="T19" s="62">
        <f t="shared" si="0"/>
        <v>1</v>
      </c>
      <c r="U19" s="62">
        <f t="shared" si="0"/>
        <v>2</v>
      </c>
      <c r="V19" s="62" t="str">
        <f t="shared" si="0"/>
        <v/>
      </c>
      <c r="W19" s="62" t="str">
        <f t="shared" si="0"/>
        <v/>
      </c>
      <c r="X19" s="62" t="str">
        <f t="shared" si="0"/>
        <v/>
      </c>
      <c r="Y19" s="62" t="str">
        <f t="shared" si="0"/>
        <v/>
      </c>
      <c r="Z19" s="62" t="str">
        <f t="shared" si="0"/>
        <v/>
      </c>
      <c r="AA19" s="62" t="str">
        <f t="shared" si="0"/>
        <v/>
      </c>
      <c r="AB19" s="63"/>
      <c r="AC19" s="69">
        <f t="shared" si="1"/>
        <v>31.8</v>
      </c>
      <c r="AD19" s="69">
        <f t="shared" si="2"/>
        <v>0</v>
      </c>
      <c r="AE19" s="69" t="str">
        <f t="shared" si="3"/>
        <v/>
      </c>
      <c r="AF19" s="69">
        <f t="shared" si="4"/>
        <v>6.2</v>
      </c>
      <c r="AG19" s="69">
        <f t="shared" si="5"/>
        <v>54.4</v>
      </c>
      <c r="AH19" s="69" t="str">
        <f t="shared" si="6"/>
        <v/>
      </c>
      <c r="AI19" s="69" t="str">
        <f t="shared" si="7"/>
        <v/>
      </c>
      <c r="AJ19" s="69" t="str">
        <f t="shared" si="8"/>
        <v/>
      </c>
      <c r="AK19" s="69" t="str">
        <f t="shared" si="9"/>
        <v/>
      </c>
      <c r="AL19" s="69" t="str">
        <f t="shared" si="10"/>
        <v/>
      </c>
      <c r="AM19" s="69" t="str">
        <f t="shared" si="11"/>
        <v/>
      </c>
      <c r="AO19" s="65">
        <f t="shared" si="16"/>
        <v>34</v>
      </c>
      <c r="AP19" s="65" t="str">
        <f t="shared" si="12"/>
        <v>-</v>
      </c>
      <c r="AQ19" s="65" t="str">
        <f t="shared" si="12"/>
        <v/>
      </c>
      <c r="AR19" s="65">
        <f t="shared" si="12"/>
        <v>59.599999999999994</v>
      </c>
      <c r="AS19" s="65">
        <f t="shared" si="12"/>
        <v>11.399999999999999</v>
      </c>
      <c r="AT19" s="65" t="str">
        <f t="shared" si="12"/>
        <v/>
      </c>
      <c r="AU19" s="65" t="str">
        <f t="shared" si="12"/>
        <v/>
      </c>
      <c r="AV19" s="65" t="str">
        <f t="shared" si="12"/>
        <v/>
      </c>
      <c r="AW19" s="65" t="str">
        <f t="shared" si="12"/>
        <v/>
      </c>
      <c r="AX19" s="65" t="str">
        <f t="shared" si="12"/>
        <v/>
      </c>
      <c r="AY19" s="65" t="str">
        <f t="shared" si="12"/>
        <v/>
      </c>
      <c r="BA19" s="67">
        <f t="shared" si="13"/>
        <v>11.399999999999999</v>
      </c>
      <c r="BB19" s="68">
        <f t="shared" si="17"/>
        <v>12</v>
      </c>
      <c r="BC19" s="66" t="str">
        <f>INDEX(Parteien!$C19:$X19,1,MATCH(BA19,AO19:AY19,0)*2-1)</f>
        <v>GBV</v>
      </c>
      <c r="BD19" s="66" t="str">
        <f>INDEX(Parteien!$C19:$X19,1,MATCH(0,AC19:AM19,0)*2-1)</f>
        <v>SPÖ</v>
      </c>
      <c r="BE19" s="56">
        <f t="shared" si="14"/>
        <v>0</v>
      </c>
    </row>
    <row r="20" spans="1:57" s="66" customFormat="1" ht="16.5" customHeight="1" x14ac:dyDescent="0.15">
      <c r="A20" s="2">
        <v>50301</v>
      </c>
      <c r="B20" s="57" t="s">
        <v>16</v>
      </c>
      <c r="C20" s="58">
        <v>480</v>
      </c>
      <c r="D20" s="58">
        <v>301</v>
      </c>
      <c r="E20" s="58">
        <v>235</v>
      </c>
      <c r="F20" s="58">
        <v>97</v>
      </c>
      <c r="G20" s="58">
        <v>1055</v>
      </c>
      <c r="H20" s="58"/>
      <c r="I20" s="58"/>
      <c r="J20" s="58"/>
      <c r="K20" s="58"/>
      <c r="L20" s="58"/>
      <c r="M20" s="58"/>
      <c r="N20" s="59"/>
      <c r="O20" s="60">
        <v>96</v>
      </c>
      <c r="P20" s="61">
        <v>21</v>
      </c>
      <c r="Q20" s="62">
        <f t="shared" si="15"/>
        <v>5</v>
      </c>
      <c r="R20" s="62">
        <f t="shared" si="0"/>
        <v>3</v>
      </c>
      <c r="S20" s="62">
        <f t="shared" si="0"/>
        <v>2</v>
      </c>
      <c r="T20" s="62">
        <f t="shared" si="0"/>
        <v>1</v>
      </c>
      <c r="U20" s="62">
        <f t="shared" si="0"/>
        <v>10</v>
      </c>
      <c r="V20" s="62" t="str">
        <f t="shared" si="0"/>
        <v/>
      </c>
      <c r="W20" s="62" t="str">
        <f t="shared" si="0"/>
        <v/>
      </c>
      <c r="X20" s="62" t="str">
        <f t="shared" si="0"/>
        <v/>
      </c>
      <c r="Y20" s="62" t="str">
        <f t="shared" si="0"/>
        <v/>
      </c>
      <c r="Z20" s="62" t="str">
        <f t="shared" si="0"/>
        <v/>
      </c>
      <c r="AA20" s="62" t="str">
        <f t="shared" si="0"/>
        <v/>
      </c>
      <c r="AB20" s="63"/>
      <c r="AC20" s="69">
        <f t="shared" si="1"/>
        <v>0</v>
      </c>
      <c r="AD20" s="69">
        <f t="shared" si="2"/>
        <v>13</v>
      </c>
      <c r="AE20" s="69">
        <f t="shared" si="3"/>
        <v>43</v>
      </c>
      <c r="AF20" s="69">
        <f t="shared" si="4"/>
        <v>1</v>
      </c>
      <c r="AG20" s="69">
        <f t="shared" si="5"/>
        <v>95</v>
      </c>
      <c r="AH20" s="69" t="str">
        <f t="shared" si="6"/>
        <v/>
      </c>
      <c r="AI20" s="69" t="str">
        <f t="shared" si="7"/>
        <v/>
      </c>
      <c r="AJ20" s="69" t="str">
        <f t="shared" si="8"/>
        <v/>
      </c>
      <c r="AK20" s="69" t="str">
        <f t="shared" si="9"/>
        <v/>
      </c>
      <c r="AL20" s="69" t="str">
        <f t="shared" si="10"/>
        <v/>
      </c>
      <c r="AM20" s="69" t="str">
        <f t="shared" si="11"/>
        <v/>
      </c>
      <c r="AO20" s="65" t="str">
        <f t="shared" si="16"/>
        <v>-</v>
      </c>
      <c r="AP20" s="65">
        <f t="shared" si="12"/>
        <v>83</v>
      </c>
      <c r="AQ20" s="65">
        <f t="shared" si="12"/>
        <v>53</v>
      </c>
      <c r="AR20" s="65">
        <f t="shared" si="12"/>
        <v>95</v>
      </c>
      <c r="AS20" s="65">
        <f t="shared" si="12"/>
        <v>1</v>
      </c>
      <c r="AT20" s="65" t="str">
        <f t="shared" si="12"/>
        <v/>
      </c>
      <c r="AU20" s="65" t="str">
        <f t="shared" si="12"/>
        <v/>
      </c>
      <c r="AV20" s="65" t="str">
        <f t="shared" si="12"/>
        <v/>
      </c>
      <c r="AW20" s="65" t="str">
        <f t="shared" si="12"/>
        <v/>
      </c>
      <c r="AX20" s="65" t="str">
        <f t="shared" si="12"/>
        <v/>
      </c>
      <c r="AY20" s="65" t="str">
        <f t="shared" si="12"/>
        <v/>
      </c>
      <c r="BA20" s="67">
        <f t="shared" si="13"/>
        <v>1</v>
      </c>
      <c r="BB20" s="68">
        <f t="shared" si="17"/>
        <v>1</v>
      </c>
      <c r="BC20" s="66" t="str">
        <f>INDEX(Parteien!$C20:$X20,1,MATCH(BA20,AO20:AY20,0)*2-1)</f>
        <v>KRÜ</v>
      </c>
      <c r="BD20" s="66" t="str">
        <f>INDEX(Parteien!$C20:$X20,1,MATCH(0,AC20:AM20,0)*2-1)</f>
        <v>ÖVP</v>
      </c>
      <c r="BE20" s="56" t="str">
        <f t="shared" si="14"/>
        <v>ja</v>
      </c>
    </row>
    <row r="21" spans="1:57" s="66" customFormat="1" x14ac:dyDescent="0.15">
      <c r="A21" s="2">
        <v>50302</v>
      </c>
      <c r="B21" s="57" t="s">
        <v>17</v>
      </c>
      <c r="C21" s="58">
        <v>1352</v>
      </c>
      <c r="D21" s="58">
        <v>206</v>
      </c>
      <c r="E21" s="58">
        <v>293</v>
      </c>
      <c r="F21" s="58">
        <v>195</v>
      </c>
      <c r="G21" s="58"/>
      <c r="H21" s="58"/>
      <c r="I21" s="58"/>
      <c r="J21" s="58"/>
      <c r="K21" s="58"/>
      <c r="L21" s="58"/>
      <c r="M21" s="58"/>
      <c r="N21" s="59"/>
      <c r="O21" s="60">
        <v>96.571428571428569</v>
      </c>
      <c r="P21" s="61">
        <v>21</v>
      </c>
      <c r="Q21" s="62">
        <f t="shared" si="15"/>
        <v>14</v>
      </c>
      <c r="R21" s="62">
        <f t="shared" si="0"/>
        <v>2</v>
      </c>
      <c r="S21" s="62">
        <f t="shared" si="0"/>
        <v>3</v>
      </c>
      <c r="T21" s="62">
        <f t="shared" si="0"/>
        <v>2</v>
      </c>
      <c r="U21" s="62" t="str">
        <f t="shared" si="0"/>
        <v/>
      </c>
      <c r="V21" s="62" t="str">
        <f t="shared" si="0"/>
        <v/>
      </c>
      <c r="W21" s="62" t="str">
        <f t="shared" si="0"/>
        <v/>
      </c>
      <c r="X21" s="62" t="str">
        <f t="shared" si="0"/>
        <v/>
      </c>
      <c r="Y21" s="62" t="str">
        <f t="shared" si="0"/>
        <v/>
      </c>
      <c r="Z21" s="62" t="str">
        <f t="shared" si="0"/>
        <v/>
      </c>
      <c r="AA21" s="62" t="str">
        <f t="shared" si="0"/>
        <v/>
      </c>
      <c r="AB21" s="63"/>
      <c r="AC21" s="69">
        <f t="shared" si="1"/>
        <v>0</v>
      </c>
      <c r="AD21" s="69">
        <f t="shared" si="2"/>
        <v>12.857142857099999</v>
      </c>
      <c r="AE21" s="69">
        <f t="shared" si="3"/>
        <v>3.2857142857000001</v>
      </c>
      <c r="AF21" s="69">
        <f t="shared" si="4"/>
        <v>1.8571428570999999</v>
      </c>
      <c r="AG21" s="69" t="str">
        <f t="shared" si="5"/>
        <v/>
      </c>
      <c r="AH21" s="69" t="str">
        <f t="shared" si="6"/>
        <v/>
      </c>
      <c r="AI21" s="69" t="str">
        <f t="shared" si="7"/>
        <v/>
      </c>
      <c r="AJ21" s="69" t="str">
        <f t="shared" si="8"/>
        <v/>
      </c>
      <c r="AK21" s="69" t="str">
        <f t="shared" si="9"/>
        <v/>
      </c>
      <c r="AL21" s="69" t="str">
        <f t="shared" si="10"/>
        <v/>
      </c>
      <c r="AM21" s="69" t="str">
        <f t="shared" si="11"/>
        <v/>
      </c>
      <c r="AO21" s="65" t="str">
        <f t="shared" si="16"/>
        <v>-</v>
      </c>
      <c r="AP21" s="65">
        <f t="shared" si="12"/>
        <v>83.714285714328568</v>
      </c>
      <c r="AQ21" s="65">
        <f t="shared" si="12"/>
        <v>93.285714285728574</v>
      </c>
      <c r="AR21" s="65">
        <f t="shared" si="12"/>
        <v>94.714285714328568</v>
      </c>
      <c r="AS21" s="65" t="str">
        <f t="shared" si="12"/>
        <v/>
      </c>
      <c r="AT21" s="65" t="str">
        <f t="shared" si="12"/>
        <v/>
      </c>
      <c r="AU21" s="65" t="str">
        <f t="shared" si="12"/>
        <v/>
      </c>
      <c r="AV21" s="65" t="str">
        <f t="shared" si="12"/>
        <v/>
      </c>
      <c r="AW21" s="65" t="str">
        <f t="shared" si="12"/>
        <v/>
      </c>
      <c r="AX21" s="65" t="str">
        <f t="shared" si="12"/>
        <v/>
      </c>
      <c r="AY21" s="65" t="str">
        <f t="shared" si="12"/>
        <v/>
      </c>
      <c r="BA21" s="67">
        <f t="shared" si="13"/>
        <v>83.714285714328568</v>
      </c>
      <c r="BB21" s="68">
        <f t="shared" si="17"/>
        <v>84</v>
      </c>
      <c r="BC21" s="66" t="str">
        <f>INDEX(Parteien!$C21:$X21,1,MATCH(BA21,AO21:AY21,0)*2-1)</f>
        <v>SPÖ</v>
      </c>
      <c r="BD21" s="66" t="str">
        <f>INDEX(Parteien!$C21:$X21,1,MATCH(0,AC21:AM21,0)*2-1)</f>
        <v>ÖVP</v>
      </c>
      <c r="BE21" s="56">
        <f t="shared" si="14"/>
        <v>0</v>
      </c>
    </row>
    <row r="22" spans="1:57" s="66" customFormat="1" x14ac:dyDescent="0.15">
      <c r="A22" s="2">
        <v>50303</v>
      </c>
      <c r="B22" s="57" t="s">
        <v>18</v>
      </c>
      <c r="C22" s="58">
        <v>1792</v>
      </c>
      <c r="D22" s="58">
        <v>236</v>
      </c>
      <c r="E22" s="58">
        <v>261</v>
      </c>
      <c r="F22" s="58">
        <v>223</v>
      </c>
      <c r="G22" s="58"/>
      <c r="H22" s="58"/>
      <c r="I22" s="58"/>
      <c r="J22" s="58"/>
      <c r="K22" s="58"/>
      <c r="L22" s="58"/>
      <c r="M22" s="58"/>
      <c r="N22" s="59"/>
      <c r="O22" s="60">
        <v>112</v>
      </c>
      <c r="P22" s="61">
        <v>21</v>
      </c>
      <c r="Q22" s="62">
        <f t="shared" si="15"/>
        <v>16</v>
      </c>
      <c r="R22" s="62">
        <f t="shared" si="15"/>
        <v>2</v>
      </c>
      <c r="S22" s="62">
        <f t="shared" si="15"/>
        <v>2</v>
      </c>
      <c r="T22" s="62">
        <f t="shared" si="15"/>
        <v>1</v>
      </c>
      <c r="U22" s="62" t="str">
        <f t="shared" si="15"/>
        <v/>
      </c>
      <c r="V22" s="62" t="str">
        <f t="shared" si="15"/>
        <v/>
      </c>
      <c r="W22" s="62" t="str">
        <f t="shared" si="15"/>
        <v/>
      </c>
      <c r="X22" s="62" t="str">
        <f t="shared" si="15"/>
        <v/>
      </c>
      <c r="Y22" s="62" t="str">
        <f t="shared" si="15"/>
        <v/>
      </c>
      <c r="Z22" s="62" t="str">
        <f t="shared" si="15"/>
        <v/>
      </c>
      <c r="AA22" s="62" t="str">
        <f t="shared" si="15"/>
        <v/>
      </c>
      <c r="AB22" s="63"/>
      <c r="AC22" s="69">
        <f t="shared" si="1"/>
        <v>0</v>
      </c>
      <c r="AD22" s="69">
        <f t="shared" si="2"/>
        <v>12</v>
      </c>
      <c r="AE22" s="69">
        <f t="shared" si="3"/>
        <v>37</v>
      </c>
      <c r="AF22" s="69">
        <f t="shared" si="4"/>
        <v>111</v>
      </c>
      <c r="AG22" s="69" t="str">
        <f t="shared" si="5"/>
        <v/>
      </c>
      <c r="AH22" s="69" t="str">
        <f t="shared" si="6"/>
        <v/>
      </c>
      <c r="AI22" s="69" t="str">
        <f t="shared" si="7"/>
        <v/>
      </c>
      <c r="AJ22" s="69" t="str">
        <f t="shared" si="8"/>
        <v/>
      </c>
      <c r="AK22" s="69" t="str">
        <f t="shared" si="9"/>
        <v/>
      </c>
      <c r="AL22" s="69" t="str">
        <f t="shared" si="10"/>
        <v/>
      </c>
      <c r="AM22" s="69" t="str">
        <f t="shared" si="11"/>
        <v/>
      </c>
      <c r="AO22" s="65" t="str">
        <f t="shared" si="16"/>
        <v>-</v>
      </c>
      <c r="AP22" s="65">
        <f t="shared" si="16"/>
        <v>100</v>
      </c>
      <c r="AQ22" s="65">
        <f t="shared" si="16"/>
        <v>75</v>
      </c>
      <c r="AR22" s="65">
        <f t="shared" si="16"/>
        <v>1</v>
      </c>
      <c r="AS22" s="65" t="str">
        <f t="shared" si="16"/>
        <v/>
      </c>
      <c r="AT22" s="65" t="str">
        <f t="shared" si="16"/>
        <v/>
      </c>
      <c r="AU22" s="65" t="str">
        <f t="shared" si="16"/>
        <v/>
      </c>
      <c r="AV22" s="65" t="str">
        <f t="shared" si="16"/>
        <v/>
      </c>
      <c r="AW22" s="65" t="str">
        <f t="shared" si="16"/>
        <v/>
      </c>
      <c r="AX22" s="65" t="str">
        <f t="shared" si="16"/>
        <v/>
      </c>
      <c r="AY22" s="65" t="str">
        <f t="shared" si="16"/>
        <v/>
      </c>
      <c r="BA22" s="67">
        <f t="shared" si="13"/>
        <v>1</v>
      </c>
      <c r="BB22" s="68">
        <f t="shared" si="17"/>
        <v>1</v>
      </c>
      <c r="BC22" s="66" t="str">
        <f>INDEX(Parteien!$C22:$X22,1,MATCH(BA22,AO22:AY22,0)*2-1)</f>
        <v>FPÖ</v>
      </c>
      <c r="BD22" s="66" t="str">
        <f>INDEX(Parteien!$C22:$X22,1,MATCH(0,AC22:AM22,0)*2-1)</f>
        <v>ÖVP</v>
      </c>
      <c r="BE22" s="56" t="str">
        <f t="shared" si="14"/>
        <v>ja</v>
      </c>
    </row>
    <row r="23" spans="1:57" s="66" customFormat="1" x14ac:dyDescent="0.15">
      <c r="A23" s="2">
        <v>50304</v>
      </c>
      <c r="B23" s="57" t="s">
        <v>19</v>
      </c>
      <c r="C23" s="58">
        <v>571</v>
      </c>
      <c r="D23" s="58">
        <v>277</v>
      </c>
      <c r="E23" s="58"/>
      <c r="F23" s="58">
        <v>166</v>
      </c>
      <c r="G23" s="58"/>
      <c r="H23" s="58"/>
      <c r="I23" s="58"/>
      <c r="J23" s="58"/>
      <c r="K23" s="58"/>
      <c r="L23" s="58"/>
      <c r="M23" s="58"/>
      <c r="N23" s="59"/>
      <c r="O23" s="60">
        <v>55.4</v>
      </c>
      <c r="P23" s="61">
        <v>17</v>
      </c>
      <c r="Q23" s="62">
        <f t="shared" si="15"/>
        <v>10</v>
      </c>
      <c r="R23" s="62">
        <f t="shared" si="15"/>
        <v>5</v>
      </c>
      <c r="S23" s="62" t="str">
        <f t="shared" si="15"/>
        <v/>
      </c>
      <c r="T23" s="62">
        <f t="shared" si="15"/>
        <v>2</v>
      </c>
      <c r="U23" s="62" t="str">
        <f t="shared" si="15"/>
        <v/>
      </c>
      <c r="V23" s="62" t="str">
        <f t="shared" si="15"/>
        <v/>
      </c>
      <c r="W23" s="62" t="str">
        <f t="shared" si="15"/>
        <v/>
      </c>
      <c r="X23" s="62" t="str">
        <f t="shared" si="15"/>
        <v/>
      </c>
      <c r="Y23" s="62" t="str">
        <f t="shared" si="15"/>
        <v/>
      </c>
      <c r="Z23" s="62" t="str">
        <f t="shared" si="15"/>
        <v/>
      </c>
      <c r="AA23" s="62" t="str">
        <f t="shared" si="15"/>
        <v/>
      </c>
      <c r="AB23" s="63"/>
      <c r="AC23" s="69">
        <f t="shared" si="1"/>
        <v>17</v>
      </c>
      <c r="AD23" s="69">
        <f t="shared" si="2"/>
        <v>0</v>
      </c>
      <c r="AE23" s="69" t="str">
        <f t="shared" si="3"/>
        <v/>
      </c>
      <c r="AF23" s="69">
        <f t="shared" si="4"/>
        <v>55.2</v>
      </c>
      <c r="AG23" s="69" t="str">
        <f t="shared" si="5"/>
        <v/>
      </c>
      <c r="AH23" s="69" t="str">
        <f t="shared" si="6"/>
        <v/>
      </c>
      <c r="AI23" s="69" t="str">
        <f t="shared" si="7"/>
        <v/>
      </c>
      <c r="AJ23" s="69" t="str">
        <f t="shared" si="8"/>
        <v/>
      </c>
      <c r="AK23" s="69" t="str">
        <f t="shared" si="9"/>
        <v/>
      </c>
      <c r="AL23" s="69" t="str">
        <f t="shared" si="10"/>
        <v/>
      </c>
      <c r="AM23" s="69" t="str">
        <f t="shared" si="11"/>
        <v/>
      </c>
      <c r="AO23" s="65">
        <f t="shared" si="16"/>
        <v>38.4</v>
      </c>
      <c r="AP23" s="65" t="str">
        <f t="shared" si="16"/>
        <v>-</v>
      </c>
      <c r="AQ23" s="65" t="str">
        <f t="shared" si="16"/>
        <v/>
      </c>
      <c r="AR23" s="65">
        <f t="shared" si="16"/>
        <v>0.19999999999999574</v>
      </c>
      <c r="AS23" s="65" t="str">
        <f t="shared" si="16"/>
        <v/>
      </c>
      <c r="AT23" s="65" t="str">
        <f t="shared" si="16"/>
        <v/>
      </c>
      <c r="AU23" s="65" t="str">
        <f t="shared" si="16"/>
        <v/>
      </c>
      <c r="AV23" s="65" t="str">
        <f t="shared" si="16"/>
        <v/>
      </c>
      <c r="AW23" s="65" t="str">
        <f t="shared" si="16"/>
        <v/>
      </c>
      <c r="AX23" s="65" t="str">
        <f t="shared" si="16"/>
        <v/>
      </c>
      <c r="AY23" s="65" t="str">
        <f t="shared" si="16"/>
        <v/>
      </c>
      <c r="BA23" s="67">
        <f t="shared" si="13"/>
        <v>0.19999999999999574</v>
      </c>
      <c r="BB23" s="68">
        <f t="shared" si="17"/>
        <v>1</v>
      </c>
      <c r="BC23" s="66" t="str">
        <f>INDEX(Parteien!$C23:$X23,1,MATCH(BA23,AO23:AY23,0)*2-1)</f>
        <v>FPÖ</v>
      </c>
      <c r="BD23" s="66" t="str">
        <f>INDEX(Parteien!$C23:$X23,1,MATCH(0,AC23:AM23,0)*2-1)</f>
        <v>SPÖ</v>
      </c>
      <c r="BE23" s="56">
        <f t="shared" si="14"/>
        <v>0</v>
      </c>
    </row>
    <row r="24" spans="1:57" s="66" customFormat="1" x14ac:dyDescent="0.15">
      <c r="A24" s="2">
        <v>50305</v>
      </c>
      <c r="B24" s="57" t="s">
        <v>20</v>
      </c>
      <c r="C24" s="58">
        <v>290</v>
      </c>
      <c r="D24" s="58">
        <v>1559</v>
      </c>
      <c r="E24" s="58">
        <v>286</v>
      </c>
      <c r="F24" s="58">
        <v>330</v>
      </c>
      <c r="G24" s="58"/>
      <c r="H24" s="58"/>
      <c r="I24" s="58"/>
      <c r="J24" s="58"/>
      <c r="K24" s="58"/>
      <c r="L24" s="58"/>
      <c r="M24" s="58"/>
      <c r="N24" s="59"/>
      <c r="O24" s="60">
        <v>110</v>
      </c>
      <c r="P24" s="61">
        <v>21</v>
      </c>
      <c r="Q24" s="62">
        <f t="shared" si="15"/>
        <v>2</v>
      </c>
      <c r="R24" s="62">
        <f t="shared" si="15"/>
        <v>14</v>
      </c>
      <c r="S24" s="62">
        <f t="shared" si="15"/>
        <v>2</v>
      </c>
      <c r="T24" s="62">
        <f t="shared" si="15"/>
        <v>3</v>
      </c>
      <c r="U24" s="62" t="str">
        <f t="shared" si="15"/>
        <v/>
      </c>
      <c r="V24" s="62" t="str">
        <f t="shared" si="15"/>
        <v/>
      </c>
      <c r="W24" s="62" t="str">
        <f t="shared" si="15"/>
        <v/>
      </c>
      <c r="X24" s="62" t="str">
        <f t="shared" si="15"/>
        <v/>
      </c>
      <c r="Y24" s="62" t="str">
        <f t="shared" si="15"/>
        <v/>
      </c>
      <c r="Z24" s="62" t="str">
        <f t="shared" si="15"/>
        <v/>
      </c>
      <c r="AA24" s="62" t="str">
        <f t="shared" si="15"/>
        <v/>
      </c>
      <c r="AB24" s="63"/>
      <c r="AC24" s="69">
        <f t="shared" si="1"/>
        <v>70</v>
      </c>
      <c r="AD24" s="69">
        <f t="shared" si="2"/>
        <v>19</v>
      </c>
      <c r="AE24" s="69">
        <f t="shared" si="3"/>
        <v>66</v>
      </c>
      <c r="AF24" s="69">
        <f t="shared" si="4"/>
        <v>0</v>
      </c>
      <c r="AG24" s="69" t="str">
        <f t="shared" si="5"/>
        <v/>
      </c>
      <c r="AH24" s="69" t="str">
        <f t="shared" si="6"/>
        <v/>
      </c>
      <c r="AI24" s="69" t="str">
        <f t="shared" si="7"/>
        <v/>
      </c>
      <c r="AJ24" s="69" t="str">
        <f t="shared" si="8"/>
        <v/>
      </c>
      <c r="AK24" s="69" t="str">
        <f t="shared" si="9"/>
        <v/>
      </c>
      <c r="AL24" s="69" t="str">
        <f t="shared" si="10"/>
        <v/>
      </c>
      <c r="AM24" s="69" t="str">
        <f t="shared" si="11"/>
        <v/>
      </c>
      <c r="AO24" s="65">
        <f t="shared" si="16"/>
        <v>40</v>
      </c>
      <c r="AP24" s="65">
        <f t="shared" si="16"/>
        <v>91</v>
      </c>
      <c r="AQ24" s="65">
        <f t="shared" si="16"/>
        <v>44</v>
      </c>
      <c r="AR24" s="65" t="str">
        <f t="shared" si="16"/>
        <v>-</v>
      </c>
      <c r="AS24" s="65" t="str">
        <f t="shared" si="16"/>
        <v/>
      </c>
      <c r="AT24" s="65" t="str">
        <f t="shared" si="16"/>
        <v/>
      </c>
      <c r="AU24" s="65" t="str">
        <f t="shared" si="16"/>
        <v/>
      </c>
      <c r="AV24" s="65" t="str">
        <f t="shared" si="16"/>
        <v/>
      </c>
      <c r="AW24" s="65" t="str">
        <f t="shared" si="16"/>
        <v/>
      </c>
      <c r="AX24" s="65" t="str">
        <f t="shared" si="16"/>
        <v/>
      </c>
      <c r="AY24" s="65" t="str">
        <f t="shared" si="16"/>
        <v/>
      </c>
      <c r="BA24" s="67">
        <f t="shared" si="13"/>
        <v>40</v>
      </c>
      <c r="BB24" s="68">
        <f t="shared" si="17"/>
        <v>40</v>
      </c>
      <c r="BC24" s="66" t="str">
        <f>INDEX(Parteien!$C24:$X24,1,MATCH(BA24,AO24:AY24,0)*2-1)</f>
        <v>ÖVP</v>
      </c>
      <c r="BD24" s="66" t="str">
        <f>INDEX(Parteien!$C24:$X24,1,MATCH(0,AC24:AM24,0)*2-1)</f>
        <v>FPÖ</v>
      </c>
      <c r="BE24" s="56" t="str">
        <f t="shared" si="14"/>
        <v>ja</v>
      </c>
    </row>
    <row r="25" spans="1:57" s="66" customFormat="1" x14ac:dyDescent="0.15">
      <c r="A25" s="2">
        <v>50306</v>
      </c>
      <c r="B25" s="57" t="s">
        <v>21</v>
      </c>
      <c r="C25" s="58">
        <v>528</v>
      </c>
      <c r="D25" s="58">
        <v>265</v>
      </c>
      <c r="E25" s="58"/>
      <c r="F25" s="58"/>
      <c r="G25" s="58"/>
      <c r="H25" s="58"/>
      <c r="I25" s="58"/>
      <c r="J25" s="58"/>
      <c r="K25" s="58"/>
      <c r="L25" s="58"/>
      <c r="M25" s="58"/>
      <c r="N25" s="59"/>
      <c r="O25" s="60">
        <v>58.666666666666664</v>
      </c>
      <c r="P25" s="61">
        <v>13</v>
      </c>
      <c r="Q25" s="62">
        <f t="shared" si="15"/>
        <v>9</v>
      </c>
      <c r="R25" s="62">
        <f t="shared" si="15"/>
        <v>4</v>
      </c>
      <c r="S25" s="62" t="str">
        <f t="shared" si="15"/>
        <v/>
      </c>
      <c r="T25" s="62" t="str">
        <f t="shared" si="15"/>
        <v/>
      </c>
      <c r="U25" s="62" t="str">
        <f t="shared" si="15"/>
        <v/>
      </c>
      <c r="V25" s="62" t="str">
        <f t="shared" si="15"/>
        <v/>
      </c>
      <c r="W25" s="62" t="str">
        <f t="shared" si="15"/>
        <v/>
      </c>
      <c r="X25" s="62" t="str">
        <f t="shared" si="15"/>
        <v/>
      </c>
      <c r="Y25" s="62" t="str">
        <f t="shared" si="15"/>
        <v/>
      </c>
      <c r="Z25" s="62" t="str">
        <f t="shared" si="15"/>
        <v/>
      </c>
      <c r="AA25" s="62" t="str">
        <f t="shared" si="15"/>
        <v/>
      </c>
      <c r="AB25" s="63"/>
      <c r="AC25" s="69">
        <f t="shared" si="1"/>
        <v>0</v>
      </c>
      <c r="AD25" s="69">
        <f t="shared" si="2"/>
        <v>30.333333333300001</v>
      </c>
      <c r="AE25" s="69" t="str">
        <f t="shared" si="3"/>
        <v/>
      </c>
      <c r="AF25" s="69" t="str">
        <f t="shared" si="4"/>
        <v/>
      </c>
      <c r="AG25" s="69" t="str">
        <f t="shared" si="5"/>
        <v/>
      </c>
      <c r="AH25" s="69" t="str">
        <f t="shared" si="6"/>
        <v/>
      </c>
      <c r="AI25" s="69" t="str">
        <f t="shared" si="7"/>
        <v/>
      </c>
      <c r="AJ25" s="69" t="str">
        <f t="shared" si="8"/>
        <v/>
      </c>
      <c r="AK25" s="69" t="str">
        <f t="shared" si="9"/>
        <v/>
      </c>
      <c r="AL25" s="69" t="str">
        <f t="shared" si="10"/>
        <v/>
      </c>
      <c r="AM25" s="69" t="str">
        <f t="shared" si="11"/>
        <v/>
      </c>
      <c r="AO25" s="65" t="str">
        <f t="shared" si="16"/>
        <v>-</v>
      </c>
      <c r="AP25" s="65">
        <f t="shared" si="16"/>
        <v>28.333333333366664</v>
      </c>
      <c r="AQ25" s="65" t="str">
        <f t="shared" si="16"/>
        <v/>
      </c>
      <c r="AR25" s="65" t="str">
        <f t="shared" si="16"/>
        <v/>
      </c>
      <c r="AS25" s="65" t="str">
        <f t="shared" si="16"/>
        <v/>
      </c>
      <c r="AT25" s="65" t="str">
        <f t="shared" si="16"/>
        <v/>
      </c>
      <c r="AU25" s="65" t="str">
        <f t="shared" si="16"/>
        <v/>
      </c>
      <c r="AV25" s="65" t="str">
        <f t="shared" si="16"/>
        <v/>
      </c>
      <c r="AW25" s="65" t="str">
        <f t="shared" si="16"/>
        <v/>
      </c>
      <c r="AX25" s="65" t="str">
        <f t="shared" si="16"/>
        <v/>
      </c>
      <c r="AY25" s="65" t="str">
        <f t="shared" si="16"/>
        <v/>
      </c>
      <c r="BA25" s="67">
        <f t="shared" si="13"/>
        <v>28.333333333366664</v>
      </c>
      <c r="BB25" s="68">
        <f t="shared" si="17"/>
        <v>29</v>
      </c>
      <c r="BC25" s="66" t="str">
        <f>INDEX(Parteien!$C25:$X25,1,MATCH(BA25,AO25:AY25,0)*2-1)</f>
        <v>SPÖ</v>
      </c>
      <c r="BD25" s="66" t="str">
        <f>INDEX(Parteien!$C25:$X25,1,MATCH(0,AC25:AM25,0)*2-1)</f>
        <v>ÖVP</v>
      </c>
      <c r="BE25" s="56">
        <f t="shared" si="14"/>
        <v>0</v>
      </c>
    </row>
    <row r="26" spans="1:57" s="66" customFormat="1" x14ac:dyDescent="0.15">
      <c r="A26" s="2">
        <v>50307</v>
      </c>
      <c r="B26" s="57" t="s">
        <v>22</v>
      </c>
      <c r="C26" s="58">
        <v>414</v>
      </c>
      <c r="D26" s="58">
        <v>245</v>
      </c>
      <c r="E26" s="58">
        <v>103</v>
      </c>
      <c r="F26" s="58">
        <v>111</v>
      </c>
      <c r="G26" s="58"/>
      <c r="H26" s="58"/>
      <c r="I26" s="58"/>
      <c r="J26" s="58"/>
      <c r="K26" s="58"/>
      <c r="L26" s="58"/>
      <c r="M26" s="58"/>
      <c r="N26" s="59"/>
      <c r="O26" s="60">
        <v>59.142857142857146</v>
      </c>
      <c r="P26" s="61">
        <v>13</v>
      </c>
      <c r="Q26" s="62">
        <f t="shared" si="15"/>
        <v>7</v>
      </c>
      <c r="R26" s="62">
        <f t="shared" si="15"/>
        <v>4</v>
      </c>
      <c r="S26" s="62">
        <f t="shared" si="15"/>
        <v>1</v>
      </c>
      <c r="T26" s="62">
        <f t="shared" si="15"/>
        <v>1</v>
      </c>
      <c r="U26" s="62" t="str">
        <f t="shared" si="15"/>
        <v/>
      </c>
      <c r="V26" s="62" t="str">
        <f t="shared" si="15"/>
        <v/>
      </c>
      <c r="W26" s="62" t="str">
        <f t="shared" si="15"/>
        <v/>
      </c>
      <c r="X26" s="62" t="str">
        <f t="shared" si="15"/>
        <v/>
      </c>
      <c r="Y26" s="62" t="str">
        <f t="shared" si="15"/>
        <v/>
      </c>
      <c r="Z26" s="62" t="str">
        <f t="shared" si="15"/>
        <v/>
      </c>
      <c r="AA26" s="62" t="str">
        <f t="shared" si="15"/>
        <v/>
      </c>
      <c r="AB26" s="63"/>
      <c r="AC26" s="69">
        <f t="shared" si="1"/>
        <v>0</v>
      </c>
      <c r="AD26" s="69">
        <f t="shared" si="2"/>
        <v>8.4285714285999997</v>
      </c>
      <c r="AE26" s="69">
        <f t="shared" si="3"/>
        <v>43.857142857100001</v>
      </c>
      <c r="AF26" s="69">
        <f t="shared" si="4"/>
        <v>51.857142857100001</v>
      </c>
      <c r="AG26" s="69" t="str">
        <f t="shared" si="5"/>
        <v/>
      </c>
      <c r="AH26" s="69" t="str">
        <f t="shared" si="6"/>
        <v/>
      </c>
      <c r="AI26" s="69" t="str">
        <f t="shared" si="7"/>
        <v/>
      </c>
      <c r="AJ26" s="69" t="str">
        <f t="shared" si="8"/>
        <v/>
      </c>
      <c r="AK26" s="69" t="str">
        <f t="shared" si="9"/>
        <v/>
      </c>
      <c r="AL26" s="69" t="str">
        <f t="shared" si="10"/>
        <v/>
      </c>
      <c r="AM26" s="69" t="str">
        <f t="shared" si="11"/>
        <v/>
      </c>
      <c r="AO26" s="65" t="str">
        <f t="shared" si="16"/>
        <v>-</v>
      </c>
      <c r="AP26" s="65">
        <f t="shared" si="16"/>
        <v>50.714285714257144</v>
      </c>
      <c r="AQ26" s="65">
        <f t="shared" si="16"/>
        <v>15.285714285757145</v>
      </c>
      <c r="AR26" s="65">
        <f t="shared" si="16"/>
        <v>7.2857142857571446</v>
      </c>
      <c r="AS26" s="65" t="str">
        <f t="shared" si="16"/>
        <v/>
      </c>
      <c r="AT26" s="65" t="str">
        <f t="shared" si="16"/>
        <v/>
      </c>
      <c r="AU26" s="65" t="str">
        <f t="shared" si="16"/>
        <v/>
      </c>
      <c r="AV26" s="65" t="str">
        <f t="shared" si="16"/>
        <v/>
      </c>
      <c r="AW26" s="65" t="str">
        <f t="shared" si="16"/>
        <v/>
      </c>
      <c r="AX26" s="65" t="str">
        <f t="shared" si="16"/>
        <v/>
      </c>
      <c r="AY26" s="65" t="str">
        <f t="shared" si="16"/>
        <v/>
      </c>
      <c r="BA26" s="67">
        <f t="shared" si="13"/>
        <v>7.2857142857571446</v>
      </c>
      <c r="BB26" s="68">
        <f t="shared" si="17"/>
        <v>8</v>
      </c>
      <c r="BC26" s="66" t="str">
        <f>INDEX(Parteien!$C26:$X26,1,MATCH(BA26,AO26:AY26,0)*2-1)</f>
        <v>FPÖ</v>
      </c>
      <c r="BD26" s="66" t="str">
        <f>INDEX(Parteien!$C26:$X26,1,MATCH(0,AC26:AM26,0)*2-1)</f>
        <v>ÖVP</v>
      </c>
      <c r="BE26" s="56">
        <f t="shared" si="14"/>
        <v>0</v>
      </c>
    </row>
    <row r="27" spans="1:57" s="66" customFormat="1" x14ac:dyDescent="0.15">
      <c r="A27" s="2">
        <v>50308</v>
      </c>
      <c r="B27" s="57" t="s">
        <v>23</v>
      </c>
      <c r="C27" s="58">
        <v>816</v>
      </c>
      <c r="D27" s="58">
        <v>420</v>
      </c>
      <c r="E27" s="58"/>
      <c r="F27" s="58">
        <v>204</v>
      </c>
      <c r="G27" s="58"/>
      <c r="H27" s="58"/>
      <c r="I27" s="58"/>
      <c r="J27" s="58"/>
      <c r="K27" s="58"/>
      <c r="L27" s="58"/>
      <c r="M27" s="58"/>
      <c r="N27" s="59"/>
      <c r="O27" s="60">
        <v>70</v>
      </c>
      <c r="P27" s="61">
        <v>19</v>
      </c>
      <c r="Q27" s="62">
        <f t="shared" si="15"/>
        <v>11</v>
      </c>
      <c r="R27" s="62">
        <f t="shared" si="15"/>
        <v>6</v>
      </c>
      <c r="S27" s="62" t="str">
        <f t="shared" si="15"/>
        <v/>
      </c>
      <c r="T27" s="62">
        <f t="shared" si="15"/>
        <v>2</v>
      </c>
      <c r="U27" s="62" t="str">
        <f t="shared" si="15"/>
        <v/>
      </c>
      <c r="V27" s="62" t="str">
        <f t="shared" si="15"/>
        <v/>
      </c>
      <c r="W27" s="62" t="str">
        <f t="shared" si="15"/>
        <v/>
      </c>
      <c r="X27" s="62" t="str">
        <f t="shared" si="15"/>
        <v/>
      </c>
      <c r="Y27" s="62" t="str">
        <f t="shared" si="15"/>
        <v/>
      </c>
      <c r="Z27" s="62" t="str">
        <f t="shared" si="15"/>
        <v/>
      </c>
      <c r="AA27" s="62" t="str">
        <f t="shared" si="15"/>
        <v/>
      </c>
      <c r="AB27" s="63"/>
      <c r="AC27" s="69">
        <f t="shared" si="1"/>
        <v>46</v>
      </c>
      <c r="AD27" s="69">
        <f t="shared" si="2"/>
        <v>0</v>
      </c>
      <c r="AE27" s="69" t="str">
        <f t="shared" si="3"/>
        <v/>
      </c>
      <c r="AF27" s="69">
        <f t="shared" si="4"/>
        <v>64</v>
      </c>
      <c r="AG27" s="69" t="str">
        <f t="shared" si="5"/>
        <v/>
      </c>
      <c r="AH27" s="69" t="str">
        <f t="shared" si="6"/>
        <v/>
      </c>
      <c r="AI27" s="69" t="str">
        <f t="shared" si="7"/>
        <v/>
      </c>
      <c r="AJ27" s="69" t="str">
        <f t="shared" si="8"/>
        <v/>
      </c>
      <c r="AK27" s="69" t="str">
        <f t="shared" si="9"/>
        <v/>
      </c>
      <c r="AL27" s="69" t="str">
        <f t="shared" si="10"/>
        <v/>
      </c>
      <c r="AM27" s="69" t="str">
        <f t="shared" si="11"/>
        <v/>
      </c>
      <c r="AO27" s="65">
        <f t="shared" si="16"/>
        <v>24</v>
      </c>
      <c r="AP27" s="65" t="str">
        <f t="shared" si="16"/>
        <v>-</v>
      </c>
      <c r="AQ27" s="65" t="str">
        <f t="shared" si="16"/>
        <v/>
      </c>
      <c r="AR27" s="65">
        <f t="shared" si="16"/>
        <v>6</v>
      </c>
      <c r="AS27" s="65" t="str">
        <f t="shared" si="16"/>
        <v/>
      </c>
      <c r="AT27" s="65" t="str">
        <f t="shared" si="16"/>
        <v/>
      </c>
      <c r="AU27" s="65" t="str">
        <f t="shared" si="16"/>
        <v/>
      </c>
      <c r="AV27" s="65" t="str">
        <f t="shared" si="16"/>
        <v/>
      </c>
      <c r="AW27" s="65" t="str">
        <f t="shared" si="16"/>
        <v/>
      </c>
      <c r="AX27" s="65" t="str">
        <f t="shared" si="16"/>
        <v/>
      </c>
      <c r="AY27" s="65" t="str">
        <f t="shared" si="16"/>
        <v/>
      </c>
      <c r="BA27" s="67">
        <f t="shared" si="13"/>
        <v>6</v>
      </c>
      <c r="BB27" s="68">
        <f t="shared" si="17"/>
        <v>6</v>
      </c>
      <c r="BC27" s="66" t="str">
        <f>INDEX(Parteien!$C27:$X27,1,MATCH(BA27,AO27:AY27,0)*2-1)</f>
        <v>FPÖ</v>
      </c>
      <c r="BD27" s="66" t="str">
        <f>INDEX(Parteien!$C27:$X27,1,MATCH(0,AC27:AM27,0)*2-1)</f>
        <v>SPÖ</v>
      </c>
      <c r="BE27" s="56" t="str">
        <f t="shared" si="14"/>
        <v>ja</v>
      </c>
    </row>
    <row r="28" spans="1:57" s="66" customFormat="1" x14ac:dyDescent="0.15">
      <c r="A28" s="2">
        <v>50309</v>
      </c>
      <c r="B28" s="57" t="s">
        <v>24</v>
      </c>
      <c r="C28" s="58">
        <v>1299</v>
      </c>
      <c r="D28" s="58">
        <v>560</v>
      </c>
      <c r="E28" s="58">
        <v>416</v>
      </c>
      <c r="F28" s="58">
        <v>287</v>
      </c>
      <c r="G28" s="58"/>
      <c r="H28" s="58"/>
      <c r="I28" s="58"/>
      <c r="J28" s="58"/>
      <c r="K28" s="58"/>
      <c r="L28" s="58"/>
      <c r="M28" s="58"/>
      <c r="N28" s="59"/>
      <c r="O28" s="60">
        <v>95.666666666666671</v>
      </c>
      <c r="P28" s="61">
        <v>25</v>
      </c>
      <c r="Q28" s="62">
        <f t="shared" si="15"/>
        <v>13</v>
      </c>
      <c r="R28" s="62">
        <f t="shared" si="15"/>
        <v>5</v>
      </c>
      <c r="S28" s="62">
        <f t="shared" si="15"/>
        <v>4</v>
      </c>
      <c r="T28" s="62">
        <f t="shared" si="15"/>
        <v>3</v>
      </c>
      <c r="U28" s="62" t="str">
        <f t="shared" si="15"/>
        <v/>
      </c>
      <c r="V28" s="62" t="str">
        <f t="shared" si="15"/>
        <v/>
      </c>
      <c r="W28" s="62" t="str">
        <f t="shared" si="15"/>
        <v/>
      </c>
      <c r="X28" s="62" t="str">
        <f t="shared" si="15"/>
        <v/>
      </c>
      <c r="Y28" s="62" t="str">
        <f t="shared" si="15"/>
        <v/>
      </c>
      <c r="Z28" s="62" t="str">
        <f t="shared" si="15"/>
        <v/>
      </c>
      <c r="AA28" s="62" t="str">
        <f t="shared" si="15"/>
        <v/>
      </c>
      <c r="AB28" s="63"/>
      <c r="AC28" s="69">
        <f t="shared" si="1"/>
        <v>55.333333333299997</v>
      </c>
      <c r="AD28" s="69">
        <f t="shared" si="2"/>
        <v>81.666666666699996</v>
      </c>
      <c r="AE28" s="69">
        <f t="shared" si="3"/>
        <v>33.333333333299997</v>
      </c>
      <c r="AF28" s="69">
        <f t="shared" si="4"/>
        <v>0</v>
      </c>
      <c r="AG28" s="69" t="str">
        <f t="shared" si="5"/>
        <v/>
      </c>
      <c r="AH28" s="69" t="str">
        <f t="shared" si="6"/>
        <v/>
      </c>
      <c r="AI28" s="69" t="str">
        <f t="shared" si="7"/>
        <v/>
      </c>
      <c r="AJ28" s="69" t="str">
        <f t="shared" si="8"/>
        <v/>
      </c>
      <c r="AK28" s="69" t="str">
        <f t="shared" si="9"/>
        <v/>
      </c>
      <c r="AL28" s="69" t="str">
        <f t="shared" si="10"/>
        <v/>
      </c>
      <c r="AM28" s="69" t="str">
        <f t="shared" si="11"/>
        <v/>
      </c>
      <c r="AO28" s="65">
        <f t="shared" si="16"/>
        <v>40.333333333366674</v>
      </c>
      <c r="AP28" s="65">
        <f t="shared" si="16"/>
        <v>13.999999999966676</v>
      </c>
      <c r="AQ28" s="65">
        <f t="shared" si="16"/>
        <v>62.333333333366674</v>
      </c>
      <c r="AR28" s="65" t="str">
        <f t="shared" si="16"/>
        <v>-</v>
      </c>
      <c r="AS28" s="65" t="str">
        <f t="shared" si="16"/>
        <v/>
      </c>
      <c r="AT28" s="65" t="str">
        <f t="shared" si="16"/>
        <v/>
      </c>
      <c r="AU28" s="65" t="str">
        <f t="shared" si="16"/>
        <v/>
      </c>
      <c r="AV28" s="65" t="str">
        <f t="shared" si="16"/>
        <v/>
      </c>
      <c r="AW28" s="65" t="str">
        <f t="shared" si="16"/>
        <v/>
      </c>
      <c r="AX28" s="65" t="str">
        <f t="shared" si="16"/>
        <v/>
      </c>
      <c r="AY28" s="65" t="str">
        <f t="shared" si="16"/>
        <v/>
      </c>
      <c r="BA28" s="67">
        <f t="shared" si="13"/>
        <v>13.999999999966676</v>
      </c>
      <c r="BB28" s="68">
        <f t="shared" si="17"/>
        <v>14</v>
      </c>
      <c r="BC28" s="66" t="str">
        <f>INDEX(Parteien!$C28:$X28,1,MATCH(BA28,AO28:AY28,0)*2-1)</f>
        <v>SPÖ</v>
      </c>
      <c r="BD28" s="66" t="str">
        <f>INDEX(Parteien!$C28:$X28,1,MATCH(0,AC28:AM28,0)*2-1)</f>
        <v>FPÖ</v>
      </c>
      <c r="BE28" s="56">
        <f t="shared" si="14"/>
        <v>0</v>
      </c>
    </row>
    <row r="29" spans="1:57" s="66" customFormat="1" x14ac:dyDescent="0.15">
      <c r="A29" s="2">
        <v>50310</v>
      </c>
      <c r="B29" s="57" t="s">
        <v>25</v>
      </c>
      <c r="C29" s="58">
        <v>1978</v>
      </c>
      <c r="D29" s="58">
        <v>550</v>
      </c>
      <c r="E29" s="58">
        <v>542</v>
      </c>
      <c r="F29" s="58">
        <v>225</v>
      </c>
      <c r="G29" s="58"/>
      <c r="H29" s="58"/>
      <c r="I29" s="58"/>
      <c r="J29" s="58"/>
      <c r="K29" s="58"/>
      <c r="L29" s="58"/>
      <c r="M29" s="58"/>
      <c r="N29" s="59"/>
      <c r="O29" s="60">
        <v>123.625</v>
      </c>
      <c r="P29" s="61">
        <v>25</v>
      </c>
      <c r="Q29" s="62">
        <f t="shared" si="15"/>
        <v>16</v>
      </c>
      <c r="R29" s="62">
        <f t="shared" si="15"/>
        <v>4</v>
      </c>
      <c r="S29" s="62">
        <f t="shared" si="15"/>
        <v>4</v>
      </c>
      <c r="T29" s="62">
        <f t="shared" si="15"/>
        <v>1</v>
      </c>
      <c r="U29" s="62" t="str">
        <f t="shared" si="15"/>
        <v/>
      </c>
      <c r="V29" s="62" t="str">
        <f t="shared" si="15"/>
        <v/>
      </c>
      <c r="W29" s="62" t="str">
        <f t="shared" si="15"/>
        <v/>
      </c>
      <c r="X29" s="62" t="str">
        <f t="shared" si="15"/>
        <v/>
      </c>
      <c r="Y29" s="62" t="str">
        <f t="shared" si="15"/>
        <v/>
      </c>
      <c r="Z29" s="62" t="str">
        <f t="shared" si="15"/>
        <v/>
      </c>
      <c r="AA29" s="62" t="str">
        <f t="shared" si="15"/>
        <v/>
      </c>
      <c r="AB29" s="63"/>
      <c r="AC29" s="69">
        <f t="shared" si="1"/>
        <v>0</v>
      </c>
      <c r="AD29" s="69">
        <f t="shared" si="2"/>
        <v>55.5</v>
      </c>
      <c r="AE29" s="69">
        <f t="shared" si="3"/>
        <v>47.5</v>
      </c>
      <c r="AF29" s="69">
        <f t="shared" si="4"/>
        <v>101.375</v>
      </c>
      <c r="AG29" s="69" t="str">
        <f t="shared" si="5"/>
        <v/>
      </c>
      <c r="AH29" s="69" t="str">
        <f t="shared" si="6"/>
        <v/>
      </c>
      <c r="AI29" s="69" t="str">
        <f t="shared" si="7"/>
        <v/>
      </c>
      <c r="AJ29" s="69" t="str">
        <f t="shared" si="8"/>
        <v/>
      </c>
      <c r="AK29" s="69" t="str">
        <f t="shared" si="9"/>
        <v/>
      </c>
      <c r="AL29" s="69" t="str">
        <f t="shared" si="10"/>
        <v/>
      </c>
      <c r="AM29" s="69" t="str">
        <f t="shared" si="11"/>
        <v/>
      </c>
      <c r="AO29" s="65" t="str">
        <f t="shared" si="16"/>
        <v>-</v>
      </c>
      <c r="AP29" s="65">
        <f t="shared" si="16"/>
        <v>68.125</v>
      </c>
      <c r="AQ29" s="65">
        <f t="shared" si="16"/>
        <v>76.125</v>
      </c>
      <c r="AR29" s="65">
        <f t="shared" si="16"/>
        <v>22.25</v>
      </c>
      <c r="AS29" s="65" t="str">
        <f t="shared" si="16"/>
        <v/>
      </c>
      <c r="AT29" s="65" t="str">
        <f t="shared" si="16"/>
        <v/>
      </c>
      <c r="AU29" s="65" t="str">
        <f t="shared" si="16"/>
        <v/>
      </c>
      <c r="AV29" s="65" t="str">
        <f t="shared" si="16"/>
        <v/>
      </c>
      <c r="AW29" s="65" t="str">
        <f t="shared" si="16"/>
        <v/>
      </c>
      <c r="AX29" s="65" t="str">
        <f t="shared" si="16"/>
        <v/>
      </c>
      <c r="AY29" s="65" t="str">
        <f t="shared" si="16"/>
        <v/>
      </c>
      <c r="BA29" s="67">
        <f t="shared" si="13"/>
        <v>22.25</v>
      </c>
      <c r="BB29" s="68">
        <f t="shared" si="17"/>
        <v>23</v>
      </c>
      <c r="BC29" s="66" t="str">
        <f>INDEX(Parteien!$C29:$X29,1,MATCH(BA29,AO29:AY29,0)*2-1)</f>
        <v>FPÖ</v>
      </c>
      <c r="BD29" s="66" t="str">
        <f>INDEX(Parteien!$C29:$X29,1,MATCH(0,AC29:AM29,0)*2-1)</f>
        <v>ÖVP</v>
      </c>
      <c r="BE29" s="56">
        <f t="shared" si="14"/>
        <v>0</v>
      </c>
    </row>
    <row r="30" spans="1:57" s="66" customFormat="1" x14ac:dyDescent="0.15">
      <c r="A30" s="2">
        <v>50311</v>
      </c>
      <c r="B30" s="57" t="s">
        <v>26</v>
      </c>
      <c r="C30" s="58">
        <v>926</v>
      </c>
      <c r="D30" s="58">
        <v>277</v>
      </c>
      <c r="E30" s="58"/>
      <c r="F30" s="58">
        <v>586</v>
      </c>
      <c r="G30" s="58"/>
      <c r="H30" s="58"/>
      <c r="I30" s="58"/>
      <c r="J30" s="58"/>
      <c r="K30" s="58"/>
      <c r="L30" s="58"/>
      <c r="M30" s="58"/>
      <c r="N30" s="59"/>
      <c r="O30" s="60">
        <v>92.333333333333329</v>
      </c>
      <c r="P30" s="61">
        <v>19</v>
      </c>
      <c r="Q30" s="62">
        <f t="shared" si="15"/>
        <v>10</v>
      </c>
      <c r="R30" s="62">
        <f t="shared" si="15"/>
        <v>3</v>
      </c>
      <c r="S30" s="62" t="str">
        <f t="shared" si="15"/>
        <v/>
      </c>
      <c r="T30" s="62">
        <f t="shared" si="15"/>
        <v>6</v>
      </c>
      <c r="U30" s="62" t="str">
        <f t="shared" si="15"/>
        <v/>
      </c>
      <c r="V30" s="62" t="str">
        <f t="shared" si="15"/>
        <v/>
      </c>
      <c r="W30" s="62" t="str">
        <f t="shared" si="15"/>
        <v/>
      </c>
      <c r="X30" s="62" t="str">
        <f t="shared" si="15"/>
        <v/>
      </c>
      <c r="Y30" s="62" t="str">
        <f t="shared" si="15"/>
        <v/>
      </c>
      <c r="Z30" s="62" t="str">
        <f t="shared" si="15"/>
        <v/>
      </c>
      <c r="AA30" s="62" t="str">
        <f t="shared" si="15"/>
        <v/>
      </c>
      <c r="AB30" s="63"/>
      <c r="AC30" s="69">
        <f t="shared" si="1"/>
        <v>2.6666666666999999</v>
      </c>
      <c r="AD30" s="69">
        <f t="shared" si="2"/>
        <v>0</v>
      </c>
      <c r="AE30" s="69" t="str">
        <f t="shared" si="3"/>
        <v/>
      </c>
      <c r="AF30" s="69">
        <f t="shared" si="4"/>
        <v>32</v>
      </c>
      <c r="AG30" s="69" t="str">
        <f t="shared" si="5"/>
        <v/>
      </c>
      <c r="AH30" s="69" t="str">
        <f t="shared" si="6"/>
        <v/>
      </c>
      <c r="AI30" s="69" t="str">
        <f t="shared" si="7"/>
        <v/>
      </c>
      <c r="AJ30" s="69" t="str">
        <f t="shared" si="8"/>
        <v/>
      </c>
      <c r="AK30" s="69" t="str">
        <f t="shared" si="9"/>
        <v/>
      </c>
      <c r="AL30" s="69" t="str">
        <f t="shared" si="10"/>
        <v/>
      </c>
      <c r="AM30" s="69" t="str">
        <f t="shared" si="11"/>
        <v/>
      </c>
      <c r="AO30" s="65">
        <f t="shared" si="16"/>
        <v>89.666666666633333</v>
      </c>
      <c r="AP30" s="65" t="str">
        <f t="shared" si="16"/>
        <v>-</v>
      </c>
      <c r="AQ30" s="65" t="str">
        <f t="shared" si="16"/>
        <v/>
      </c>
      <c r="AR30" s="65">
        <f t="shared" si="16"/>
        <v>60.333333333333329</v>
      </c>
      <c r="AS30" s="65" t="str">
        <f t="shared" si="16"/>
        <v/>
      </c>
      <c r="AT30" s="65" t="str">
        <f t="shared" si="16"/>
        <v/>
      </c>
      <c r="AU30" s="65" t="str">
        <f t="shared" si="16"/>
        <v/>
      </c>
      <c r="AV30" s="65" t="str">
        <f t="shared" si="16"/>
        <v/>
      </c>
      <c r="AW30" s="65" t="str">
        <f t="shared" si="16"/>
        <v/>
      </c>
      <c r="AX30" s="65" t="str">
        <f t="shared" si="16"/>
        <v/>
      </c>
      <c r="AY30" s="65" t="str">
        <f t="shared" si="16"/>
        <v/>
      </c>
      <c r="BA30" s="67">
        <f t="shared" si="13"/>
        <v>60.333333333333329</v>
      </c>
      <c r="BB30" s="68">
        <f t="shared" si="17"/>
        <v>61</v>
      </c>
      <c r="BC30" s="66" t="str">
        <f>INDEX(Parteien!$C30:$X30,1,MATCH(BA30,AO30:AY30,0)*2-1)</f>
        <v>FPÖ</v>
      </c>
      <c r="BD30" s="66" t="str">
        <f>INDEX(Parteien!$C30:$X30,1,MATCH(0,AC30:AM30,0)*2-1)</f>
        <v>SPÖ</v>
      </c>
      <c r="BE30" s="56">
        <f t="shared" si="14"/>
        <v>0</v>
      </c>
    </row>
    <row r="31" spans="1:57" s="66" customFormat="1" x14ac:dyDescent="0.15">
      <c r="A31" s="2">
        <v>50312</v>
      </c>
      <c r="B31" s="57" t="s">
        <v>27</v>
      </c>
      <c r="C31" s="58">
        <v>404</v>
      </c>
      <c r="D31" s="58">
        <v>58</v>
      </c>
      <c r="E31" s="58">
        <v>165</v>
      </c>
      <c r="F31" s="58">
        <v>139</v>
      </c>
      <c r="G31" s="58"/>
      <c r="H31" s="58"/>
      <c r="I31" s="58"/>
      <c r="J31" s="58"/>
      <c r="K31" s="58"/>
      <c r="L31" s="58"/>
      <c r="M31" s="58"/>
      <c r="N31" s="59"/>
      <c r="O31" s="60">
        <v>55</v>
      </c>
      <c r="P31" s="61">
        <v>13</v>
      </c>
      <c r="Q31" s="62">
        <f t="shared" si="15"/>
        <v>7</v>
      </c>
      <c r="R31" s="62">
        <f t="shared" si="15"/>
        <v>1</v>
      </c>
      <c r="S31" s="62">
        <f t="shared" si="15"/>
        <v>3</v>
      </c>
      <c r="T31" s="62">
        <f t="shared" si="15"/>
        <v>2</v>
      </c>
      <c r="U31" s="62" t="str">
        <f t="shared" si="15"/>
        <v/>
      </c>
      <c r="V31" s="62" t="str">
        <f t="shared" si="15"/>
        <v/>
      </c>
      <c r="W31" s="62" t="str">
        <f t="shared" si="15"/>
        <v/>
      </c>
      <c r="X31" s="62" t="str">
        <f t="shared" si="15"/>
        <v/>
      </c>
      <c r="Y31" s="62" t="str">
        <f t="shared" si="15"/>
        <v/>
      </c>
      <c r="Z31" s="62" t="str">
        <f t="shared" si="15"/>
        <v/>
      </c>
      <c r="AA31" s="62" t="str">
        <f t="shared" si="15"/>
        <v/>
      </c>
      <c r="AB31" s="63"/>
      <c r="AC31" s="69">
        <f t="shared" si="1"/>
        <v>19</v>
      </c>
      <c r="AD31" s="69">
        <f t="shared" si="2"/>
        <v>3</v>
      </c>
      <c r="AE31" s="69">
        <f t="shared" si="3"/>
        <v>0</v>
      </c>
      <c r="AF31" s="69">
        <f t="shared" si="4"/>
        <v>29</v>
      </c>
      <c r="AG31" s="69" t="str">
        <f t="shared" si="5"/>
        <v/>
      </c>
      <c r="AH31" s="69" t="str">
        <f t="shared" si="6"/>
        <v/>
      </c>
      <c r="AI31" s="69" t="str">
        <f t="shared" si="7"/>
        <v/>
      </c>
      <c r="AJ31" s="69" t="str">
        <f t="shared" si="8"/>
        <v/>
      </c>
      <c r="AK31" s="69" t="str">
        <f t="shared" si="9"/>
        <v/>
      </c>
      <c r="AL31" s="69" t="str">
        <f t="shared" si="10"/>
        <v/>
      </c>
      <c r="AM31" s="69" t="str">
        <f t="shared" si="11"/>
        <v/>
      </c>
      <c r="AO31" s="65">
        <f t="shared" si="16"/>
        <v>36</v>
      </c>
      <c r="AP31" s="65">
        <f t="shared" si="16"/>
        <v>52</v>
      </c>
      <c r="AQ31" s="65" t="str">
        <f t="shared" si="16"/>
        <v>-</v>
      </c>
      <c r="AR31" s="65">
        <f t="shared" si="16"/>
        <v>26</v>
      </c>
      <c r="AS31" s="65" t="str">
        <f t="shared" si="16"/>
        <v/>
      </c>
      <c r="AT31" s="65" t="str">
        <f t="shared" si="16"/>
        <v/>
      </c>
      <c r="AU31" s="65" t="str">
        <f t="shared" si="16"/>
        <v/>
      </c>
      <c r="AV31" s="65" t="str">
        <f t="shared" si="16"/>
        <v/>
      </c>
      <c r="AW31" s="65" t="str">
        <f t="shared" si="16"/>
        <v/>
      </c>
      <c r="AX31" s="65" t="str">
        <f t="shared" si="16"/>
        <v/>
      </c>
      <c r="AY31" s="65" t="str">
        <f t="shared" si="16"/>
        <v/>
      </c>
      <c r="BA31" s="67">
        <f t="shared" si="13"/>
        <v>26</v>
      </c>
      <c r="BB31" s="68">
        <f t="shared" si="17"/>
        <v>26</v>
      </c>
      <c r="BC31" s="66" t="str">
        <f>INDEX(Parteien!$C31:$X31,1,MATCH(BA31,AO31:AY31,0)*2-1)</f>
        <v>FPÖ</v>
      </c>
      <c r="BD31" s="66" t="str">
        <f>INDEX(Parteien!$C31:$X31,1,MATCH(0,AC31:AM31,0)*2-1)</f>
        <v>GRÜNE</v>
      </c>
      <c r="BE31" s="56" t="str">
        <f t="shared" si="14"/>
        <v>ja</v>
      </c>
    </row>
    <row r="32" spans="1:57" s="66" customFormat="1" x14ac:dyDescent="0.15">
      <c r="A32" s="2">
        <v>50313</v>
      </c>
      <c r="B32" s="57" t="s">
        <v>28</v>
      </c>
      <c r="C32" s="58">
        <v>364</v>
      </c>
      <c r="D32" s="58">
        <v>77</v>
      </c>
      <c r="E32" s="58"/>
      <c r="F32" s="58"/>
      <c r="G32" s="58"/>
      <c r="H32" s="58"/>
      <c r="I32" s="58"/>
      <c r="J32" s="58"/>
      <c r="K32" s="58"/>
      <c r="L32" s="58"/>
      <c r="M32" s="58"/>
      <c r="N32" s="59"/>
      <c r="O32" s="60">
        <v>45.5</v>
      </c>
      <c r="P32" s="61">
        <v>9</v>
      </c>
      <c r="Q32" s="62">
        <f t="shared" si="15"/>
        <v>8</v>
      </c>
      <c r="R32" s="62">
        <f t="shared" si="15"/>
        <v>1</v>
      </c>
      <c r="S32" s="62" t="str">
        <f t="shared" si="15"/>
        <v/>
      </c>
      <c r="T32" s="62" t="str">
        <f t="shared" si="15"/>
        <v/>
      </c>
      <c r="U32" s="62" t="str">
        <f t="shared" si="15"/>
        <v/>
      </c>
      <c r="V32" s="62" t="str">
        <f t="shared" si="15"/>
        <v/>
      </c>
      <c r="W32" s="62" t="str">
        <f t="shared" si="15"/>
        <v/>
      </c>
      <c r="X32" s="62" t="str">
        <f t="shared" si="15"/>
        <v/>
      </c>
      <c r="Y32" s="62" t="str">
        <f t="shared" si="15"/>
        <v/>
      </c>
      <c r="Z32" s="62" t="str">
        <f t="shared" si="15"/>
        <v/>
      </c>
      <c r="AA32" s="62" t="str">
        <f t="shared" si="15"/>
        <v/>
      </c>
      <c r="AB32" s="63"/>
      <c r="AC32" s="69">
        <f t="shared" si="1"/>
        <v>0</v>
      </c>
      <c r="AD32" s="69">
        <f t="shared" si="2"/>
        <v>31.5</v>
      </c>
      <c r="AE32" s="69" t="str">
        <f t="shared" si="3"/>
        <v/>
      </c>
      <c r="AF32" s="69" t="str">
        <f t="shared" si="4"/>
        <v/>
      </c>
      <c r="AG32" s="69" t="str">
        <f t="shared" si="5"/>
        <v/>
      </c>
      <c r="AH32" s="69" t="str">
        <f t="shared" si="6"/>
        <v/>
      </c>
      <c r="AI32" s="69" t="str">
        <f t="shared" si="7"/>
        <v/>
      </c>
      <c r="AJ32" s="69" t="str">
        <f t="shared" si="8"/>
        <v/>
      </c>
      <c r="AK32" s="69" t="str">
        <f t="shared" si="9"/>
        <v/>
      </c>
      <c r="AL32" s="69" t="str">
        <f t="shared" si="10"/>
        <v/>
      </c>
      <c r="AM32" s="69" t="str">
        <f t="shared" si="11"/>
        <v/>
      </c>
      <c r="AO32" s="65" t="str">
        <f t="shared" si="16"/>
        <v>-</v>
      </c>
      <c r="AP32" s="65">
        <f t="shared" si="16"/>
        <v>14</v>
      </c>
      <c r="AQ32" s="65" t="str">
        <f t="shared" si="16"/>
        <v/>
      </c>
      <c r="AR32" s="65" t="str">
        <f t="shared" si="16"/>
        <v/>
      </c>
      <c r="AS32" s="65" t="str">
        <f t="shared" si="16"/>
        <v/>
      </c>
      <c r="AT32" s="65" t="str">
        <f t="shared" si="16"/>
        <v/>
      </c>
      <c r="AU32" s="65" t="str">
        <f t="shared" si="16"/>
        <v/>
      </c>
      <c r="AV32" s="65" t="str">
        <f t="shared" si="16"/>
        <v/>
      </c>
      <c r="AW32" s="65" t="str">
        <f t="shared" si="16"/>
        <v/>
      </c>
      <c r="AX32" s="65" t="str">
        <f t="shared" si="16"/>
        <v/>
      </c>
      <c r="AY32" s="65" t="str">
        <f t="shared" si="16"/>
        <v/>
      </c>
      <c r="BA32" s="67">
        <f t="shared" si="13"/>
        <v>14</v>
      </c>
      <c r="BB32" s="68">
        <f t="shared" si="17"/>
        <v>14</v>
      </c>
      <c r="BC32" s="66" t="str">
        <f>INDEX(Parteien!$C32:$X32,1,MATCH(BA32,AO32:AY32,0)*2-1)</f>
        <v>SPÖ</v>
      </c>
      <c r="BD32" s="66" t="str">
        <f>INDEX(Parteien!$C32:$X32,1,MATCH(0,AC32:AM32,0)*2-1)</f>
        <v>ÖVP</v>
      </c>
      <c r="BE32" s="56" t="str">
        <f t="shared" si="14"/>
        <v>ja</v>
      </c>
    </row>
    <row r="33" spans="1:57" s="66" customFormat="1" x14ac:dyDescent="0.15">
      <c r="A33" s="2">
        <v>50314</v>
      </c>
      <c r="B33" s="57" t="s">
        <v>29</v>
      </c>
      <c r="C33" s="58">
        <v>1798</v>
      </c>
      <c r="D33" s="58">
        <v>778</v>
      </c>
      <c r="E33" s="58">
        <v>330</v>
      </c>
      <c r="F33" s="58">
        <v>317</v>
      </c>
      <c r="G33" s="58"/>
      <c r="H33" s="58"/>
      <c r="I33" s="58"/>
      <c r="J33" s="58"/>
      <c r="K33" s="58"/>
      <c r="L33" s="58"/>
      <c r="M33" s="58"/>
      <c r="N33" s="59"/>
      <c r="O33" s="60">
        <v>119.86666666666666</v>
      </c>
      <c r="P33" s="61">
        <v>25</v>
      </c>
      <c r="Q33" s="62">
        <f t="shared" si="15"/>
        <v>15</v>
      </c>
      <c r="R33" s="62">
        <f t="shared" si="15"/>
        <v>6</v>
      </c>
      <c r="S33" s="62">
        <f t="shared" si="15"/>
        <v>2</v>
      </c>
      <c r="T33" s="62">
        <f t="shared" si="15"/>
        <v>2</v>
      </c>
      <c r="U33" s="62" t="str">
        <f t="shared" si="15"/>
        <v/>
      </c>
      <c r="V33" s="62" t="str">
        <f t="shared" si="15"/>
        <v/>
      </c>
      <c r="W33" s="62" t="str">
        <f t="shared" si="15"/>
        <v/>
      </c>
      <c r="X33" s="62" t="str">
        <f t="shared" si="15"/>
        <v/>
      </c>
      <c r="Y33" s="62" t="str">
        <f t="shared" si="15"/>
        <v/>
      </c>
      <c r="Z33" s="62" t="str">
        <f t="shared" si="15"/>
        <v/>
      </c>
      <c r="AA33" s="62" t="str">
        <f t="shared" si="15"/>
        <v/>
      </c>
      <c r="AB33" s="63"/>
      <c r="AC33" s="69">
        <f t="shared" si="1"/>
        <v>0</v>
      </c>
      <c r="AD33" s="69">
        <f t="shared" si="2"/>
        <v>58.8</v>
      </c>
      <c r="AE33" s="69">
        <f t="shared" si="3"/>
        <v>90.266666666700004</v>
      </c>
      <c r="AF33" s="69">
        <f t="shared" si="4"/>
        <v>77.266666666700004</v>
      </c>
      <c r="AG33" s="69" t="str">
        <f t="shared" si="5"/>
        <v/>
      </c>
      <c r="AH33" s="69" t="str">
        <f t="shared" si="6"/>
        <v/>
      </c>
      <c r="AI33" s="69" t="str">
        <f t="shared" si="7"/>
        <v/>
      </c>
      <c r="AJ33" s="69" t="str">
        <f t="shared" si="8"/>
        <v/>
      </c>
      <c r="AK33" s="69" t="str">
        <f t="shared" si="9"/>
        <v/>
      </c>
      <c r="AL33" s="69" t="str">
        <f t="shared" si="10"/>
        <v/>
      </c>
      <c r="AM33" s="69" t="str">
        <f t="shared" si="11"/>
        <v/>
      </c>
      <c r="AO33" s="65" t="str">
        <f t="shared" si="16"/>
        <v>-</v>
      </c>
      <c r="AP33" s="65">
        <f t="shared" si="16"/>
        <v>61.066666666666663</v>
      </c>
      <c r="AQ33" s="65">
        <f t="shared" si="16"/>
        <v>29.599999999966656</v>
      </c>
      <c r="AR33" s="65">
        <f t="shared" si="16"/>
        <v>42.599999999966656</v>
      </c>
      <c r="AS33" s="65" t="str">
        <f t="shared" si="16"/>
        <v/>
      </c>
      <c r="AT33" s="65" t="str">
        <f t="shared" si="16"/>
        <v/>
      </c>
      <c r="AU33" s="65" t="str">
        <f t="shared" si="16"/>
        <v/>
      </c>
      <c r="AV33" s="65" t="str">
        <f t="shared" si="16"/>
        <v/>
      </c>
      <c r="AW33" s="65" t="str">
        <f t="shared" si="16"/>
        <v/>
      </c>
      <c r="AX33" s="65" t="str">
        <f t="shared" si="16"/>
        <v/>
      </c>
      <c r="AY33" s="65" t="str">
        <f t="shared" si="16"/>
        <v/>
      </c>
      <c r="BA33" s="67">
        <f t="shared" si="13"/>
        <v>29.599999999966656</v>
      </c>
      <c r="BB33" s="68">
        <f t="shared" si="17"/>
        <v>30</v>
      </c>
      <c r="BC33" s="66" t="str">
        <f>INDEX(Parteien!$C33:$X33,1,MATCH(BA33,AO33:AY33,0)*2-1)</f>
        <v>GRÜNE</v>
      </c>
      <c r="BD33" s="66" t="str">
        <f>INDEX(Parteien!$C33:$X33,1,MATCH(0,AC33:AM33,0)*2-1)</f>
        <v>VPuPf</v>
      </c>
      <c r="BE33" s="56">
        <f t="shared" si="14"/>
        <v>0</v>
      </c>
    </row>
    <row r="34" spans="1:57" s="66" customFormat="1" x14ac:dyDescent="0.15">
      <c r="A34" s="2">
        <v>50315</v>
      </c>
      <c r="B34" s="57" t="s">
        <v>30</v>
      </c>
      <c r="C34" s="58">
        <v>627</v>
      </c>
      <c r="D34" s="58">
        <v>201</v>
      </c>
      <c r="E34" s="58">
        <v>237</v>
      </c>
      <c r="F34" s="58">
        <v>223</v>
      </c>
      <c r="G34" s="58"/>
      <c r="H34" s="58"/>
      <c r="I34" s="58"/>
      <c r="J34" s="58"/>
      <c r="K34" s="58"/>
      <c r="L34" s="58"/>
      <c r="M34" s="58"/>
      <c r="N34" s="59"/>
      <c r="O34" s="60">
        <v>62.7</v>
      </c>
      <c r="P34" s="61">
        <v>19</v>
      </c>
      <c r="Q34" s="62">
        <f t="shared" si="15"/>
        <v>10</v>
      </c>
      <c r="R34" s="62">
        <f t="shared" si="15"/>
        <v>3</v>
      </c>
      <c r="S34" s="62">
        <f t="shared" si="15"/>
        <v>3</v>
      </c>
      <c r="T34" s="62">
        <f t="shared" si="15"/>
        <v>3</v>
      </c>
      <c r="U34" s="62" t="str">
        <f t="shared" si="15"/>
        <v/>
      </c>
      <c r="V34" s="62" t="str">
        <f t="shared" si="15"/>
        <v/>
      </c>
      <c r="W34" s="62" t="str">
        <f t="shared" si="15"/>
        <v/>
      </c>
      <c r="X34" s="62" t="str">
        <f t="shared" si="15"/>
        <v/>
      </c>
      <c r="Y34" s="62" t="str">
        <f t="shared" si="15"/>
        <v/>
      </c>
      <c r="Z34" s="62" t="str">
        <f t="shared" si="15"/>
        <v/>
      </c>
      <c r="AA34" s="62" t="str">
        <f t="shared" si="15"/>
        <v/>
      </c>
      <c r="AB34" s="63"/>
      <c r="AC34" s="69">
        <f t="shared" si="1"/>
        <v>0</v>
      </c>
      <c r="AD34" s="69">
        <f t="shared" si="2"/>
        <v>12.9</v>
      </c>
      <c r="AE34" s="69">
        <f t="shared" si="3"/>
        <v>48.9</v>
      </c>
      <c r="AF34" s="69">
        <f t="shared" si="4"/>
        <v>34.9</v>
      </c>
      <c r="AG34" s="69" t="str">
        <f t="shared" si="5"/>
        <v/>
      </c>
      <c r="AH34" s="69" t="str">
        <f t="shared" si="6"/>
        <v/>
      </c>
      <c r="AI34" s="69" t="str">
        <f t="shared" si="7"/>
        <v/>
      </c>
      <c r="AJ34" s="69" t="str">
        <f t="shared" si="8"/>
        <v/>
      </c>
      <c r="AK34" s="69" t="str">
        <f t="shared" si="9"/>
        <v/>
      </c>
      <c r="AL34" s="69" t="str">
        <f t="shared" si="10"/>
        <v/>
      </c>
      <c r="AM34" s="69" t="str">
        <f t="shared" si="11"/>
        <v/>
      </c>
      <c r="AO34" s="65" t="str">
        <f t="shared" si="16"/>
        <v>-</v>
      </c>
      <c r="AP34" s="65">
        <f t="shared" si="16"/>
        <v>49.800000000000004</v>
      </c>
      <c r="AQ34" s="65">
        <f t="shared" si="16"/>
        <v>13.800000000000004</v>
      </c>
      <c r="AR34" s="65">
        <f t="shared" si="16"/>
        <v>27.800000000000004</v>
      </c>
      <c r="AS34" s="65" t="str">
        <f t="shared" si="16"/>
        <v/>
      </c>
      <c r="AT34" s="65" t="str">
        <f t="shared" si="16"/>
        <v/>
      </c>
      <c r="AU34" s="65" t="str">
        <f t="shared" si="16"/>
        <v/>
      </c>
      <c r="AV34" s="65" t="str">
        <f t="shared" si="16"/>
        <v/>
      </c>
      <c r="AW34" s="65" t="str">
        <f t="shared" si="16"/>
        <v/>
      </c>
      <c r="AX34" s="65" t="str">
        <f t="shared" si="16"/>
        <v/>
      </c>
      <c r="AY34" s="65" t="str">
        <f t="shared" si="16"/>
        <v/>
      </c>
      <c r="BA34" s="67">
        <f t="shared" si="13"/>
        <v>13.800000000000004</v>
      </c>
      <c r="BB34" s="68">
        <f t="shared" si="17"/>
        <v>14</v>
      </c>
      <c r="BC34" s="66" t="str">
        <f>INDEX(Parteien!$C34:$X34,1,MATCH(BA34,AO34:AY34,0)*2-1)</f>
        <v>GRÜNE</v>
      </c>
      <c r="BD34" s="66" t="str">
        <f>INDEX(Parteien!$C34:$X34,1,MATCH(0,AC34:AM34,0)*2-1)</f>
        <v>ÖVP</v>
      </c>
      <c r="BE34" s="56">
        <f t="shared" si="14"/>
        <v>0</v>
      </c>
    </row>
    <row r="35" spans="1:57" s="66" customFormat="1" x14ac:dyDescent="0.15">
      <c r="A35" s="2">
        <v>50316</v>
      </c>
      <c r="B35" s="57" t="s">
        <v>31</v>
      </c>
      <c r="C35" s="58">
        <v>1128</v>
      </c>
      <c r="D35" s="58">
        <v>494</v>
      </c>
      <c r="E35" s="58">
        <v>294</v>
      </c>
      <c r="F35" s="58">
        <v>155</v>
      </c>
      <c r="G35" s="58"/>
      <c r="H35" s="58"/>
      <c r="I35" s="58"/>
      <c r="J35" s="58"/>
      <c r="K35" s="58"/>
      <c r="L35" s="58"/>
      <c r="M35" s="58"/>
      <c r="N35" s="59"/>
      <c r="O35" s="60">
        <v>94</v>
      </c>
      <c r="P35" s="61">
        <v>21</v>
      </c>
      <c r="Q35" s="62">
        <f t="shared" si="15"/>
        <v>12</v>
      </c>
      <c r="R35" s="62">
        <f t="shared" si="15"/>
        <v>5</v>
      </c>
      <c r="S35" s="62">
        <f t="shared" si="15"/>
        <v>3</v>
      </c>
      <c r="T35" s="62">
        <f t="shared" si="15"/>
        <v>1</v>
      </c>
      <c r="U35" s="62" t="str">
        <f t="shared" si="15"/>
        <v/>
      </c>
      <c r="V35" s="62" t="str">
        <f t="shared" si="15"/>
        <v/>
      </c>
      <c r="W35" s="62" t="str">
        <f t="shared" si="15"/>
        <v/>
      </c>
      <c r="X35" s="62" t="str">
        <f t="shared" si="15"/>
        <v/>
      </c>
      <c r="Y35" s="62" t="str">
        <f t="shared" si="15"/>
        <v/>
      </c>
      <c r="Z35" s="62" t="str">
        <f t="shared" si="15"/>
        <v/>
      </c>
      <c r="AA35" s="62" t="str">
        <f t="shared" si="15"/>
        <v/>
      </c>
      <c r="AB35" s="63"/>
      <c r="AC35" s="69">
        <f t="shared" si="1"/>
        <v>0</v>
      </c>
      <c r="AD35" s="69">
        <f t="shared" si="2"/>
        <v>24</v>
      </c>
      <c r="AE35" s="69">
        <f t="shared" si="3"/>
        <v>12</v>
      </c>
      <c r="AF35" s="69">
        <f t="shared" si="4"/>
        <v>61</v>
      </c>
      <c r="AG35" s="69" t="str">
        <f t="shared" si="5"/>
        <v/>
      </c>
      <c r="AH35" s="69" t="str">
        <f t="shared" si="6"/>
        <v/>
      </c>
      <c r="AI35" s="69" t="str">
        <f t="shared" si="7"/>
        <v/>
      </c>
      <c r="AJ35" s="69" t="str">
        <f t="shared" si="8"/>
        <v/>
      </c>
      <c r="AK35" s="69" t="str">
        <f t="shared" si="9"/>
        <v/>
      </c>
      <c r="AL35" s="69" t="str">
        <f t="shared" si="10"/>
        <v/>
      </c>
      <c r="AM35" s="69" t="str">
        <f t="shared" si="11"/>
        <v/>
      </c>
      <c r="AO35" s="65" t="str">
        <f t="shared" si="16"/>
        <v>-</v>
      </c>
      <c r="AP35" s="65">
        <f t="shared" si="16"/>
        <v>70</v>
      </c>
      <c r="AQ35" s="65">
        <f t="shared" si="16"/>
        <v>82</v>
      </c>
      <c r="AR35" s="65">
        <f t="shared" si="16"/>
        <v>33</v>
      </c>
      <c r="AS35" s="65" t="str">
        <f t="shared" si="16"/>
        <v/>
      </c>
      <c r="AT35" s="65" t="str">
        <f t="shared" si="16"/>
        <v/>
      </c>
      <c r="AU35" s="65" t="str">
        <f t="shared" si="16"/>
        <v/>
      </c>
      <c r="AV35" s="65" t="str">
        <f t="shared" si="16"/>
        <v/>
      </c>
      <c r="AW35" s="65" t="str">
        <f t="shared" si="16"/>
        <v/>
      </c>
      <c r="AX35" s="65" t="str">
        <f t="shared" si="16"/>
        <v/>
      </c>
      <c r="AY35" s="65" t="str">
        <f t="shared" si="16"/>
        <v/>
      </c>
      <c r="BA35" s="67">
        <f t="shared" si="13"/>
        <v>33</v>
      </c>
      <c r="BB35" s="68">
        <f t="shared" si="17"/>
        <v>33</v>
      </c>
      <c r="BC35" s="66" t="str">
        <f>INDEX(Parteien!$C35:$X35,1,MATCH(BA35,AO35:AY35,0)*2-1)</f>
        <v>FPÖ</v>
      </c>
      <c r="BD35" s="66" t="str">
        <f>INDEX(Parteien!$C35:$X35,1,MATCH(0,AC35:AM35,0)*2-1)</f>
        <v>ÖVP</v>
      </c>
      <c r="BE35" s="56" t="str">
        <f t="shared" si="14"/>
        <v>ja</v>
      </c>
    </row>
    <row r="36" spans="1:57" s="66" customFormat="1" x14ac:dyDescent="0.15">
      <c r="A36" s="2">
        <v>50317</v>
      </c>
      <c r="B36" s="57" t="s">
        <v>32</v>
      </c>
      <c r="C36" s="58">
        <v>1278</v>
      </c>
      <c r="D36" s="58">
        <v>610</v>
      </c>
      <c r="E36" s="58">
        <v>283</v>
      </c>
      <c r="F36" s="58">
        <v>333</v>
      </c>
      <c r="G36" s="58"/>
      <c r="H36" s="58"/>
      <c r="I36" s="58"/>
      <c r="J36" s="58"/>
      <c r="K36" s="58"/>
      <c r="L36" s="58"/>
      <c r="M36" s="58"/>
      <c r="N36" s="59"/>
      <c r="O36" s="60">
        <v>111</v>
      </c>
      <c r="P36" s="61">
        <v>21</v>
      </c>
      <c r="Q36" s="62">
        <f t="shared" si="15"/>
        <v>11</v>
      </c>
      <c r="R36" s="62">
        <f t="shared" si="15"/>
        <v>5</v>
      </c>
      <c r="S36" s="62">
        <f t="shared" si="15"/>
        <v>2</v>
      </c>
      <c r="T36" s="62">
        <f t="shared" si="15"/>
        <v>3</v>
      </c>
      <c r="U36" s="62" t="str">
        <f t="shared" si="15"/>
        <v/>
      </c>
      <c r="V36" s="62" t="str">
        <f t="shared" si="15"/>
        <v/>
      </c>
      <c r="W36" s="62" t="str">
        <f t="shared" si="15"/>
        <v/>
      </c>
      <c r="X36" s="62" t="str">
        <f t="shared" si="15"/>
        <v/>
      </c>
      <c r="Y36" s="62" t="str">
        <f t="shared" si="15"/>
        <v/>
      </c>
      <c r="Z36" s="62" t="str">
        <f t="shared" si="15"/>
        <v/>
      </c>
      <c r="AA36" s="62" t="str">
        <f t="shared" si="15"/>
        <v/>
      </c>
      <c r="AB36" s="63"/>
      <c r="AC36" s="69">
        <f t="shared" si="1"/>
        <v>57</v>
      </c>
      <c r="AD36" s="69">
        <f t="shared" si="2"/>
        <v>55</v>
      </c>
      <c r="AE36" s="69">
        <f t="shared" si="3"/>
        <v>61</v>
      </c>
      <c r="AF36" s="69">
        <f t="shared" si="4"/>
        <v>0</v>
      </c>
      <c r="AG36" s="69" t="str">
        <f t="shared" si="5"/>
        <v/>
      </c>
      <c r="AH36" s="69" t="str">
        <f t="shared" si="6"/>
        <v/>
      </c>
      <c r="AI36" s="69" t="str">
        <f t="shared" si="7"/>
        <v/>
      </c>
      <c r="AJ36" s="69" t="str">
        <f t="shared" si="8"/>
        <v/>
      </c>
      <c r="AK36" s="69" t="str">
        <f t="shared" si="9"/>
        <v/>
      </c>
      <c r="AL36" s="69" t="str">
        <f t="shared" si="10"/>
        <v/>
      </c>
      <c r="AM36" s="69" t="str">
        <f t="shared" si="11"/>
        <v/>
      </c>
      <c r="AO36" s="65">
        <f t="shared" si="16"/>
        <v>54</v>
      </c>
      <c r="AP36" s="65">
        <f t="shared" si="16"/>
        <v>56</v>
      </c>
      <c r="AQ36" s="65">
        <f t="shared" si="16"/>
        <v>50</v>
      </c>
      <c r="AR36" s="65" t="str">
        <f t="shared" si="16"/>
        <v>-</v>
      </c>
      <c r="AS36" s="65" t="str">
        <f t="shared" si="16"/>
        <v/>
      </c>
      <c r="AT36" s="65" t="str">
        <f t="shared" si="16"/>
        <v/>
      </c>
      <c r="AU36" s="65" t="str">
        <f t="shared" si="16"/>
        <v/>
      </c>
      <c r="AV36" s="65" t="str">
        <f t="shared" si="16"/>
        <v/>
      </c>
      <c r="AW36" s="65" t="str">
        <f t="shared" si="16"/>
        <v/>
      </c>
      <c r="AX36" s="65" t="str">
        <f t="shared" si="16"/>
        <v/>
      </c>
      <c r="AY36" s="65" t="str">
        <f t="shared" si="16"/>
        <v/>
      </c>
      <c r="BA36" s="67">
        <f t="shared" si="13"/>
        <v>50</v>
      </c>
      <c r="BB36" s="68">
        <f t="shared" si="17"/>
        <v>50</v>
      </c>
      <c r="BC36" s="66" t="str">
        <f>INDEX(Parteien!$C36:$X36,1,MATCH(BA36,AO36:AY36,0)*2-1)</f>
        <v>GRÜNE</v>
      </c>
      <c r="BD36" s="66" t="str">
        <f>INDEX(Parteien!$C36:$X36,1,MATCH(0,AC36:AM36,0)*2-1)</f>
        <v>FPÖ</v>
      </c>
      <c r="BE36" s="56" t="str">
        <f t="shared" si="14"/>
        <v>ja</v>
      </c>
    </row>
    <row r="37" spans="1:57" s="66" customFormat="1" x14ac:dyDescent="0.15">
      <c r="A37" s="2">
        <v>50318</v>
      </c>
      <c r="B37" s="57" t="s">
        <v>33</v>
      </c>
      <c r="C37" s="58">
        <v>192</v>
      </c>
      <c r="D37" s="58">
        <v>102</v>
      </c>
      <c r="E37" s="58"/>
      <c r="F37" s="58">
        <v>39</v>
      </c>
      <c r="G37" s="58"/>
      <c r="H37" s="58"/>
      <c r="I37" s="58"/>
      <c r="J37" s="58"/>
      <c r="K37" s="58"/>
      <c r="L37" s="58"/>
      <c r="M37" s="58"/>
      <c r="N37" s="59"/>
      <c r="O37" s="60">
        <v>34</v>
      </c>
      <c r="P37" s="61">
        <v>9</v>
      </c>
      <c r="Q37" s="62">
        <f t="shared" si="15"/>
        <v>5</v>
      </c>
      <c r="R37" s="62">
        <f t="shared" si="15"/>
        <v>3</v>
      </c>
      <c r="S37" s="62" t="str">
        <f t="shared" si="15"/>
        <v/>
      </c>
      <c r="T37" s="62">
        <f t="shared" si="15"/>
        <v>1</v>
      </c>
      <c r="U37" s="62" t="str">
        <f t="shared" si="15"/>
        <v/>
      </c>
      <c r="V37" s="62" t="str">
        <f t="shared" si="15"/>
        <v/>
      </c>
      <c r="W37" s="62" t="str">
        <f t="shared" si="15"/>
        <v/>
      </c>
      <c r="X37" s="62" t="str">
        <f t="shared" si="15"/>
        <v/>
      </c>
      <c r="Y37" s="62" t="str">
        <f t="shared" si="15"/>
        <v/>
      </c>
      <c r="Z37" s="62" t="str">
        <f t="shared" si="15"/>
        <v/>
      </c>
      <c r="AA37" s="62" t="str">
        <f t="shared" si="15"/>
        <v/>
      </c>
      <c r="AB37" s="63"/>
      <c r="AC37" s="69">
        <f t="shared" si="1"/>
        <v>22</v>
      </c>
      <c r="AD37" s="69">
        <f t="shared" si="2"/>
        <v>0</v>
      </c>
      <c r="AE37" s="69" t="str">
        <f t="shared" si="3"/>
        <v/>
      </c>
      <c r="AF37" s="69">
        <f t="shared" si="4"/>
        <v>5</v>
      </c>
      <c r="AG37" s="69" t="str">
        <f t="shared" si="5"/>
        <v/>
      </c>
      <c r="AH37" s="69" t="str">
        <f t="shared" si="6"/>
        <v/>
      </c>
      <c r="AI37" s="69" t="str">
        <f t="shared" si="7"/>
        <v/>
      </c>
      <c r="AJ37" s="69" t="str">
        <f t="shared" si="8"/>
        <v/>
      </c>
      <c r="AK37" s="69" t="str">
        <f t="shared" si="9"/>
        <v/>
      </c>
      <c r="AL37" s="69" t="str">
        <f t="shared" si="10"/>
        <v/>
      </c>
      <c r="AM37" s="69" t="str">
        <f t="shared" si="11"/>
        <v/>
      </c>
      <c r="AO37" s="65">
        <f t="shared" si="16"/>
        <v>12</v>
      </c>
      <c r="AP37" s="65" t="str">
        <f t="shared" si="16"/>
        <v>-</v>
      </c>
      <c r="AQ37" s="65" t="str">
        <f t="shared" si="16"/>
        <v/>
      </c>
      <c r="AR37" s="65">
        <f t="shared" si="16"/>
        <v>29</v>
      </c>
      <c r="AS37" s="65" t="str">
        <f t="shared" si="16"/>
        <v/>
      </c>
      <c r="AT37" s="65" t="str">
        <f t="shared" si="16"/>
        <v/>
      </c>
      <c r="AU37" s="65" t="str">
        <f t="shared" si="16"/>
        <v/>
      </c>
      <c r="AV37" s="65" t="str">
        <f t="shared" si="16"/>
        <v/>
      </c>
      <c r="AW37" s="65" t="str">
        <f t="shared" si="16"/>
        <v/>
      </c>
      <c r="AX37" s="65" t="str">
        <f t="shared" si="16"/>
        <v/>
      </c>
      <c r="AY37" s="65" t="str">
        <f t="shared" si="16"/>
        <v/>
      </c>
      <c r="BA37" s="67">
        <f t="shared" si="13"/>
        <v>12</v>
      </c>
      <c r="BB37" s="68">
        <f t="shared" si="17"/>
        <v>12</v>
      </c>
      <c r="BC37" s="66" t="str">
        <f>INDEX(Parteien!$C37:$X37,1,MATCH(BA37,AO37:AY37,0)*2-1)</f>
        <v>ÖVP</v>
      </c>
      <c r="BD37" s="66" t="str">
        <f>INDEX(Parteien!$C37:$X37,1,MATCH(0,AC37:AM37,0)*2-1)</f>
        <v>SPÖ</v>
      </c>
      <c r="BE37" s="56" t="str">
        <f t="shared" si="14"/>
        <v>ja</v>
      </c>
    </row>
    <row r="38" spans="1:57" s="66" customFormat="1" x14ac:dyDescent="0.15">
      <c r="A38" s="2">
        <v>50319</v>
      </c>
      <c r="B38" s="57" t="s">
        <v>34</v>
      </c>
      <c r="C38" s="58">
        <v>974</v>
      </c>
      <c r="D38" s="58">
        <v>307</v>
      </c>
      <c r="E38" s="58"/>
      <c r="F38" s="58">
        <v>122</v>
      </c>
      <c r="G38" s="58">
        <v>434</v>
      </c>
      <c r="H38" s="58"/>
      <c r="I38" s="58"/>
      <c r="J38" s="58"/>
      <c r="K38" s="58"/>
      <c r="L38" s="58"/>
      <c r="M38" s="58"/>
      <c r="N38" s="59"/>
      <c r="O38" s="60">
        <v>88.545454545454547</v>
      </c>
      <c r="P38" s="61">
        <v>19</v>
      </c>
      <c r="Q38" s="62">
        <f t="shared" si="15"/>
        <v>11</v>
      </c>
      <c r="R38" s="62">
        <f t="shared" si="15"/>
        <v>3</v>
      </c>
      <c r="S38" s="62" t="str">
        <f t="shared" si="15"/>
        <v/>
      </c>
      <c r="T38" s="62">
        <f t="shared" si="15"/>
        <v>1</v>
      </c>
      <c r="U38" s="62">
        <f t="shared" si="15"/>
        <v>4</v>
      </c>
      <c r="V38" s="62" t="str">
        <f t="shared" si="15"/>
        <v/>
      </c>
      <c r="W38" s="62" t="str">
        <f t="shared" si="15"/>
        <v/>
      </c>
      <c r="X38" s="62" t="str">
        <f t="shared" si="15"/>
        <v/>
      </c>
      <c r="Y38" s="62" t="str">
        <f t="shared" si="15"/>
        <v/>
      </c>
      <c r="Z38" s="62" t="str">
        <f t="shared" si="15"/>
        <v/>
      </c>
      <c r="AA38" s="62" t="str">
        <f t="shared" si="15"/>
        <v/>
      </c>
      <c r="AB38" s="63"/>
      <c r="AC38" s="69">
        <f t="shared" ref="AC38:AC69" si="18">IF(C38="","",ROUND(C38-$O38*Q38,10))</f>
        <v>0</v>
      </c>
      <c r="AD38" s="69">
        <f t="shared" ref="AD38:AD69" si="19">IF(D38="","",ROUND(D38-$O38*R38,10))</f>
        <v>41.363636363600001</v>
      </c>
      <c r="AE38" s="69" t="str">
        <f t="shared" ref="AE38:AE69" si="20">IF(E38="","",ROUND(E38-$O38*S38,10))</f>
        <v/>
      </c>
      <c r="AF38" s="69">
        <f t="shared" ref="AF38:AF69" si="21">IF(F38="","",ROUND(F38-$O38*T38,10))</f>
        <v>33.4545454545</v>
      </c>
      <c r="AG38" s="69">
        <f t="shared" ref="AG38:AG69" si="22">IF(G38="","",ROUND(G38-$O38*U38,10))</f>
        <v>79.818181818200003</v>
      </c>
      <c r="AH38" s="69" t="str">
        <f t="shared" ref="AH38:AH69" si="23">IF(H38="","",ROUND(H38-$O38*V38,10))</f>
        <v/>
      </c>
      <c r="AI38" s="69" t="str">
        <f t="shared" ref="AI38:AI69" si="24">IF(I38="","",ROUND(I38-$O38*W38,10))</f>
        <v/>
      </c>
      <c r="AJ38" s="69" t="str">
        <f t="shared" ref="AJ38:AJ69" si="25">IF(J38="","",ROUND(J38-$O38*X38,10))</f>
        <v/>
      </c>
      <c r="AK38" s="69" t="str">
        <f t="shared" ref="AK38:AK69" si="26">IF(K38="","",ROUND(K38-$O38*Y38,10))</f>
        <v/>
      </c>
      <c r="AL38" s="69" t="str">
        <f t="shared" ref="AL38:AL69" si="27">IF(L38="","",ROUND(L38-$O38*Z38,10))</f>
        <v/>
      </c>
      <c r="AM38" s="69" t="str">
        <f t="shared" ref="AM38:AM69" si="28">IF(M38="","",ROUND(M38-$O38*AA38,10))</f>
        <v/>
      </c>
      <c r="AO38" s="65" t="str">
        <f t="shared" si="16"/>
        <v>-</v>
      </c>
      <c r="AP38" s="65">
        <f t="shared" si="16"/>
        <v>47.181818181854545</v>
      </c>
      <c r="AQ38" s="65" t="str">
        <f t="shared" si="16"/>
        <v/>
      </c>
      <c r="AR38" s="65">
        <f t="shared" si="16"/>
        <v>55.090909090954547</v>
      </c>
      <c r="AS38" s="65">
        <f t="shared" si="16"/>
        <v>8.7272727272545438</v>
      </c>
      <c r="AT38" s="65" t="str">
        <f t="shared" si="16"/>
        <v/>
      </c>
      <c r="AU38" s="65" t="str">
        <f t="shared" si="16"/>
        <v/>
      </c>
      <c r="AV38" s="65" t="str">
        <f t="shared" si="16"/>
        <v/>
      </c>
      <c r="AW38" s="65" t="str">
        <f t="shared" si="16"/>
        <v/>
      </c>
      <c r="AX38" s="65" t="str">
        <f t="shared" si="16"/>
        <v/>
      </c>
      <c r="AY38" s="65" t="str">
        <f t="shared" si="16"/>
        <v/>
      </c>
      <c r="BA38" s="67">
        <f t="shared" ref="BA38:BA69" si="29">MIN(AO38:AY38)</f>
        <v>8.7272727272545438</v>
      </c>
      <c r="BB38" s="68">
        <f t="shared" si="17"/>
        <v>9</v>
      </c>
      <c r="BC38" s="66" t="str">
        <f>INDEX(Parteien!$C38:$X38,1,MATCH(BA38,AO38:AY38,0)*2-1)</f>
        <v>HOF</v>
      </c>
      <c r="BD38" s="66" t="str">
        <f>INDEX(Parteien!$C38:$X38,1,MATCH(0,AC38:AM38,0)*2-1)</f>
        <v>ÖVP</v>
      </c>
      <c r="BE38" s="56">
        <f t="shared" si="14"/>
        <v>0</v>
      </c>
    </row>
    <row r="39" spans="1:57" s="66" customFormat="1" x14ac:dyDescent="0.15">
      <c r="A39" s="2">
        <v>50320</v>
      </c>
      <c r="B39" s="57" t="s">
        <v>35</v>
      </c>
      <c r="C39" s="58">
        <v>958</v>
      </c>
      <c r="D39" s="58">
        <v>320</v>
      </c>
      <c r="E39" s="58"/>
      <c r="F39" s="58">
        <v>139</v>
      </c>
      <c r="G39" s="58"/>
      <c r="H39" s="58"/>
      <c r="I39" s="58"/>
      <c r="J39" s="58"/>
      <c r="K39" s="58"/>
      <c r="L39" s="58"/>
      <c r="M39" s="58"/>
      <c r="N39" s="59"/>
      <c r="O39" s="60">
        <v>69.5</v>
      </c>
      <c r="P39" s="61">
        <v>19</v>
      </c>
      <c r="Q39" s="62">
        <f t="shared" si="15"/>
        <v>13</v>
      </c>
      <c r="R39" s="62">
        <f t="shared" si="15"/>
        <v>4</v>
      </c>
      <c r="S39" s="62" t="str">
        <f t="shared" si="15"/>
        <v/>
      </c>
      <c r="T39" s="62">
        <f t="shared" si="15"/>
        <v>2</v>
      </c>
      <c r="U39" s="62" t="str">
        <f t="shared" si="15"/>
        <v/>
      </c>
      <c r="V39" s="62" t="str">
        <f t="shared" si="15"/>
        <v/>
      </c>
      <c r="W39" s="62" t="str">
        <f t="shared" si="15"/>
        <v/>
      </c>
      <c r="X39" s="62" t="str">
        <f t="shared" si="15"/>
        <v/>
      </c>
      <c r="Y39" s="62" t="str">
        <f t="shared" si="15"/>
        <v/>
      </c>
      <c r="Z39" s="62" t="str">
        <f t="shared" si="15"/>
        <v/>
      </c>
      <c r="AA39" s="62" t="str">
        <f t="shared" si="15"/>
        <v/>
      </c>
      <c r="AB39" s="63"/>
      <c r="AC39" s="69">
        <f t="shared" si="18"/>
        <v>54.5</v>
      </c>
      <c r="AD39" s="69">
        <f t="shared" si="19"/>
        <v>42</v>
      </c>
      <c r="AE39" s="69" t="str">
        <f t="shared" si="20"/>
        <v/>
      </c>
      <c r="AF39" s="69">
        <f t="shared" si="21"/>
        <v>0</v>
      </c>
      <c r="AG39" s="69" t="str">
        <f t="shared" si="22"/>
        <v/>
      </c>
      <c r="AH39" s="69" t="str">
        <f t="shared" si="23"/>
        <v/>
      </c>
      <c r="AI39" s="69" t="str">
        <f t="shared" si="24"/>
        <v/>
      </c>
      <c r="AJ39" s="69" t="str">
        <f t="shared" si="25"/>
        <v/>
      </c>
      <c r="AK39" s="69" t="str">
        <f t="shared" si="26"/>
        <v/>
      </c>
      <c r="AL39" s="69" t="str">
        <f t="shared" si="27"/>
        <v/>
      </c>
      <c r="AM39" s="69" t="str">
        <f t="shared" si="28"/>
        <v/>
      </c>
      <c r="AO39" s="65">
        <f t="shared" si="16"/>
        <v>15</v>
      </c>
      <c r="AP39" s="65">
        <f t="shared" si="16"/>
        <v>27.5</v>
      </c>
      <c r="AQ39" s="65" t="str">
        <f t="shared" si="16"/>
        <v/>
      </c>
      <c r="AR39" s="65" t="str">
        <f t="shared" si="16"/>
        <v>-</v>
      </c>
      <c r="AS39" s="65" t="str">
        <f t="shared" si="16"/>
        <v/>
      </c>
      <c r="AT39" s="65" t="str">
        <f t="shared" si="16"/>
        <v/>
      </c>
      <c r="AU39" s="65" t="str">
        <f t="shared" si="16"/>
        <v/>
      </c>
      <c r="AV39" s="65" t="str">
        <f t="shared" si="16"/>
        <v/>
      </c>
      <c r="AW39" s="65" t="str">
        <f t="shared" si="16"/>
        <v/>
      </c>
      <c r="AX39" s="65" t="str">
        <f t="shared" si="16"/>
        <v/>
      </c>
      <c r="AY39" s="65" t="str">
        <f t="shared" si="16"/>
        <v/>
      </c>
      <c r="BA39" s="67">
        <f t="shared" si="29"/>
        <v>15</v>
      </c>
      <c r="BB39" s="68">
        <f t="shared" si="17"/>
        <v>15</v>
      </c>
      <c r="BC39" s="66" t="str">
        <f>INDEX(Parteien!$C39:$X39,1,MATCH(BA39,AO39:AY39,0)*2-1)</f>
        <v>ÖVP</v>
      </c>
      <c r="BD39" s="66" t="str">
        <f>INDEX(Parteien!$C39:$X39,1,MATCH(0,AC39:AM39,0)*2-1)</f>
        <v>FPÖ</v>
      </c>
      <c r="BE39" s="56" t="str">
        <f t="shared" si="14"/>
        <v>ja</v>
      </c>
    </row>
    <row r="40" spans="1:57" s="66" customFormat="1" x14ac:dyDescent="0.15">
      <c r="A40" s="2">
        <v>50321</v>
      </c>
      <c r="B40" s="57" t="s">
        <v>36</v>
      </c>
      <c r="C40" s="58">
        <v>962</v>
      </c>
      <c r="D40" s="58">
        <v>346</v>
      </c>
      <c r="E40" s="58">
        <v>365</v>
      </c>
      <c r="F40" s="58">
        <v>177</v>
      </c>
      <c r="G40" s="58"/>
      <c r="H40" s="58"/>
      <c r="I40" s="58"/>
      <c r="J40" s="58"/>
      <c r="K40" s="58"/>
      <c r="L40" s="58"/>
      <c r="M40" s="58"/>
      <c r="N40" s="59"/>
      <c r="O40" s="60">
        <v>88.5</v>
      </c>
      <c r="P40" s="61">
        <v>19</v>
      </c>
      <c r="Q40" s="62">
        <f t="shared" si="15"/>
        <v>10</v>
      </c>
      <c r="R40" s="62">
        <f t="shared" si="15"/>
        <v>3</v>
      </c>
      <c r="S40" s="62">
        <f t="shared" si="15"/>
        <v>4</v>
      </c>
      <c r="T40" s="62">
        <f t="shared" si="15"/>
        <v>2</v>
      </c>
      <c r="U40" s="62" t="str">
        <f t="shared" si="15"/>
        <v/>
      </c>
      <c r="V40" s="62" t="str">
        <f t="shared" si="15"/>
        <v/>
      </c>
      <c r="W40" s="62" t="str">
        <f t="shared" si="15"/>
        <v/>
      </c>
      <c r="X40" s="62" t="str">
        <f t="shared" si="15"/>
        <v/>
      </c>
      <c r="Y40" s="62" t="str">
        <f t="shared" si="15"/>
        <v/>
      </c>
      <c r="Z40" s="62" t="str">
        <f t="shared" si="15"/>
        <v/>
      </c>
      <c r="AA40" s="62" t="str">
        <f t="shared" si="15"/>
        <v/>
      </c>
      <c r="AB40" s="63"/>
      <c r="AC40" s="69">
        <f t="shared" si="18"/>
        <v>77</v>
      </c>
      <c r="AD40" s="69">
        <f t="shared" si="19"/>
        <v>80.5</v>
      </c>
      <c r="AE40" s="69">
        <f t="shared" si="20"/>
        <v>11</v>
      </c>
      <c r="AF40" s="69">
        <f t="shared" si="21"/>
        <v>0</v>
      </c>
      <c r="AG40" s="69" t="str">
        <f t="shared" si="22"/>
        <v/>
      </c>
      <c r="AH40" s="69" t="str">
        <f t="shared" si="23"/>
        <v/>
      </c>
      <c r="AI40" s="69" t="str">
        <f t="shared" si="24"/>
        <v/>
      </c>
      <c r="AJ40" s="69" t="str">
        <f t="shared" si="25"/>
        <v/>
      </c>
      <c r="AK40" s="69" t="str">
        <f t="shared" si="26"/>
        <v/>
      </c>
      <c r="AL40" s="69" t="str">
        <f t="shared" si="27"/>
        <v/>
      </c>
      <c r="AM40" s="69" t="str">
        <f t="shared" si="28"/>
        <v/>
      </c>
      <c r="AO40" s="65">
        <f t="shared" si="16"/>
        <v>11.5</v>
      </c>
      <c r="AP40" s="65">
        <f t="shared" si="16"/>
        <v>8</v>
      </c>
      <c r="AQ40" s="65">
        <f t="shared" si="16"/>
        <v>77.5</v>
      </c>
      <c r="AR40" s="65" t="str">
        <f t="shared" si="16"/>
        <v>-</v>
      </c>
      <c r="AS40" s="65" t="str">
        <f t="shared" si="16"/>
        <v/>
      </c>
      <c r="AT40" s="65" t="str">
        <f t="shared" si="16"/>
        <v/>
      </c>
      <c r="AU40" s="65" t="str">
        <f t="shared" si="16"/>
        <v/>
      </c>
      <c r="AV40" s="65" t="str">
        <f t="shared" si="16"/>
        <v/>
      </c>
      <c r="AW40" s="65" t="str">
        <f t="shared" si="16"/>
        <v/>
      </c>
      <c r="AX40" s="65" t="str">
        <f t="shared" si="16"/>
        <v/>
      </c>
      <c r="AY40" s="65" t="str">
        <f t="shared" si="16"/>
        <v/>
      </c>
      <c r="BA40" s="67">
        <f t="shared" si="29"/>
        <v>8</v>
      </c>
      <c r="BB40" s="68">
        <f t="shared" si="17"/>
        <v>8</v>
      </c>
      <c r="BC40" s="66" t="str">
        <f>INDEX(Parteien!$C40:$X40,1,MATCH(BA40,AO40:AY40,0)*2-1)</f>
        <v>SPÖ</v>
      </c>
      <c r="BD40" s="66" t="str">
        <f>INDEX(Parteien!$C40:$X40,1,MATCH(0,AC40:AM40,0)*2-1)</f>
        <v>FPÖ</v>
      </c>
      <c r="BE40" s="56" t="str">
        <f t="shared" si="14"/>
        <v>ja</v>
      </c>
    </row>
    <row r="41" spans="1:57" s="66" customFormat="1" x14ac:dyDescent="0.15">
      <c r="A41" s="2">
        <v>50322</v>
      </c>
      <c r="B41" s="57" t="s">
        <v>37</v>
      </c>
      <c r="C41" s="58">
        <v>804</v>
      </c>
      <c r="D41" s="58">
        <v>349</v>
      </c>
      <c r="E41" s="58"/>
      <c r="F41" s="58"/>
      <c r="G41" s="58">
        <v>793</v>
      </c>
      <c r="H41" s="58"/>
      <c r="I41" s="58"/>
      <c r="J41" s="58"/>
      <c r="K41" s="58"/>
      <c r="L41" s="58"/>
      <c r="M41" s="58"/>
      <c r="N41" s="59"/>
      <c r="O41" s="60">
        <v>88.111111111111114</v>
      </c>
      <c r="P41" s="61">
        <v>21</v>
      </c>
      <c r="Q41" s="62">
        <f t="shared" si="15"/>
        <v>9</v>
      </c>
      <c r="R41" s="62">
        <f t="shared" si="15"/>
        <v>3</v>
      </c>
      <c r="S41" s="62" t="str">
        <f t="shared" si="15"/>
        <v/>
      </c>
      <c r="T41" s="62" t="str">
        <f t="shared" si="15"/>
        <v/>
      </c>
      <c r="U41" s="62">
        <f t="shared" si="15"/>
        <v>9</v>
      </c>
      <c r="V41" s="62" t="str">
        <f t="shared" si="15"/>
        <v/>
      </c>
      <c r="W41" s="62" t="str">
        <f t="shared" si="15"/>
        <v/>
      </c>
      <c r="X41" s="62" t="str">
        <f t="shared" si="15"/>
        <v/>
      </c>
      <c r="Y41" s="62" t="str">
        <f t="shared" si="15"/>
        <v/>
      </c>
      <c r="Z41" s="62" t="str">
        <f t="shared" si="15"/>
        <v/>
      </c>
      <c r="AA41" s="62" t="str">
        <f t="shared" si="15"/>
        <v/>
      </c>
      <c r="AB41" s="63"/>
      <c r="AC41" s="69">
        <f t="shared" si="18"/>
        <v>11</v>
      </c>
      <c r="AD41" s="69">
        <f t="shared" si="19"/>
        <v>84.666666666699996</v>
      </c>
      <c r="AE41" s="69" t="str">
        <f t="shared" si="20"/>
        <v/>
      </c>
      <c r="AF41" s="69" t="str">
        <f t="shared" si="21"/>
        <v/>
      </c>
      <c r="AG41" s="69">
        <f t="shared" si="22"/>
        <v>0</v>
      </c>
      <c r="AH41" s="69" t="str">
        <f t="shared" si="23"/>
        <v/>
      </c>
      <c r="AI41" s="69" t="str">
        <f t="shared" si="24"/>
        <v/>
      </c>
      <c r="AJ41" s="69" t="str">
        <f t="shared" si="25"/>
        <v/>
      </c>
      <c r="AK41" s="69" t="str">
        <f t="shared" si="26"/>
        <v/>
      </c>
      <c r="AL41" s="69" t="str">
        <f t="shared" si="27"/>
        <v/>
      </c>
      <c r="AM41" s="69" t="str">
        <f t="shared" si="28"/>
        <v/>
      </c>
      <c r="AO41" s="65">
        <f t="shared" si="16"/>
        <v>77.111111111111114</v>
      </c>
      <c r="AP41" s="65">
        <f t="shared" si="16"/>
        <v>3.4444444444111184</v>
      </c>
      <c r="AQ41" s="65" t="str">
        <f t="shared" si="16"/>
        <v/>
      </c>
      <c r="AR41" s="65" t="str">
        <f t="shared" si="16"/>
        <v/>
      </c>
      <c r="AS41" s="65" t="str">
        <f t="shared" si="16"/>
        <v>-</v>
      </c>
      <c r="AT41" s="65" t="str">
        <f t="shared" si="16"/>
        <v/>
      </c>
      <c r="AU41" s="65" t="str">
        <f t="shared" si="16"/>
        <v/>
      </c>
      <c r="AV41" s="65" t="str">
        <f t="shared" si="16"/>
        <v/>
      </c>
      <c r="AW41" s="65" t="str">
        <f t="shared" si="16"/>
        <v/>
      </c>
      <c r="AX41" s="65" t="str">
        <f t="shared" si="16"/>
        <v/>
      </c>
      <c r="AY41" s="65" t="str">
        <f t="shared" si="16"/>
        <v/>
      </c>
      <c r="BA41" s="67">
        <f t="shared" si="29"/>
        <v>3.4444444444111184</v>
      </c>
      <c r="BB41" s="68">
        <f t="shared" si="17"/>
        <v>4</v>
      </c>
      <c r="BC41" s="66" t="str">
        <f>INDEX(Parteien!$C41:$X41,1,MATCH(BA41,AO41:AY41,0)*2-1)</f>
        <v>SPÖ</v>
      </c>
      <c r="BD41" s="66" t="str">
        <f>INDEX(Parteien!$C41:$X41,1,MATCH(0,AC41:AM41,0)*2-1)</f>
        <v>FDL</v>
      </c>
      <c r="BE41" s="56">
        <f t="shared" si="14"/>
        <v>0</v>
      </c>
    </row>
    <row r="42" spans="1:57" s="66" customFormat="1" x14ac:dyDescent="0.15">
      <c r="A42" s="2">
        <v>50323</v>
      </c>
      <c r="B42" s="57" t="s">
        <v>38</v>
      </c>
      <c r="C42" s="58">
        <v>900</v>
      </c>
      <c r="D42" s="58">
        <v>298</v>
      </c>
      <c r="E42" s="58">
        <v>258</v>
      </c>
      <c r="F42" s="58">
        <v>200</v>
      </c>
      <c r="G42" s="58"/>
      <c r="H42" s="58"/>
      <c r="I42" s="58"/>
      <c r="J42" s="58"/>
      <c r="K42" s="58"/>
      <c r="L42" s="58"/>
      <c r="M42" s="58"/>
      <c r="N42" s="59"/>
      <c r="O42" s="60">
        <v>81.818181818181813</v>
      </c>
      <c r="P42" s="61">
        <v>19</v>
      </c>
      <c r="Q42" s="62">
        <f t="shared" si="15"/>
        <v>11</v>
      </c>
      <c r="R42" s="62">
        <f t="shared" si="15"/>
        <v>3</v>
      </c>
      <c r="S42" s="62">
        <f t="shared" si="15"/>
        <v>3</v>
      </c>
      <c r="T42" s="62">
        <f t="shared" si="15"/>
        <v>2</v>
      </c>
      <c r="U42" s="62" t="str">
        <f t="shared" si="15"/>
        <v/>
      </c>
      <c r="V42" s="62" t="str">
        <f t="shared" si="15"/>
        <v/>
      </c>
      <c r="W42" s="62" t="str">
        <f t="shared" si="15"/>
        <v/>
      </c>
      <c r="X42" s="62" t="str">
        <f t="shared" si="15"/>
        <v/>
      </c>
      <c r="Y42" s="62" t="str">
        <f t="shared" si="15"/>
        <v/>
      </c>
      <c r="Z42" s="62" t="str">
        <f t="shared" si="15"/>
        <v/>
      </c>
      <c r="AA42" s="62" t="str">
        <f t="shared" si="15"/>
        <v/>
      </c>
      <c r="AB42" s="63"/>
      <c r="AC42" s="69">
        <f t="shared" si="18"/>
        <v>0</v>
      </c>
      <c r="AD42" s="69">
        <f t="shared" si="19"/>
        <v>52.5454545455</v>
      </c>
      <c r="AE42" s="69">
        <f t="shared" si="20"/>
        <v>12.5454545455</v>
      </c>
      <c r="AF42" s="69">
        <f t="shared" si="21"/>
        <v>36.363636363600001</v>
      </c>
      <c r="AG42" s="69" t="str">
        <f t="shared" si="22"/>
        <v/>
      </c>
      <c r="AH42" s="69" t="str">
        <f t="shared" si="23"/>
        <v/>
      </c>
      <c r="AI42" s="69" t="str">
        <f t="shared" si="24"/>
        <v/>
      </c>
      <c r="AJ42" s="69" t="str">
        <f t="shared" si="25"/>
        <v/>
      </c>
      <c r="AK42" s="69" t="str">
        <f t="shared" si="26"/>
        <v/>
      </c>
      <c r="AL42" s="69" t="str">
        <f t="shared" si="27"/>
        <v/>
      </c>
      <c r="AM42" s="69" t="str">
        <f t="shared" si="28"/>
        <v/>
      </c>
      <c r="AO42" s="65" t="str">
        <f t="shared" si="16"/>
        <v>-</v>
      </c>
      <c r="AP42" s="65">
        <f t="shared" si="16"/>
        <v>29.272727272681813</v>
      </c>
      <c r="AQ42" s="65">
        <f t="shared" si="16"/>
        <v>69.272727272681806</v>
      </c>
      <c r="AR42" s="65">
        <f t="shared" si="16"/>
        <v>45.454545454581812</v>
      </c>
      <c r="AS42" s="65" t="str">
        <f t="shared" si="16"/>
        <v/>
      </c>
      <c r="AT42" s="65" t="str">
        <f t="shared" si="16"/>
        <v/>
      </c>
      <c r="AU42" s="65" t="str">
        <f t="shared" si="16"/>
        <v/>
      </c>
      <c r="AV42" s="65" t="str">
        <f t="shared" si="16"/>
        <v/>
      </c>
      <c r="AW42" s="65" t="str">
        <f t="shared" si="16"/>
        <v/>
      </c>
      <c r="AX42" s="65" t="str">
        <f t="shared" si="16"/>
        <v/>
      </c>
      <c r="AY42" s="65" t="str">
        <f t="shared" si="16"/>
        <v/>
      </c>
      <c r="BA42" s="67">
        <f t="shared" si="29"/>
        <v>29.272727272681813</v>
      </c>
      <c r="BB42" s="68">
        <f t="shared" si="17"/>
        <v>30</v>
      </c>
      <c r="BC42" s="66" t="str">
        <f>INDEX(Parteien!$C42:$X42,1,MATCH(BA42,AO42:AY42,0)*2-1)</f>
        <v>SPÖ</v>
      </c>
      <c r="BD42" s="66" t="str">
        <f>INDEX(Parteien!$C42:$X42,1,MATCH(0,AC42:AM42,0)*2-1)</f>
        <v>ÖVP</v>
      </c>
      <c r="BE42" s="56">
        <f t="shared" si="14"/>
        <v>0</v>
      </c>
    </row>
    <row r="43" spans="1:57" s="66" customFormat="1" x14ac:dyDescent="0.15">
      <c r="A43" s="2">
        <v>50324</v>
      </c>
      <c r="B43" s="57" t="s">
        <v>39</v>
      </c>
      <c r="C43" s="58">
        <v>1153</v>
      </c>
      <c r="D43" s="58">
        <v>859</v>
      </c>
      <c r="E43" s="58">
        <v>238</v>
      </c>
      <c r="F43" s="58">
        <v>594</v>
      </c>
      <c r="G43" s="58">
        <v>75</v>
      </c>
      <c r="H43" s="58"/>
      <c r="I43" s="58"/>
      <c r="J43" s="58"/>
      <c r="K43" s="58"/>
      <c r="L43" s="58"/>
      <c r="M43" s="58"/>
      <c r="N43" s="59"/>
      <c r="O43" s="60">
        <v>107.375</v>
      </c>
      <c r="P43" s="61">
        <v>25</v>
      </c>
      <c r="Q43" s="62">
        <f t="shared" si="15"/>
        <v>10</v>
      </c>
      <c r="R43" s="62">
        <f t="shared" si="15"/>
        <v>8</v>
      </c>
      <c r="S43" s="62">
        <f t="shared" si="15"/>
        <v>2</v>
      </c>
      <c r="T43" s="62">
        <f t="shared" si="15"/>
        <v>5</v>
      </c>
      <c r="U43" s="62">
        <f t="shared" si="15"/>
        <v>0</v>
      </c>
      <c r="V43" s="62" t="str">
        <f t="shared" si="15"/>
        <v/>
      </c>
      <c r="W43" s="62" t="str">
        <f t="shared" si="15"/>
        <v/>
      </c>
      <c r="X43" s="62" t="str">
        <f t="shared" si="15"/>
        <v/>
      </c>
      <c r="Y43" s="62" t="str">
        <f t="shared" si="15"/>
        <v/>
      </c>
      <c r="Z43" s="62" t="str">
        <f t="shared" ref="Z43:AA106" si="30">IF(L43="","",ROUNDDOWN(L43/$O43,0))</f>
        <v/>
      </c>
      <c r="AA43" s="62" t="str">
        <f t="shared" si="30"/>
        <v/>
      </c>
      <c r="AB43" s="63"/>
      <c r="AC43" s="69">
        <f t="shared" si="18"/>
        <v>79.25</v>
      </c>
      <c r="AD43" s="69">
        <f t="shared" si="19"/>
        <v>0</v>
      </c>
      <c r="AE43" s="69">
        <f t="shared" si="20"/>
        <v>23.25</v>
      </c>
      <c r="AF43" s="69">
        <f t="shared" si="21"/>
        <v>57.125</v>
      </c>
      <c r="AG43" s="69">
        <f t="shared" si="22"/>
        <v>75</v>
      </c>
      <c r="AH43" s="69" t="str">
        <f t="shared" si="23"/>
        <v/>
      </c>
      <c r="AI43" s="69" t="str">
        <f t="shared" si="24"/>
        <v/>
      </c>
      <c r="AJ43" s="69" t="str">
        <f t="shared" si="25"/>
        <v/>
      </c>
      <c r="AK43" s="69" t="str">
        <f t="shared" si="26"/>
        <v/>
      </c>
      <c r="AL43" s="69" t="str">
        <f t="shared" si="27"/>
        <v/>
      </c>
      <c r="AM43" s="69" t="str">
        <f t="shared" si="28"/>
        <v/>
      </c>
      <c r="AO43" s="65">
        <f t="shared" si="16"/>
        <v>28.125</v>
      </c>
      <c r="AP43" s="65" t="str">
        <f t="shared" si="16"/>
        <v>-</v>
      </c>
      <c r="AQ43" s="65">
        <f t="shared" si="16"/>
        <v>84.125</v>
      </c>
      <c r="AR43" s="65">
        <f t="shared" si="16"/>
        <v>50.25</v>
      </c>
      <c r="AS43" s="65">
        <f t="shared" si="16"/>
        <v>32.375</v>
      </c>
      <c r="AT43" s="65" t="str">
        <f t="shared" si="16"/>
        <v/>
      </c>
      <c r="AU43" s="65" t="str">
        <f t="shared" si="16"/>
        <v/>
      </c>
      <c r="AV43" s="65" t="str">
        <f t="shared" si="16"/>
        <v/>
      </c>
      <c r="AW43" s="65" t="str">
        <f t="shared" si="16"/>
        <v/>
      </c>
      <c r="AX43" s="65" t="str">
        <f t="shared" ref="AX43:AY106" si="31">IF(AL43="","",IF(ROUND(AL43,9)=0,"-",$O43-AL43))</f>
        <v/>
      </c>
      <c r="AY43" s="65" t="str">
        <f t="shared" si="31"/>
        <v/>
      </c>
      <c r="BA43" s="67">
        <f t="shared" si="29"/>
        <v>28.125</v>
      </c>
      <c r="BB43" s="68">
        <f t="shared" si="17"/>
        <v>29</v>
      </c>
      <c r="BC43" s="66" t="str">
        <f>INDEX(Parteien!$C43:$X43,1,MATCH(BA43,AO43:AY43,0)*2-1)</f>
        <v>ÖVP</v>
      </c>
      <c r="BD43" s="66" t="str">
        <f>INDEX(Parteien!$C43:$X43,1,MATCH(0,AC43:AM43,0)*2-1)</f>
        <v>SPÖ</v>
      </c>
      <c r="BE43" s="56">
        <f t="shared" si="14"/>
        <v>0</v>
      </c>
    </row>
    <row r="44" spans="1:57" s="66" customFormat="1" x14ac:dyDescent="0.15">
      <c r="A44" s="2">
        <v>50325</v>
      </c>
      <c r="B44" s="57" t="s">
        <v>40</v>
      </c>
      <c r="C44" s="58">
        <v>742</v>
      </c>
      <c r="D44" s="58">
        <v>391</v>
      </c>
      <c r="E44" s="58"/>
      <c r="F44" s="58">
        <v>95</v>
      </c>
      <c r="G44" s="58"/>
      <c r="H44" s="58"/>
      <c r="I44" s="58"/>
      <c r="J44" s="58"/>
      <c r="K44" s="58"/>
      <c r="L44" s="58"/>
      <c r="M44" s="58"/>
      <c r="N44" s="59"/>
      <c r="O44" s="60">
        <v>67.454545454545453</v>
      </c>
      <c r="P44" s="61">
        <v>17</v>
      </c>
      <c r="Q44" s="62">
        <f t="shared" ref="Q44:Y72" si="32">IF(C44="","",ROUNDDOWN(C44/$O44,0))</f>
        <v>11</v>
      </c>
      <c r="R44" s="62">
        <f t="shared" si="32"/>
        <v>5</v>
      </c>
      <c r="S44" s="62" t="str">
        <f t="shared" si="32"/>
        <v/>
      </c>
      <c r="T44" s="62">
        <f t="shared" si="32"/>
        <v>1</v>
      </c>
      <c r="U44" s="62" t="str">
        <f t="shared" si="32"/>
        <v/>
      </c>
      <c r="V44" s="62" t="str">
        <f t="shared" si="32"/>
        <v/>
      </c>
      <c r="W44" s="62" t="str">
        <f t="shared" si="32"/>
        <v/>
      </c>
      <c r="X44" s="62" t="str">
        <f t="shared" si="32"/>
        <v/>
      </c>
      <c r="Y44" s="62" t="str">
        <f t="shared" si="32"/>
        <v/>
      </c>
      <c r="Z44" s="62" t="str">
        <f t="shared" si="30"/>
        <v/>
      </c>
      <c r="AA44" s="62" t="str">
        <f t="shared" si="30"/>
        <v/>
      </c>
      <c r="AB44" s="63"/>
      <c r="AC44" s="69">
        <f t="shared" si="18"/>
        <v>0</v>
      </c>
      <c r="AD44" s="69">
        <f t="shared" si="19"/>
        <v>53.727272727299997</v>
      </c>
      <c r="AE44" s="69" t="str">
        <f t="shared" si="20"/>
        <v/>
      </c>
      <c r="AF44" s="69">
        <f t="shared" si="21"/>
        <v>27.5454545455</v>
      </c>
      <c r="AG44" s="69" t="str">
        <f t="shared" si="22"/>
        <v/>
      </c>
      <c r="AH44" s="69" t="str">
        <f t="shared" si="23"/>
        <v/>
      </c>
      <c r="AI44" s="69" t="str">
        <f t="shared" si="24"/>
        <v/>
      </c>
      <c r="AJ44" s="69" t="str">
        <f t="shared" si="25"/>
        <v/>
      </c>
      <c r="AK44" s="69" t="str">
        <f t="shared" si="26"/>
        <v/>
      </c>
      <c r="AL44" s="69" t="str">
        <f t="shared" si="27"/>
        <v/>
      </c>
      <c r="AM44" s="69" t="str">
        <f t="shared" si="28"/>
        <v/>
      </c>
      <c r="AO44" s="65" t="str">
        <f t="shared" ref="AO44:AW72" si="33">IF(AC44="","",IF(ROUND(AC44,9)=0,"-",$O44-AC44))</f>
        <v>-</v>
      </c>
      <c r="AP44" s="65">
        <f t="shared" si="33"/>
        <v>13.727272727245456</v>
      </c>
      <c r="AQ44" s="65" t="str">
        <f t="shared" si="33"/>
        <v/>
      </c>
      <c r="AR44" s="65">
        <f t="shared" si="33"/>
        <v>39.909090909045453</v>
      </c>
      <c r="AS44" s="65" t="str">
        <f t="shared" si="33"/>
        <v/>
      </c>
      <c r="AT44" s="65" t="str">
        <f t="shared" si="33"/>
        <v/>
      </c>
      <c r="AU44" s="65" t="str">
        <f t="shared" si="33"/>
        <v/>
      </c>
      <c r="AV44" s="65" t="str">
        <f t="shared" si="33"/>
        <v/>
      </c>
      <c r="AW44" s="65" t="str">
        <f t="shared" si="33"/>
        <v/>
      </c>
      <c r="AX44" s="65" t="str">
        <f t="shared" si="31"/>
        <v/>
      </c>
      <c r="AY44" s="65" t="str">
        <f t="shared" si="31"/>
        <v/>
      </c>
      <c r="BA44" s="67">
        <f t="shared" si="29"/>
        <v>13.727272727245456</v>
      </c>
      <c r="BB44" s="68">
        <f t="shared" si="17"/>
        <v>14</v>
      </c>
      <c r="BC44" s="66" t="str">
        <f>INDEX(Parteien!$C44:$X44,1,MATCH(BA44,AO44:AY44,0)*2-1)</f>
        <v>SPÖ</v>
      </c>
      <c r="BD44" s="66" t="str">
        <f>INDEX(Parteien!$C44:$X44,1,MATCH(0,AC44:AM44,0)*2-1)</f>
        <v>ÖVP</v>
      </c>
      <c r="BE44" s="56">
        <f t="shared" si="14"/>
        <v>0</v>
      </c>
    </row>
    <row r="45" spans="1:57" s="66" customFormat="1" x14ac:dyDescent="0.15">
      <c r="A45" s="2">
        <v>50326</v>
      </c>
      <c r="B45" s="57" t="s">
        <v>41</v>
      </c>
      <c r="C45" s="58">
        <v>829</v>
      </c>
      <c r="D45" s="58">
        <v>1138</v>
      </c>
      <c r="E45" s="58">
        <v>297</v>
      </c>
      <c r="F45" s="58">
        <v>165</v>
      </c>
      <c r="G45" s="58">
        <v>350</v>
      </c>
      <c r="H45" s="58"/>
      <c r="I45" s="58"/>
      <c r="J45" s="58"/>
      <c r="K45" s="58"/>
      <c r="L45" s="58"/>
      <c r="M45" s="58"/>
      <c r="N45" s="59"/>
      <c r="O45" s="60">
        <v>103.45454545454545</v>
      </c>
      <c r="P45" s="61">
        <v>25</v>
      </c>
      <c r="Q45" s="62">
        <f t="shared" si="32"/>
        <v>8</v>
      </c>
      <c r="R45" s="62">
        <f t="shared" si="32"/>
        <v>11</v>
      </c>
      <c r="S45" s="62">
        <f t="shared" si="32"/>
        <v>2</v>
      </c>
      <c r="T45" s="62">
        <f t="shared" si="32"/>
        <v>1</v>
      </c>
      <c r="U45" s="62">
        <f t="shared" si="32"/>
        <v>3</v>
      </c>
      <c r="V45" s="62" t="str">
        <f t="shared" si="32"/>
        <v/>
      </c>
      <c r="W45" s="62" t="str">
        <f t="shared" si="32"/>
        <v/>
      </c>
      <c r="X45" s="62" t="str">
        <f t="shared" si="32"/>
        <v/>
      </c>
      <c r="Y45" s="62" t="str">
        <f t="shared" si="32"/>
        <v/>
      </c>
      <c r="Z45" s="62" t="str">
        <f t="shared" si="30"/>
        <v/>
      </c>
      <c r="AA45" s="62" t="str">
        <f t="shared" si="30"/>
        <v/>
      </c>
      <c r="AB45" s="63"/>
      <c r="AC45" s="69">
        <f t="shared" si="18"/>
        <v>1.3636363636</v>
      </c>
      <c r="AD45" s="69">
        <f t="shared" si="19"/>
        <v>0</v>
      </c>
      <c r="AE45" s="69">
        <f t="shared" si="20"/>
        <v>90.090909090899999</v>
      </c>
      <c r="AF45" s="69">
        <f t="shared" si="21"/>
        <v>61.5454545455</v>
      </c>
      <c r="AG45" s="69">
        <f t="shared" si="22"/>
        <v>39.636363636399999</v>
      </c>
      <c r="AH45" s="69" t="str">
        <f t="shared" si="23"/>
        <v/>
      </c>
      <c r="AI45" s="69" t="str">
        <f t="shared" si="24"/>
        <v/>
      </c>
      <c r="AJ45" s="69" t="str">
        <f t="shared" si="25"/>
        <v/>
      </c>
      <c r="AK45" s="69" t="str">
        <f t="shared" si="26"/>
        <v/>
      </c>
      <c r="AL45" s="69" t="str">
        <f t="shared" si="27"/>
        <v/>
      </c>
      <c r="AM45" s="69" t="str">
        <f t="shared" si="28"/>
        <v/>
      </c>
      <c r="AO45" s="65">
        <f t="shared" si="33"/>
        <v>102.09090909094546</v>
      </c>
      <c r="AP45" s="65" t="str">
        <f t="shared" si="33"/>
        <v>-</v>
      </c>
      <c r="AQ45" s="65">
        <f t="shared" si="33"/>
        <v>13.363636363645455</v>
      </c>
      <c r="AR45" s="65">
        <f t="shared" si="33"/>
        <v>41.909090909045453</v>
      </c>
      <c r="AS45" s="65">
        <f t="shared" si="33"/>
        <v>63.818181818145455</v>
      </c>
      <c r="AT45" s="65" t="str">
        <f t="shared" si="33"/>
        <v/>
      </c>
      <c r="AU45" s="65" t="str">
        <f t="shared" si="33"/>
        <v/>
      </c>
      <c r="AV45" s="65" t="str">
        <f t="shared" si="33"/>
        <v/>
      </c>
      <c r="AW45" s="65" t="str">
        <f t="shared" si="33"/>
        <v/>
      </c>
      <c r="AX45" s="65" t="str">
        <f t="shared" si="31"/>
        <v/>
      </c>
      <c r="AY45" s="65" t="str">
        <f t="shared" si="31"/>
        <v/>
      </c>
      <c r="BA45" s="67">
        <f t="shared" si="29"/>
        <v>13.363636363645455</v>
      </c>
      <c r="BB45" s="68">
        <f t="shared" si="17"/>
        <v>14</v>
      </c>
      <c r="BC45" s="66" t="str">
        <f>INDEX(Parteien!$C45:$X45,1,MATCH(BA45,AO45:AY45,0)*2-1)</f>
        <v>GRÜNE</v>
      </c>
      <c r="BD45" s="66" t="str">
        <f>INDEX(Parteien!$C45:$X45,1,MATCH(0,AC45:AM45,0)*2-1)</f>
        <v>SPÖ</v>
      </c>
      <c r="BE45" s="56">
        <f t="shared" si="14"/>
        <v>0</v>
      </c>
    </row>
    <row r="46" spans="1:57" s="66" customFormat="1" x14ac:dyDescent="0.15">
      <c r="A46" s="2">
        <v>50327</v>
      </c>
      <c r="B46" s="57" t="s">
        <v>42</v>
      </c>
      <c r="C46" s="58">
        <v>1743</v>
      </c>
      <c r="D46" s="58">
        <v>206</v>
      </c>
      <c r="E46" s="58">
        <v>183</v>
      </c>
      <c r="F46" s="58">
        <v>215</v>
      </c>
      <c r="G46" s="58">
        <v>150</v>
      </c>
      <c r="H46" s="58"/>
      <c r="I46" s="58"/>
      <c r="J46" s="58"/>
      <c r="K46" s="58"/>
      <c r="L46" s="58"/>
      <c r="M46" s="58"/>
      <c r="N46" s="59"/>
      <c r="O46" s="60">
        <v>107.5</v>
      </c>
      <c r="P46" s="61">
        <v>21</v>
      </c>
      <c r="Q46" s="62">
        <f t="shared" si="32"/>
        <v>16</v>
      </c>
      <c r="R46" s="62">
        <f t="shared" si="32"/>
        <v>1</v>
      </c>
      <c r="S46" s="62">
        <f t="shared" si="32"/>
        <v>1</v>
      </c>
      <c r="T46" s="62">
        <f t="shared" si="32"/>
        <v>2</v>
      </c>
      <c r="U46" s="62">
        <f t="shared" si="32"/>
        <v>1</v>
      </c>
      <c r="V46" s="62" t="str">
        <f t="shared" si="32"/>
        <v/>
      </c>
      <c r="W46" s="62" t="str">
        <f t="shared" si="32"/>
        <v/>
      </c>
      <c r="X46" s="62" t="str">
        <f t="shared" si="32"/>
        <v/>
      </c>
      <c r="Y46" s="62" t="str">
        <f t="shared" si="32"/>
        <v/>
      </c>
      <c r="Z46" s="62" t="str">
        <f t="shared" si="30"/>
        <v/>
      </c>
      <c r="AA46" s="62" t="str">
        <f t="shared" si="30"/>
        <v/>
      </c>
      <c r="AB46" s="63"/>
      <c r="AC46" s="69">
        <f t="shared" si="18"/>
        <v>23</v>
      </c>
      <c r="AD46" s="69">
        <f t="shared" si="19"/>
        <v>98.5</v>
      </c>
      <c r="AE46" s="69">
        <f t="shared" si="20"/>
        <v>75.5</v>
      </c>
      <c r="AF46" s="69">
        <f t="shared" si="21"/>
        <v>0</v>
      </c>
      <c r="AG46" s="69">
        <f t="shared" si="22"/>
        <v>42.5</v>
      </c>
      <c r="AH46" s="69" t="str">
        <f t="shared" si="23"/>
        <v/>
      </c>
      <c r="AI46" s="69" t="str">
        <f t="shared" si="24"/>
        <v/>
      </c>
      <c r="AJ46" s="69" t="str">
        <f t="shared" si="25"/>
        <v/>
      </c>
      <c r="AK46" s="69" t="str">
        <f t="shared" si="26"/>
        <v/>
      </c>
      <c r="AL46" s="69" t="str">
        <f t="shared" si="27"/>
        <v/>
      </c>
      <c r="AM46" s="69" t="str">
        <f t="shared" si="28"/>
        <v/>
      </c>
      <c r="AO46" s="65">
        <f t="shared" si="33"/>
        <v>84.5</v>
      </c>
      <c r="AP46" s="65">
        <f t="shared" si="33"/>
        <v>9</v>
      </c>
      <c r="AQ46" s="65">
        <f t="shared" si="33"/>
        <v>32</v>
      </c>
      <c r="AR46" s="65" t="str">
        <f t="shared" si="33"/>
        <v>-</v>
      </c>
      <c r="AS46" s="65">
        <f t="shared" si="33"/>
        <v>65</v>
      </c>
      <c r="AT46" s="65" t="str">
        <f t="shared" si="33"/>
        <v/>
      </c>
      <c r="AU46" s="65" t="str">
        <f t="shared" si="33"/>
        <v/>
      </c>
      <c r="AV46" s="65" t="str">
        <f t="shared" si="33"/>
        <v/>
      </c>
      <c r="AW46" s="65" t="str">
        <f t="shared" si="33"/>
        <v/>
      </c>
      <c r="AX46" s="65" t="str">
        <f t="shared" si="31"/>
        <v/>
      </c>
      <c r="AY46" s="65" t="str">
        <f t="shared" si="31"/>
        <v/>
      </c>
      <c r="BA46" s="67">
        <f t="shared" si="29"/>
        <v>9</v>
      </c>
      <c r="BB46" s="68">
        <f t="shared" si="17"/>
        <v>9</v>
      </c>
      <c r="BC46" s="66" t="str">
        <f>INDEX(Parteien!$C46:$X46,1,MATCH(BA46,AO46:AY46,0)*2-1)</f>
        <v>SPÖ</v>
      </c>
      <c r="BD46" s="66" t="str">
        <f>INDEX(Parteien!$C46:$X46,1,MATCH(0,AC46:AM46,0)*2-1)</f>
        <v>FPÖ</v>
      </c>
      <c r="BE46" s="56" t="str">
        <f t="shared" si="14"/>
        <v>ja</v>
      </c>
    </row>
    <row r="47" spans="1:57" s="66" customFormat="1" x14ac:dyDescent="0.15">
      <c r="A47" s="2">
        <v>50328</v>
      </c>
      <c r="B47" s="57" t="s">
        <v>43</v>
      </c>
      <c r="C47" s="58">
        <v>531</v>
      </c>
      <c r="D47" s="58">
        <v>97</v>
      </c>
      <c r="E47" s="58"/>
      <c r="F47" s="58">
        <v>78</v>
      </c>
      <c r="G47" s="58"/>
      <c r="H47" s="58"/>
      <c r="I47" s="58"/>
      <c r="J47" s="58"/>
      <c r="K47" s="58"/>
      <c r="L47" s="58"/>
      <c r="M47" s="58"/>
      <c r="N47" s="59"/>
      <c r="O47" s="60">
        <v>48.5</v>
      </c>
      <c r="P47" s="61">
        <v>13</v>
      </c>
      <c r="Q47" s="62">
        <f t="shared" si="32"/>
        <v>10</v>
      </c>
      <c r="R47" s="62">
        <f t="shared" si="32"/>
        <v>2</v>
      </c>
      <c r="S47" s="62" t="str">
        <f t="shared" si="32"/>
        <v/>
      </c>
      <c r="T47" s="62">
        <f t="shared" si="32"/>
        <v>1</v>
      </c>
      <c r="U47" s="62" t="str">
        <f t="shared" si="32"/>
        <v/>
      </c>
      <c r="V47" s="62" t="str">
        <f t="shared" si="32"/>
        <v/>
      </c>
      <c r="W47" s="62" t="str">
        <f t="shared" si="32"/>
        <v/>
      </c>
      <c r="X47" s="62" t="str">
        <f t="shared" si="32"/>
        <v/>
      </c>
      <c r="Y47" s="62" t="str">
        <f t="shared" si="32"/>
        <v/>
      </c>
      <c r="Z47" s="62" t="str">
        <f t="shared" si="30"/>
        <v/>
      </c>
      <c r="AA47" s="62" t="str">
        <f t="shared" si="30"/>
        <v/>
      </c>
      <c r="AB47" s="63"/>
      <c r="AC47" s="69">
        <f t="shared" si="18"/>
        <v>46</v>
      </c>
      <c r="AD47" s="69">
        <f t="shared" si="19"/>
        <v>0</v>
      </c>
      <c r="AE47" s="69" t="str">
        <f t="shared" si="20"/>
        <v/>
      </c>
      <c r="AF47" s="69">
        <f t="shared" si="21"/>
        <v>29.5</v>
      </c>
      <c r="AG47" s="69" t="str">
        <f t="shared" si="22"/>
        <v/>
      </c>
      <c r="AH47" s="69" t="str">
        <f t="shared" si="23"/>
        <v/>
      </c>
      <c r="AI47" s="69" t="str">
        <f t="shared" si="24"/>
        <v/>
      </c>
      <c r="AJ47" s="69" t="str">
        <f t="shared" si="25"/>
        <v/>
      </c>
      <c r="AK47" s="69" t="str">
        <f t="shared" si="26"/>
        <v/>
      </c>
      <c r="AL47" s="69" t="str">
        <f t="shared" si="27"/>
        <v/>
      </c>
      <c r="AM47" s="69" t="str">
        <f t="shared" si="28"/>
        <v/>
      </c>
      <c r="AO47" s="65">
        <f t="shared" si="33"/>
        <v>2.5</v>
      </c>
      <c r="AP47" s="65" t="str">
        <f t="shared" si="33"/>
        <v>-</v>
      </c>
      <c r="AQ47" s="65" t="str">
        <f t="shared" si="33"/>
        <v/>
      </c>
      <c r="AR47" s="65">
        <f t="shared" si="33"/>
        <v>19</v>
      </c>
      <c r="AS47" s="65" t="str">
        <f t="shared" si="33"/>
        <v/>
      </c>
      <c r="AT47" s="65" t="str">
        <f t="shared" si="33"/>
        <v/>
      </c>
      <c r="AU47" s="65" t="str">
        <f t="shared" si="33"/>
        <v/>
      </c>
      <c r="AV47" s="65" t="str">
        <f t="shared" si="33"/>
        <v/>
      </c>
      <c r="AW47" s="65" t="str">
        <f t="shared" si="33"/>
        <v/>
      </c>
      <c r="AX47" s="65" t="str">
        <f t="shared" si="31"/>
        <v/>
      </c>
      <c r="AY47" s="65" t="str">
        <f t="shared" si="31"/>
        <v/>
      </c>
      <c r="BA47" s="67">
        <f t="shared" si="29"/>
        <v>2.5</v>
      </c>
      <c r="BB47" s="68">
        <f t="shared" si="17"/>
        <v>3</v>
      </c>
      <c r="BC47" s="66" t="str">
        <f>INDEX(Parteien!$C47:$X47,1,MATCH(BA47,AO47:AY47,0)*2-1)</f>
        <v>ÖVP</v>
      </c>
      <c r="BD47" s="66" t="str">
        <f>INDEX(Parteien!$C47:$X47,1,MATCH(0,AC47:AM47,0)*2-1)</f>
        <v>SPÖ</v>
      </c>
      <c r="BE47" s="56">
        <f t="shared" si="14"/>
        <v>0</v>
      </c>
    </row>
    <row r="48" spans="1:57" s="66" customFormat="1" x14ac:dyDescent="0.15">
      <c r="A48" s="2">
        <v>50329</v>
      </c>
      <c r="B48" s="57" t="s">
        <v>409</v>
      </c>
      <c r="C48" s="58">
        <v>932</v>
      </c>
      <c r="D48" s="58">
        <v>524</v>
      </c>
      <c r="E48" s="58"/>
      <c r="F48" s="58">
        <v>243</v>
      </c>
      <c r="G48" s="58"/>
      <c r="H48" s="58"/>
      <c r="I48" s="58"/>
      <c r="J48" s="58"/>
      <c r="K48" s="58"/>
      <c r="L48" s="58"/>
      <c r="M48" s="58"/>
      <c r="N48" s="59"/>
      <c r="O48" s="60">
        <v>84.727272727272734</v>
      </c>
      <c r="P48" s="61">
        <v>19</v>
      </c>
      <c r="Q48" s="62">
        <f t="shared" si="32"/>
        <v>11</v>
      </c>
      <c r="R48" s="62">
        <f t="shared" si="32"/>
        <v>6</v>
      </c>
      <c r="S48" s="62" t="str">
        <f t="shared" si="32"/>
        <v/>
      </c>
      <c r="T48" s="62">
        <f t="shared" si="32"/>
        <v>2</v>
      </c>
      <c r="U48" s="62" t="str">
        <f t="shared" si="32"/>
        <v/>
      </c>
      <c r="V48" s="62" t="str">
        <f t="shared" si="32"/>
        <v/>
      </c>
      <c r="W48" s="62" t="str">
        <f t="shared" si="32"/>
        <v/>
      </c>
      <c r="X48" s="62" t="str">
        <f t="shared" si="32"/>
        <v/>
      </c>
      <c r="Y48" s="62" t="str">
        <f t="shared" si="32"/>
        <v/>
      </c>
      <c r="Z48" s="62" t="str">
        <f t="shared" si="30"/>
        <v/>
      </c>
      <c r="AA48" s="62" t="str">
        <f t="shared" si="30"/>
        <v/>
      </c>
      <c r="AB48" s="63"/>
      <c r="AC48" s="69">
        <f t="shared" si="18"/>
        <v>0</v>
      </c>
      <c r="AD48" s="69">
        <f t="shared" si="19"/>
        <v>15.6363636364</v>
      </c>
      <c r="AE48" s="69" t="str">
        <f t="shared" si="20"/>
        <v/>
      </c>
      <c r="AF48" s="69">
        <f t="shared" si="21"/>
        <v>73.545454545499993</v>
      </c>
      <c r="AG48" s="69" t="str">
        <f t="shared" si="22"/>
        <v/>
      </c>
      <c r="AH48" s="69" t="str">
        <f t="shared" si="23"/>
        <v/>
      </c>
      <c r="AI48" s="69" t="str">
        <f t="shared" si="24"/>
        <v/>
      </c>
      <c r="AJ48" s="69" t="str">
        <f t="shared" si="25"/>
        <v/>
      </c>
      <c r="AK48" s="69" t="str">
        <f t="shared" si="26"/>
        <v/>
      </c>
      <c r="AL48" s="69" t="str">
        <f t="shared" si="27"/>
        <v/>
      </c>
      <c r="AM48" s="69" t="str">
        <f t="shared" si="28"/>
        <v/>
      </c>
      <c r="AO48" s="65" t="str">
        <f t="shared" si="33"/>
        <v>-</v>
      </c>
      <c r="AP48" s="65">
        <f t="shared" si="33"/>
        <v>69.090909090872728</v>
      </c>
      <c r="AQ48" s="65" t="str">
        <f t="shared" si="33"/>
        <v/>
      </c>
      <c r="AR48" s="65">
        <f t="shared" si="33"/>
        <v>11.181818181772741</v>
      </c>
      <c r="AS48" s="65" t="str">
        <f t="shared" si="33"/>
        <v/>
      </c>
      <c r="AT48" s="65" t="str">
        <f t="shared" si="33"/>
        <v/>
      </c>
      <c r="AU48" s="65" t="str">
        <f t="shared" si="33"/>
        <v/>
      </c>
      <c r="AV48" s="65" t="str">
        <f t="shared" si="33"/>
        <v/>
      </c>
      <c r="AW48" s="65" t="str">
        <f t="shared" si="33"/>
        <v/>
      </c>
      <c r="AX48" s="65" t="str">
        <f t="shared" si="31"/>
        <v/>
      </c>
      <c r="AY48" s="65" t="str">
        <f t="shared" si="31"/>
        <v/>
      </c>
      <c r="BA48" s="67">
        <f t="shared" si="29"/>
        <v>11.181818181772741</v>
      </c>
      <c r="BB48" s="68">
        <f t="shared" si="17"/>
        <v>12</v>
      </c>
      <c r="BC48" s="66" t="str">
        <f>INDEX(Parteien!$C48:$X48,1,MATCH(BA48,AO48:AY48,0)*2-1)</f>
        <v>FPÖ</v>
      </c>
      <c r="BD48" s="66" t="str">
        <f>INDEX(Parteien!$C48:$X48,1,MATCH(0,AC48:AM48,0)*2-1)</f>
        <v>ÖVP</v>
      </c>
      <c r="BE48" s="56">
        <f t="shared" si="14"/>
        <v>0</v>
      </c>
    </row>
    <row r="49" spans="1:57" s="66" customFormat="1" x14ac:dyDescent="0.15">
      <c r="A49" s="2">
        <v>50330</v>
      </c>
      <c r="B49" s="57" t="s">
        <v>410</v>
      </c>
      <c r="C49" s="58">
        <v>1315</v>
      </c>
      <c r="D49" s="58">
        <v>460</v>
      </c>
      <c r="E49" s="58"/>
      <c r="F49" s="58">
        <v>220</v>
      </c>
      <c r="G49" s="58"/>
      <c r="H49" s="58"/>
      <c r="I49" s="58"/>
      <c r="J49" s="58"/>
      <c r="K49" s="58"/>
      <c r="L49" s="58"/>
      <c r="M49" s="58"/>
      <c r="N49" s="59"/>
      <c r="O49" s="60">
        <v>92</v>
      </c>
      <c r="P49" s="61">
        <v>21</v>
      </c>
      <c r="Q49" s="62">
        <f t="shared" si="32"/>
        <v>14</v>
      </c>
      <c r="R49" s="62">
        <f t="shared" si="32"/>
        <v>5</v>
      </c>
      <c r="S49" s="62" t="str">
        <f t="shared" si="32"/>
        <v/>
      </c>
      <c r="T49" s="62">
        <f t="shared" si="32"/>
        <v>2</v>
      </c>
      <c r="U49" s="62" t="str">
        <f t="shared" si="32"/>
        <v/>
      </c>
      <c r="V49" s="62" t="str">
        <f t="shared" si="32"/>
        <v/>
      </c>
      <c r="W49" s="62" t="str">
        <f t="shared" si="32"/>
        <v/>
      </c>
      <c r="X49" s="62" t="str">
        <f t="shared" si="32"/>
        <v/>
      </c>
      <c r="Y49" s="62" t="str">
        <f t="shared" si="32"/>
        <v/>
      </c>
      <c r="Z49" s="62" t="str">
        <f t="shared" si="30"/>
        <v/>
      </c>
      <c r="AA49" s="62" t="str">
        <f t="shared" si="30"/>
        <v/>
      </c>
      <c r="AB49" s="63"/>
      <c r="AC49" s="69">
        <f t="shared" si="18"/>
        <v>27</v>
      </c>
      <c r="AD49" s="69">
        <f t="shared" si="19"/>
        <v>0</v>
      </c>
      <c r="AE49" s="69" t="str">
        <f t="shared" si="20"/>
        <v/>
      </c>
      <c r="AF49" s="69">
        <f t="shared" si="21"/>
        <v>36</v>
      </c>
      <c r="AG49" s="69" t="str">
        <f t="shared" si="22"/>
        <v/>
      </c>
      <c r="AH49" s="69" t="str">
        <f t="shared" si="23"/>
        <v/>
      </c>
      <c r="AI49" s="69" t="str">
        <f t="shared" si="24"/>
        <v/>
      </c>
      <c r="AJ49" s="69" t="str">
        <f t="shared" si="25"/>
        <v/>
      </c>
      <c r="AK49" s="69" t="str">
        <f t="shared" si="26"/>
        <v/>
      </c>
      <c r="AL49" s="69" t="str">
        <f t="shared" si="27"/>
        <v/>
      </c>
      <c r="AM49" s="69" t="str">
        <f t="shared" si="28"/>
        <v/>
      </c>
      <c r="AO49" s="65">
        <f t="shared" si="33"/>
        <v>65</v>
      </c>
      <c r="AP49" s="65" t="str">
        <f t="shared" si="33"/>
        <v>-</v>
      </c>
      <c r="AQ49" s="65" t="str">
        <f t="shared" si="33"/>
        <v/>
      </c>
      <c r="AR49" s="65">
        <f t="shared" si="33"/>
        <v>56</v>
      </c>
      <c r="AS49" s="65" t="str">
        <f t="shared" si="33"/>
        <v/>
      </c>
      <c r="AT49" s="65" t="str">
        <f t="shared" si="33"/>
        <v/>
      </c>
      <c r="AU49" s="65" t="str">
        <f t="shared" si="33"/>
        <v/>
      </c>
      <c r="AV49" s="65" t="str">
        <f t="shared" si="33"/>
        <v/>
      </c>
      <c r="AW49" s="65" t="str">
        <f t="shared" si="33"/>
        <v/>
      </c>
      <c r="AX49" s="65" t="str">
        <f t="shared" si="31"/>
        <v/>
      </c>
      <c r="AY49" s="65" t="str">
        <f t="shared" si="31"/>
        <v/>
      </c>
      <c r="BA49" s="67">
        <f t="shared" si="29"/>
        <v>56</v>
      </c>
      <c r="BB49" s="68">
        <f t="shared" si="17"/>
        <v>56</v>
      </c>
      <c r="BC49" s="66" t="str">
        <f>INDEX(Parteien!$C49:$X49,1,MATCH(BA49,AO49:AY49,0)*2-1)</f>
        <v>FPÖ</v>
      </c>
      <c r="BD49" s="66" t="str">
        <f>INDEX(Parteien!$C49:$X49,1,MATCH(0,AC49:AM49,0)*2-1)</f>
        <v>SPÖ</v>
      </c>
      <c r="BE49" s="56" t="str">
        <f t="shared" si="14"/>
        <v>ja</v>
      </c>
    </row>
    <row r="50" spans="1:57" s="66" customFormat="1" x14ac:dyDescent="0.15">
      <c r="A50" s="2">
        <v>50331</v>
      </c>
      <c r="B50" s="57" t="s">
        <v>44</v>
      </c>
      <c r="C50" s="58">
        <v>320</v>
      </c>
      <c r="D50" s="58">
        <v>145</v>
      </c>
      <c r="E50" s="58"/>
      <c r="F50" s="58">
        <v>181</v>
      </c>
      <c r="G50" s="58"/>
      <c r="H50" s="58"/>
      <c r="I50" s="58"/>
      <c r="J50" s="58"/>
      <c r="K50" s="58"/>
      <c r="L50" s="58"/>
      <c r="M50" s="58"/>
      <c r="N50" s="59"/>
      <c r="O50" s="60">
        <v>45.714285714285715</v>
      </c>
      <c r="P50" s="61">
        <v>13</v>
      </c>
      <c r="Q50" s="62">
        <f t="shared" si="32"/>
        <v>7</v>
      </c>
      <c r="R50" s="62">
        <f t="shared" si="32"/>
        <v>3</v>
      </c>
      <c r="S50" s="62" t="str">
        <f t="shared" si="32"/>
        <v/>
      </c>
      <c r="T50" s="62">
        <f t="shared" si="32"/>
        <v>3</v>
      </c>
      <c r="U50" s="62" t="str">
        <f t="shared" si="32"/>
        <v/>
      </c>
      <c r="V50" s="62" t="str">
        <f t="shared" si="32"/>
        <v/>
      </c>
      <c r="W50" s="62" t="str">
        <f t="shared" si="32"/>
        <v/>
      </c>
      <c r="X50" s="62" t="str">
        <f t="shared" si="32"/>
        <v/>
      </c>
      <c r="Y50" s="62" t="str">
        <f t="shared" si="32"/>
        <v/>
      </c>
      <c r="Z50" s="62" t="str">
        <f t="shared" si="30"/>
        <v/>
      </c>
      <c r="AA50" s="62" t="str">
        <f t="shared" si="30"/>
        <v/>
      </c>
      <c r="AB50" s="63"/>
      <c r="AC50" s="69">
        <f t="shared" si="18"/>
        <v>0</v>
      </c>
      <c r="AD50" s="69">
        <f t="shared" si="19"/>
        <v>7.8571428571000004</v>
      </c>
      <c r="AE50" s="69" t="str">
        <f t="shared" si="20"/>
        <v/>
      </c>
      <c r="AF50" s="69">
        <f t="shared" si="21"/>
        <v>43.857142857100001</v>
      </c>
      <c r="AG50" s="69" t="str">
        <f t="shared" si="22"/>
        <v/>
      </c>
      <c r="AH50" s="69" t="str">
        <f t="shared" si="23"/>
        <v/>
      </c>
      <c r="AI50" s="69" t="str">
        <f t="shared" si="24"/>
        <v/>
      </c>
      <c r="AJ50" s="69" t="str">
        <f t="shared" si="25"/>
        <v/>
      </c>
      <c r="AK50" s="69" t="str">
        <f t="shared" si="26"/>
        <v/>
      </c>
      <c r="AL50" s="69" t="str">
        <f t="shared" si="27"/>
        <v/>
      </c>
      <c r="AM50" s="69" t="str">
        <f t="shared" si="28"/>
        <v/>
      </c>
      <c r="AO50" s="65" t="str">
        <f t="shared" si="33"/>
        <v>-</v>
      </c>
      <c r="AP50" s="65">
        <f t="shared" si="33"/>
        <v>37.857142857185714</v>
      </c>
      <c r="AQ50" s="65" t="str">
        <f t="shared" si="33"/>
        <v/>
      </c>
      <c r="AR50" s="65">
        <f t="shared" si="33"/>
        <v>1.857142857185714</v>
      </c>
      <c r="AS50" s="65" t="str">
        <f t="shared" si="33"/>
        <v/>
      </c>
      <c r="AT50" s="65" t="str">
        <f t="shared" si="33"/>
        <v/>
      </c>
      <c r="AU50" s="65" t="str">
        <f t="shared" si="33"/>
        <v/>
      </c>
      <c r="AV50" s="65" t="str">
        <f t="shared" si="33"/>
        <v/>
      </c>
      <c r="AW50" s="65" t="str">
        <f t="shared" si="33"/>
        <v/>
      </c>
      <c r="AX50" s="65" t="str">
        <f t="shared" si="31"/>
        <v/>
      </c>
      <c r="AY50" s="65" t="str">
        <f t="shared" si="31"/>
        <v/>
      </c>
      <c r="BA50" s="67">
        <f t="shared" si="29"/>
        <v>1.857142857185714</v>
      </c>
      <c r="BB50" s="68">
        <f t="shared" si="17"/>
        <v>2</v>
      </c>
      <c r="BC50" s="66" t="str">
        <f>INDEX(Parteien!$C50:$X50,1,MATCH(BA50,AO50:AY50,0)*2-1)</f>
        <v>FPÖ</v>
      </c>
      <c r="BD50" s="66" t="str">
        <f>INDEX(Parteien!$C50:$X50,1,MATCH(0,AC50:AM50,0)*2-1)</f>
        <v>ÖVP</v>
      </c>
      <c r="BE50" s="56">
        <f t="shared" si="14"/>
        <v>0</v>
      </c>
    </row>
    <row r="51" spans="1:57" s="66" customFormat="1" x14ac:dyDescent="0.15">
      <c r="A51" s="2">
        <v>50332</v>
      </c>
      <c r="B51" s="57" t="s">
        <v>45</v>
      </c>
      <c r="C51" s="58">
        <v>529</v>
      </c>
      <c r="D51" s="58">
        <v>175</v>
      </c>
      <c r="E51" s="58">
        <v>111</v>
      </c>
      <c r="F51" s="58">
        <v>145</v>
      </c>
      <c r="G51" s="58"/>
      <c r="H51" s="58"/>
      <c r="I51" s="58"/>
      <c r="J51" s="58"/>
      <c r="K51" s="58"/>
      <c r="L51" s="58"/>
      <c r="M51" s="58"/>
      <c r="N51" s="59"/>
      <c r="O51" s="60">
        <v>52.9</v>
      </c>
      <c r="P51" s="61">
        <v>17</v>
      </c>
      <c r="Q51" s="62">
        <f t="shared" si="32"/>
        <v>10</v>
      </c>
      <c r="R51" s="62">
        <f t="shared" si="32"/>
        <v>3</v>
      </c>
      <c r="S51" s="62">
        <f t="shared" si="32"/>
        <v>2</v>
      </c>
      <c r="T51" s="62">
        <f t="shared" si="32"/>
        <v>2</v>
      </c>
      <c r="U51" s="62" t="str">
        <f t="shared" si="32"/>
        <v/>
      </c>
      <c r="V51" s="62" t="str">
        <f t="shared" si="32"/>
        <v/>
      </c>
      <c r="W51" s="62" t="str">
        <f t="shared" si="32"/>
        <v/>
      </c>
      <c r="X51" s="62" t="str">
        <f t="shared" si="32"/>
        <v/>
      </c>
      <c r="Y51" s="62" t="str">
        <f t="shared" si="32"/>
        <v/>
      </c>
      <c r="Z51" s="62" t="str">
        <f t="shared" si="30"/>
        <v/>
      </c>
      <c r="AA51" s="62" t="str">
        <f t="shared" si="30"/>
        <v/>
      </c>
      <c r="AB51" s="63"/>
      <c r="AC51" s="69">
        <f t="shared" si="18"/>
        <v>0</v>
      </c>
      <c r="AD51" s="69">
        <f t="shared" si="19"/>
        <v>16.3</v>
      </c>
      <c r="AE51" s="69">
        <f t="shared" si="20"/>
        <v>5.2</v>
      </c>
      <c r="AF51" s="69">
        <f t="shared" si="21"/>
        <v>39.200000000000003</v>
      </c>
      <c r="AG51" s="69" t="str">
        <f t="shared" si="22"/>
        <v/>
      </c>
      <c r="AH51" s="69" t="str">
        <f t="shared" si="23"/>
        <v/>
      </c>
      <c r="AI51" s="69" t="str">
        <f t="shared" si="24"/>
        <v/>
      </c>
      <c r="AJ51" s="69" t="str">
        <f t="shared" si="25"/>
        <v/>
      </c>
      <c r="AK51" s="69" t="str">
        <f t="shared" si="26"/>
        <v/>
      </c>
      <c r="AL51" s="69" t="str">
        <f t="shared" si="27"/>
        <v/>
      </c>
      <c r="AM51" s="69" t="str">
        <f t="shared" si="28"/>
        <v/>
      </c>
      <c r="AO51" s="65" t="str">
        <f t="shared" si="33"/>
        <v>-</v>
      </c>
      <c r="AP51" s="65">
        <f t="shared" si="33"/>
        <v>36.599999999999994</v>
      </c>
      <c r="AQ51" s="65">
        <f t="shared" si="33"/>
        <v>47.699999999999996</v>
      </c>
      <c r="AR51" s="65">
        <f t="shared" si="33"/>
        <v>13.699999999999996</v>
      </c>
      <c r="AS51" s="65" t="str">
        <f t="shared" si="33"/>
        <v/>
      </c>
      <c r="AT51" s="65" t="str">
        <f t="shared" si="33"/>
        <v/>
      </c>
      <c r="AU51" s="65" t="str">
        <f t="shared" si="33"/>
        <v/>
      </c>
      <c r="AV51" s="65" t="str">
        <f t="shared" si="33"/>
        <v/>
      </c>
      <c r="AW51" s="65" t="str">
        <f t="shared" si="33"/>
        <v/>
      </c>
      <c r="AX51" s="65" t="str">
        <f t="shared" si="31"/>
        <v/>
      </c>
      <c r="AY51" s="65" t="str">
        <f t="shared" si="31"/>
        <v/>
      </c>
      <c r="BA51" s="67">
        <f t="shared" si="29"/>
        <v>13.699999999999996</v>
      </c>
      <c r="BB51" s="68">
        <f t="shared" si="17"/>
        <v>14</v>
      </c>
      <c r="BC51" s="66" t="str">
        <f>INDEX(Parteien!$C51:$X51,1,MATCH(BA51,AO51:AY51,0)*2-1)</f>
        <v>FPÖ</v>
      </c>
      <c r="BD51" s="66" t="str">
        <f>INDEX(Parteien!$C51:$X51,1,MATCH(0,AC51:AM51,0)*2-1)</f>
        <v>ÖVP</v>
      </c>
      <c r="BE51" s="56">
        <f t="shared" si="14"/>
        <v>0</v>
      </c>
    </row>
    <row r="52" spans="1:57" s="66" customFormat="1" x14ac:dyDescent="0.15">
      <c r="A52" s="2">
        <v>50335</v>
      </c>
      <c r="B52" s="57" t="s">
        <v>46</v>
      </c>
      <c r="C52" s="58">
        <v>1665</v>
      </c>
      <c r="D52" s="58">
        <v>749</v>
      </c>
      <c r="E52" s="58">
        <v>259</v>
      </c>
      <c r="F52" s="58">
        <v>417</v>
      </c>
      <c r="G52" s="58">
        <v>901</v>
      </c>
      <c r="H52" s="58"/>
      <c r="I52" s="58"/>
      <c r="J52" s="58"/>
      <c r="K52" s="58"/>
      <c r="L52" s="58"/>
      <c r="M52" s="58"/>
      <c r="N52" s="59"/>
      <c r="O52" s="60">
        <v>149.80000000000001</v>
      </c>
      <c r="P52" s="61">
        <v>25</v>
      </c>
      <c r="Q52" s="62">
        <f t="shared" si="32"/>
        <v>11</v>
      </c>
      <c r="R52" s="62">
        <f t="shared" si="32"/>
        <v>5</v>
      </c>
      <c r="S52" s="62">
        <f t="shared" si="32"/>
        <v>1</v>
      </c>
      <c r="T52" s="62">
        <f t="shared" si="32"/>
        <v>2</v>
      </c>
      <c r="U52" s="62">
        <f t="shared" si="32"/>
        <v>6</v>
      </c>
      <c r="V52" s="62" t="str">
        <f t="shared" si="32"/>
        <v/>
      </c>
      <c r="W52" s="62" t="str">
        <f t="shared" si="32"/>
        <v/>
      </c>
      <c r="X52" s="62" t="str">
        <f t="shared" si="32"/>
        <v/>
      </c>
      <c r="Y52" s="62" t="str">
        <f t="shared" si="32"/>
        <v/>
      </c>
      <c r="Z52" s="62" t="str">
        <f t="shared" si="30"/>
        <v/>
      </c>
      <c r="AA52" s="62" t="str">
        <f t="shared" si="30"/>
        <v/>
      </c>
      <c r="AB52" s="63"/>
      <c r="AC52" s="69">
        <f t="shared" si="18"/>
        <v>17.2</v>
      </c>
      <c r="AD52" s="69">
        <f t="shared" si="19"/>
        <v>0</v>
      </c>
      <c r="AE52" s="69">
        <f t="shared" si="20"/>
        <v>109.2</v>
      </c>
      <c r="AF52" s="69">
        <f t="shared" si="21"/>
        <v>117.4</v>
      </c>
      <c r="AG52" s="69">
        <f t="shared" si="22"/>
        <v>2.2000000000000002</v>
      </c>
      <c r="AH52" s="69" t="str">
        <f t="shared" si="23"/>
        <v/>
      </c>
      <c r="AI52" s="69" t="str">
        <f t="shared" si="24"/>
        <v/>
      </c>
      <c r="AJ52" s="69" t="str">
        <f t="shared" si="25"/>
        <v/>
      </c>
      <c r="AK52" s="69" t="str">
        <f t="shared" si="26"/>
        <v/>
      </c>
      <c r="AL52" s="69" t="str">
        <f t="shared" si="27"/>
        <v/>
      </c>
      <c r="AM52" s="69" t="str">
        <f t="shared" si="28"/>
        <v/>
      </c>
      <c r="AO52" s="65">
        <f t="shared" si="33"/>
        <v>132.60000000000002</v>
      </c>
      <c r="AP52" s="65" t="str">
        <f t="shared" si="33"/>
        <v>-</v>
      </c>
      <c r="AQ52" s="65">
        <f t="shared" si="33"/>
        <v>40.600000000000009</v>
      </c>
      <c r="AR52" s="65">
        <f t="shared" si="33"/>
        <v>32.400000000000006</v>
      </c>
      <c r="AS52" s="65">
        <f t="shared" si="33"/>
        <v>147.60000000000002</v>
      </c>
      <c r="AT52" s="65" t="str">
        <f t="shared" si="33"/>
        <v/>
      </c>
      <c r="AU52" s="65" t="str">
        <f t="shared" si="33"/>
        <v/>
      </c>
      <c r="AV52" s="65" t="str">
        <f t="shared" si="33"/>
        <v/>
      </c>
      <c r="AW52" s="65" t="str">
        <f t="shared" si="33"/>
        <v/>
      </c>
      <c r="AX52" s="65" t="str">
        <f t="shared" si="31"/>
        <v/>
      </c>
      <c r="AY52" s="65" t="str">
        <f t="shared" si="31"/>
        <v/>
      </c>
      <c r="BA52" s="67">
        <f t="shared" si="29"/>
        <v>32.400000000000006</v>
      </c>
      <c r="BB52" s="68">
        <f t="shared" si="17"/>
        <v>33</v>
      </c>
      <c r="BC52" s="66" t="str">
        <f>INDEX(Parteien!$C52:$X52,1,MATCH(BA52,AO52:AY52,0)*2-1)</f>
        <v>FPÖ</v>
      </c>
      <c r="BD52" s="66" t="str">
        <f>INDEX(Parteien!$C52:$X52,1,MATCH(0,AC52:AM52,0)*2-1)</f>
        <v>SPÖ</v>
      </c>
      <c r="BE52" s="56">
        <f t="shared" si="14"/>
        <v>0</v>
      </c>
    </row>
    <row r="53" spans="1:57" s="66" customFormat="1" x14ac:dyDescent="0.15">
      <c r="A53" s="2">
        <v>50336</v>
      </c>
      <c r="B53" s="57" t="s">
        <v>47</v>
      </c>
      <c r="C53" s="58">
        <v>1034</v>
      </c>
      <c r="D53" s="58">
        <v>474</v>
      </c>
      <c r="E53" s="58">
        <v>285</v>
      </c>
      <c r="F53" s="58">
        <v>196</v>
      </c>
      <c r="G53" s="58"/>
      <c r="H53" s="58"/>
      <c r="I53" s="58"/>
      <c r="J53" s="58"/>
      <c r="K53" s="58"/>
      <c r="L53" s="58"/>
      <c r="M53" s="58"/>
      <c r="N53" s="59"/>
      <c r="O53" s="60">
        <v>94</v>
      </c>
      <c r="P53" s="61">
        <v>21</v>
      </c>
      <c r="Q53" s="62">
        <f t="shared" si="32"/>
        <v>11</v>
      </c>
      <c r="R53" s="62">
        <f t="shared" si="32"/>
        <v>5</v>
      </c>
      <c r="S53" s="62">
        <f t="shared" si="32"/>
        <v>3</v>
      </c>
      <c r="T53" s="62">
        <f t="shared" si="32"/>
        <v>2</v>
      </c>
      <c r="U53" s="62" t="str">
        <f t="shared" si="32"/>
        <v/>
      </c>
      <c r="V53" s="62" t="str">
        <f t="shared" si="32"/>
        <v/>
      </c>
      <c r="W53" s="62" t="str">
        <f t="shared" si="32"/>
        <v/>
      </c>
      <c r="X53" s="62" t="str">
        <f t="shared" si="32"/>
        <v/>
      </c>
      <c r="Y53" s="62" t="str">
        <f t="shared" si="32"/>
        <v/>
      </c>
      <c r="Z53" s="62" t="str">
        <f t="shared" si="30"/>
        <v/>
      </c>
      <c r="AA53" s="62" t="str">
        <f t="shared" si="30"/>
        <v/>
      </c>
      <c r="AB53" s="63"/>
      <c r="AC53" s="69">
        <f t="shared" si="18"/>
        <v>0</v>
      </c>
      <c r="AD53" s="69">
        <f t="shared" si="19"/>
        <v>4</v>
      </c>
      <c r="AE53" s="69">
        <f t="shared" si="20"/>
        <v>3</v>
      </c>
      <c r="AF53" s="69">
        <f t="shared" si="21"/>
        <v>8</v>
      </c>
      <c r="AG53" s="69" t="str">
        <f t="shared" si="22"/>
        <v/>
      </c>
      <c r="AH53" s="69" t="str">
        <f t="shared" si="23"/>
        <v/>
      </c>
      <c r="AI53" s="69" t="str">
        <f t="shared" si="24"/>
        <v/>
      </c>
      <c r="AJ53" s="69" t="str">
        <f t="shared" si="25"/>
        <v/>
      </c>
      <c r="AK53" s="69" t="str">
        <f t="shared" si="26"/>
        <v/>
      </c>
      <c r="AL53" s="69" t="str">
        <f t="shared" si="27"/>
        <v/>
      </c>
      <c r="AM53" s="69" t="str">
        <f t="shared" si="28"/>
        <v/>
      </c>
      <c r="AO53" s="65" t="str">
        <f t="shared" si="33"/>
        <v>-</v>
      </c>
      <c r="AP53" s="65">
        <f t="shared" si="33"/>
        <v>90</v>
      </c>
      <c r="AQ53" s="65">
        <f t="shared" si="33"/>
        <v>91</v>
      </c>
      <c r="AR53" s="65">
        <f t="shared" si="33"/>
        <v>86</v>
      </c>
      <c r="AS53" s="65" t="str">
        <f t="shared" si="33"/>
        <v/>
      </c>
      <c r="AT53" s="65" t="str">
        <f t="shared" si="33"/>
        <v/>
      </c>
      <c r="AU53" s="65" t="str">
        <f t="shared" si="33"/>
        <v/>
      </c>
      <c r="AV53" s="65" t="str">
        <f t="shared" si="33"/>
        <v/>
      </c>
      <c r="AW53" s="65" t="str">
        <f t="shared" si="33"/>
        <v/>
      </c>
      <c r="AX53" s="65" t="str">
        <f t="shared" si="31"/>
        <v/>
      </c>
      <c r="AY53" s="65" t="str">
        <f t="shared" si="31"/>
        <v/>
      </c>
      <c r="BA53" s="67">
        <f t="shared" si="29"/>
        <v>86</v>
      </c>
      <c r="BB53" s="68">
        <f t="shared" si="17"/>
        <v>86</v>
      </c>
      <c r="BC53" s="66" t="str">
        <f>INDEX(Parteien!$C53:$X53,1,MATCH(BA53,AO53:AY53,0)*2-1)</f>
        <v>FPÖ</v>
      </c>
      <c r="BD53" s="66" t="str">
        <f>INDEX(Parteien!$C53:$X53,1,MATCH(0,AC53:AM53,0)*2-1)</f>
        <v>ÖVP</v>
      </c>
      <c r="BE53" s="56" t="str">
        <f t="shared" si="14"/>
        <v>ja</v>
      </c>
    </row>
    <row r="54" spans="1:57" s="66" customFormat="1" x14ac:dyDescent="0.15">
      <c r="A54" s="2">
        <v>50337</v>
      </c>
      <c r="B54" s="57" t="s">
        <v>48</v>
      </c>
      <c r="C54" s="58">
        <v>1706</v>
      </c>
      <c r="D54" s="58">
        <v>417</v>
      </c>
      <c r="E54" s="58">
        <v>746</v>
      </c>
      <c r="F54" s="58">
        <v>235</v>
      </c>
      <c r="G54" s="58"/>
      <c r="H54" s="58"/>
      <c r="I54" s="58"/>
      <c r="J54" s="58"/>
      <c r="K54" s="58"/>
      <c r="L54" s="58"/>
      <c r="M54" s="58"/>
      <c r="N54" s="59"/>
      <c r="O54" s="60">
        <v>117.5</v>
      </c>
      <c r="P54" s="61">
        <v>25</v>
      </c>
      <c r="Q54" s="62">
        <f t="shared" si="32"/>
        <v>14</v>
      </c>
      <c r="R54" s="62">
        <f t="shared" si="32"/>
        <v>3</v>
      </c>
      <c r="S54" s="62">
        <f t="shared" si="32"/>
        <v>6</v>
      </c>
      <c r="T54" s="62">
        <f t="shared" si="32"/>
        <v>2</v>
      </c>
      <c r="U54" s="62" t="str">
        <f t="shared" si="32"/>
        <v/>
      </c>
      <c r="V54" s="62" t="str">
        <f t="shared" si="32"/>
        <v/>
      </c>
      <c r="W54" s="62" t="str">
        <f t="shared" si="32"/>
        <v/>
      </c>
      <c r="X54" s="62" t="str">
        <f t="shared" si="32"/>
        <v/>
      </c>
      <c r="Y54" s="62" t="str">
        <f t="shared" si="32"/>
        <v/>
      </c>
      <c r="Z54" s="62" t="str">
        <f t="shared" si="30"/>
        <v/>
      </c>
      <c r="AA54" s="62" t="str">
        <f t="shared" si="30"/>
        <v/>
      </c>
      <c r="AB54" s="63"/>
      <c r="AC54" s="69">
        <f t="shared" si="18"/>
        <v>61</v>
      </c>
      <c r="AD54" s="69">
        <f t="shared" si="19"/>
        <v>64.5</v>
      </c>
      <c r="AE54" s="69">
        <f t="shared" si="20"/>
        <v>41</v>
      </c>
      <c r="AF54" s="69">
        <f t="shared" si="21"/>
        <v>0</v>
      </c>
      <c r="AG54" s="69" t="str">
        <f t="shared" si="22"/>
        <v/>
      </c>
      <c r="AH54" s="69" t="str">
        <f t="shared" si="23"/>
        <v/>
      </c>
      <c r="AI54" s="69" t="str">
        <f t="shared" si="24"/>
        <v/>
      </c>
      <c r="AJ54" s="69" t="str">
        <f t="shared" si="25"/>
        <v/>
      </c>
      <c r="AK54" s="69" t="str">
        <f t="shared" si="26"/>
        <v/>
      </c>
      <c r="AL54" s="69" t="str">
        <f t="shared" si="27"/>
        <v/>
      </c>
      <c r="AM54" s="69" t="str">
        <f t="shared" si="28"/>
        <v/>
      </c>
      <c r="AO54" s="65">
        <f t="shared" si="33"/>
        <v>56.5</v>
      </c>
      <c r="AP54" s="65">
        <f t="shared" si="33"/>
        <v>53</v>
      </c>
      <c r="AQ54" s="65">
        <f t="shared" si="33"/>
        <v>76.5</v>
      </c>
      <c r="AR54" s="65" t="str">
        <f t="shared" si="33"/>
        <v>-</v>
      </c>
      <c r="AS54" s="65" t="str">
        <f t="shared" si="33"/>
        <v/>
      </c>
      <c r="AT54" s="65" t="str">
        <f t="shared" si="33"/>
        <v/>
      </c>
      <c r="AU54" s="65" t="str">
        <f t="shared" si="33"/>
        <v/>
      </c>
      <c r="AV54" s="65" t="str">
        <f t="shared" si="33"/>
        <v/>
      </c>
      <c r="AW54" s="65" t="str">
        <f t="shared" si="33"/>
        <v/>
      </c>
      <c r="AX54" s="65" t="str">
        <f t="shared" si="31"/>
        <v/>
      </c>
      <c r="AY54" s="65" t="str">
        <f t="shared" si="31"/>
        <v/>
      </c>
      <c r="BA54" s="67">
        <f t="shared" si="29"/>
        <v>53</v>
      </c>
      <c r="BB54" s="68">
        <f t="shared" si="17"/>
        <v>53</v>
      </c>
      <c r="BC54" s="66" t="str">
        <f>INDEX(Parteien!$C54:$X54,1,MATCH(BA54,AO54:AY54,0)*2-1)</f>
        <v>SPÖ</v>
      </c>
      <c r="BD54" s="66" t="str">
        <f>INDEX(Parteien!$C54:$X54,1,MATCH(0,AC54:AM54,0)*2-1)</f>
        <v>FPÖ</v>
      </c>
      <c r="BE54" s="56" t="str">
        <f t="shared" si="14"/>
        <v>ja</v>
      </c>
    </row>
    <row r="55" spans="1:57" s="66" customFormat="1" x14ac:dyDescent="0.15">
      <c r="A55" s="2">
        <v>50338</v>
      </c>
      <c r="B55" s="57" t="s">
        <v>49</v>
      </c>
      <c r="C55" s="58">
        <v>3663</v>
      </c>
      <c r="D55" s="58">
        <v>820</v>
      </c>
      <c r="E55" s="58">
        <v>800</v>
      </c>
      <c r="F55" s="58">
        <v>946</v>
      </c>
      <c r="G55" s="58">
        <v>109</v>
      </c>
      <c r="H55" s="58"/>
      <c r="I55" s="58"/>
      <c r="J55" s="58"/>
      <c r="K55" s="58"/>
      <c r="L55" s="58"/>
      <c r="M55" s="58"/>
      <c r="N55" s="59"/>
      <c r="O55" s="60">
        <v>236.5</v>
      </c>
      <c r="P55" s="61">
        <v>25</v>
      </c>
      <c r="Q55" s="62">
        <f t="shared" si="32"/>
        <v>15</v>
      </c>
      <c r="R55" s="62">
        <f t="shared" si="32"/>
        <v>3</v>
      </c>
      <c r="S55" s="62">
        <f t="shared" si="32"/>
        <v>3</v>
      </c>
      <c r="T55" s="62">
        <f t="shared" si="32"/>
        <v>4</v>
      </c>
      <c r="U55" s="62">
        <f t="shared" si="32"/>
        <v>0</v>
      </c>
      <c r="V55" s="62" t="str">
        <f t="shared" si="32"/>
        <v/>
      </c>
      <c r="W55" s="62" t="str">
        <f t="shared" si="32"/>
        <v/>
      </c>
      <c r="X55" s="62" t="str">
        <f t="shared" si="32"/>
        <v/>
      </c>
      <c r="Y55" s="62" t="str">
        <f t="shared" si="32"/>
        <v/>
      </c>
      <c r="Z55" s="62" t="str">
        <f t="shared" si="30"/>
        <v/>
      </c>
      <c r="AA55" s="62" t="str">
        <f t="shared" si="30"/>
        <v/>
      </c>
      <c r="AB55" s="63"/>
      <c r="AC55" s="69">
        <f t="shared" si="18"/>
        <v>115.5</v>
      </c>
      <c r="AD55" s="69">
        <f t="shared" si="19"/>
        <v>110.5</v>
      </c>
      <c r="AE55" s="69">
        <f t="shared" si="20"/>
        <v>90.5</v>
      </c>
      <c r="AF55" s="69">
        <f t="shared" si="21"/>
        <v>0</v>
      </c>
      <c r="AG55" s="69">
        <f t="shared" si="22"/>
        <v>109</v>
      </c>
      <c r="AH55" s="69" t="str">
        <f t="shared" si="23"/>
        <v/>
      </c>
      <c r="AI55" s="69" t="str">
        <f t="shared" si="24"/>
        <v/>
      </c>
      <c r="AJ55" s="69" t="str">
        <f t="shared" si="25"/>
        <v/>
      </c>
      <c r="AK55" s="69" t="str">
        <f t="shared" si="26"/>
        <v/>
      </c>
      <c r="AL55" s="69" t="str">
        <f t="shared" si="27"/>
        <v/>
      </c>
      <c r="AM55" s="69" t="str">
        <f t="shared" si="28"/>
        <v/>
      </c>
      <c r="AO55" s="65">
        <f t="shared" si="33"/>
        <v>121</v>
      </c>
      <c r="AP55" s="65">
        <f t="shared" si="33"/>
        <v>126</v>
      </c>
      <c r="AQ55" s="65">
        <f t="shared" si="33"/>
        <v>146</v>
      </c>
      <c r="AR55" s="65" t="str">
        <f t="shared" si="33"/>
        <v>-</v>
      </c>
      <c r="AS55" s="65">
        <f t="shared" si="33"/>
        <v>127.5</v>
      </c>
      <c r="AT55" s="65" t="str">
        <f t="shared" si="33"/>
        <v/>
      </c>
      <c r="AU55" s="65" t="str">
        <f t="shared" si="33"/>
        <v/>
      </c>
      <c r="AV55" s="65" t="str">
        <f t="shared" si="33"/>
        <v/>
      </c>
      <c r="AW55" s="65" t="str">
        <f t="shared" si="33"/>
        <v/>
      </c>
      <c r="AX55" s="65" t="str">
        <f t="shared" si="31"/>
        <v/>
      </c>
      <c r="AY55" s="65" t="str">
        <f t="shared" si="31"/>
        <v/>
      </c>
      <c r="BA55" s="67">
        <f t="shared" si="29"/>
        <v>121</v>
      </c>
      <c r="BB55" s="68">
        <f t="shared" si="17"/>
        <v>121</v>
      </c>
      <c r="BC55" s="66" t="str">
        <f>INDEX(Parteien!$C55:$X55,1,MATCH(BA55,AO55:AY55,0)*2-1)</f>
        <v>ÖVP</v>
      </c>
      <c r="BD55" s="66" t="str">
        <f>INDEX(Parteien!$C55:$X55,1,MATCH(0,AC55:AM55,0)*2-1)</f>
        <v>FPÖ</v>
      </c>
      <c r="BE55" s="56" t="str">
        <f t="shared" si="14"/>
        <v>ja</v>
      </c>
    </row>
    <row r="56" spans="1:57" s="66" customFormat="1" x14ac:dyDescent="0.15">
      <c r="A56" s="2">
        <v>50339</v>
      </c>
      <c r="B56" s="57" t="s">
        <v>50</v>
      </c>
      <c r="C56" s="58">
        <v>1888</v>
      </c>
      <c r="D56" s="58">
        <v>615</v>
      </c>
      <c r="E56" s="58">
        <v>1233</v>
      </c>
      <c r="F56" s="58">
        <v>821</v>
      </c>
      <c r="G56" s="58">
        <v>571</v>
      </c>
      <c r="H56" s="58"/>
      <c r="I56" s="58"/>
      <c r="J56" s="58"/>
      <c r="K56" s="58"/>
      <c r="L56" s="58"/>
      <c r="M56" s="58"/>
      <c r="N56" s="59"/>
      <c r="O56" s="60">
        <v>190.33333333333334</v>
      </c>
      <c r="P56" s="61">
        <v>25</v>
      </c>
      <c r="Q56" s="62">
        <f t="shared" si="32"/>
        <v>9</v>
      </c>
      <c r="R56" s="62">
        <f t="shared" si="32"/>
        <v>3</v>
      </c>
      <c r="S56" s="62">
        <f t="shared" si="32"/>
        <v>6</v>
      </c>
      <c r="T56" s="62">
        <f t="shared" si="32"/>
        <v>4</v>
      </c>
      <c r="U56" s="62">
        <f t="shared" si="32"/>
        <v>3</v>
      </c>
      <c r="V56" s="62" t="str">
        <f t="shared" si="32"/>
        <v/>
      </c>
      <c r="W56" s="62" t="str">
        <f t="shared" si="32"/>
        <v/>
      </c>
      <c r="X56" s="62" t="str">
        <f t="shared" si="32"/>
        <v/>
      </c>
      <c r="Y56" s="62" t="str">
        <f t="shared" si="32"/>
        <v/>
      </c>
      <c r="Z56" s="62" t="str">
        <f t="shared" si="30"/>
        <v/>
      </c>
      <c r="AA56" s="62" t="str">
        <f t="shared" si="30"/>
        <v/>
      </c>
      <c r="AB56" s="63"/>
      <c r="AC56" s="69">
        <f t="shared" si="18"/>
        <v>175</v>
      </c>
      <c r="AD56" s="69">
        <f t="shared" si="19"/>
        <v>44</v>
      </c>
      <c r="AE56" s="69">
        <f t="shared" si="20"/>
        <v>91</v>
      </c>
      <c r="AF56" s="69">
        <f t="shared" si="21"/>
        <v>59.666666666700003</v>
      </c>
      <c r="AG56" s="69">
        <f t="shared" si="22"/>
        <v>0</v>
      </c>
      <c r="AH56" s="69" t="str">
        <f t="shared" si="23"/>
        <v/>
      </c>
      <c r="AI56" s="69" t="str">
        <f t="shared" si="24"/>
        <v/>
      </c>
      <c r="AJ56" s="69" t="str">
        <f t="shared" si="25"/>
        <v/>
      </c>
      <c r="AK56" s="69" t="str">
        <f t="shared" si="26"/>
        <v/>
      </c>
      <c r="AL56" s="69" t="str">
        <f t="shared" si="27"/>
        <v/>
      </c>
      <c r="AM56" s="69" t="str">
        <f t="shared" si="28"/>
        <v/>
      </c>
      <c r="AO56" s="65">
        <f t="shared" si="33"/>
        <v>15.333333333333343</v>
      </c>
      <c r="AP56" s="65">
        <f t="shared" si="33"/>
        <v>146.33333333333334</v>
      </c>
      <c r="AQ56" s="65">
        <f t="shared" si="33"/>
        <v>99.333333333333343</v>
      </c>
      <c r="AR56" s="65">
        <f t="shared" si="33"/>
        <v>130.66666666663335</v>
      </c>
      <c r="AS56" s="65" t="str">
        <f t="shared" si="33"/>
        <v>-</v>
      </c>
      <c r="AT56" s="65" t="str">
        <f t="shared" si="33"/>
        <v/>
      </c>
      <c r="AU56" s="65" t="str">
        <f t="shared" si="33"/>
        <v/>
      </c>
      <c r="AV56" s="65" t="str">
        <f t="shared" si="33"/>
        <v/>
      </c>
      <c r="AW56" s="65" t="str">
        <f t="shared" si="33"/>
        <v/>
      </c>
      <c r="AX56" s="65" t="str">
        <f t="shared" si="31"/>
        <v/>
      </c>
      <c r="AY56" s="65" t="str">
        <f t="shared" si="31"/>
        <v/>
      </c>
      <c r="BA56" s="67">
        <f t="shared" si="29"/>
        <v>15.333333333333343</v>
      </c>
      <c r="BB56" s="68">
        <f t="shared" si="17"/>
        <v>16</v>
      </c>
      <c r="BC56" s="66" t="str">
        <f>INDEX(Parteien!$C56:$X56,1,MATCH(BA56,AO56:AY56,0)*2-1)</f>
        <v>ÖVP</v>
      </c>
      <c r="BD56" s="66" t="str">
        <f>INDEX(Parteien!$C56:$X56,1,MATCH(0,AC56:AM56,0)*2-1)</f>
        <v>FWS</v>
      </c>
      <c r="BE56" s="56">
        <f t="shared" si="14"/>
        <v>0</v>
      </c>
    </row>
    <row r="57" spans="1:57" s="66" customFormat="1" ht="16.5" customHeight="1" x14ac:dyDescent="0.15">
      <c r="A57" s="2">
        <v>50401</v>
      </c>
      <c r="B57" s="57" t="s">
        <v>51</v>
      </c>
      <c r="C57" s="58">
        <v>982</v>
      </c>
      <c r="D57" s="58">
        <v>309</v>
      </c>
      <c r="E57" s="58"/>
      <c r="F57" s="58">
        <v>377</v>
      </c>
      <c r="G57" s="58"/>
      <c r="H57" s="58"/>
      <c r="I57" s="58"/>
      <c r="J57" s="58"/>
      <c r="K57" s="58"/>
      <c r="L57" s="58"/>
      <c r="M57" s="58"/>
      <c r="N57" s="59"/>
      <c r="O57" s="60">
        <v>75.538461538461533</v>
      </c>
      <c r="P57" s="61">
        <v>21</v>
      </c>
      <c r="Q57" s="62">
        <f t="shared" si="32"/>
        <v>13</v>
      </c>
      <c r="R57" s="62">
        <f t="shared" si="32"/>
        <v>4</v>
      </c>
      <c r="S57" s="62" t="str">
        <f t="shared" si="32"/>
        <v/>
      </c>
      <c r="T57" s="62">
        <f t="shared" si="32"/>
        <v>4</v>
      </c>
      <c r="U57" s="62" t="str">
        <f t="shared" si="32"/>
        <v/>
      </c>
      <c r="V57" s="62" t="str">
        <f t="shared" si="32"/>
        <v/>
      </c>
      <c r="W57" s="62" t="str">
        <f t="shared" si="32"/>
        <v/>
      </c>
      <c r="X57" s="62" t="str">
        <f t="shared" si="32"/>
        <v/>
      </c>
      <c r="Y57" s="62" t="str">
        <f t="shared" si="32"/>
        <v/>
      </c>
      <c r="Z57" s="62" t="str">
        <f t="shared" si="30"/>
        <v/>
      </c>
      <c r="AA57" s="62" t="str">
        <f t="shared" si="30"/>
        <v/>
      </c>
      <c r="AB57" s="63"/>
      <c r="AC57" s="69">
        <f t="shared" si="18"/>
        <v>0</v>
      </c>
      <c r="AD57" s="69">
        <f t="shared" si="19"/>
        <v>6.8461538462</v>
      </c>
      <c r="AE57" s="69" t="str">
        <f t="shared" si="20"/>
        <v/>
      </c>
      <c r="AF57" s="69">
        <f t="shared" si="21"/>
        <v>74.846153846199996</v>
      </c>
      <c r="AG57" s="69" t="str">
        <f t="shared" si="22"/>
        <v/>
      </c>
      <c r="AH57" s="69" t="str">
        <f t="shared" si="23"/>
        <v/>
      </c>
      <c r="AI57" s="69" t="str">
        <f t="shared" si="24"/>
        <v/>
      </c>
      <c r="AJ57" s="69" t="str">
        <f t="shared" si="25"/>
        <v/>
      </c>
      <c r="AK57" s="69" t="str">
        <f t="shared" si="26"/>
        <v/>
      </c>
      <c r="AL57" s="69" t="str">
        <f t="shared" si="27"/>
        <v/>
      </c>
      <c r="AM57" s="69" t="str">
        <f t="shared" si="28"/>
        <v/>
      </c>
      <c r="AO57" s="65" t="str">
        <f t="shared" si="33"/>
        <v>-</v>
      </c>
      <c r="AP57" s="65">
        <f t="shared" si="33"/>
        <v>68.692307692261537</v>
      </c>
      <c r="AQ57" s="65" t="str">
        <f t="shared" si="33"/>
        <v/>
      </c>
      <c r="AR57" s="65">
        <f t="shared" si="33"/>
        <v>0.69230769226153654</v>
      </c>
      <c r="AS57" s="65" t="str">
        <f t="shared" si="33"/>
        <v/>
      </c>
      <c r="AT57" s="65" t="str">
        <f t="shared" si="33"/>
        <v/>
      </c>
      <c r="AU57" s="65" t="str">
        <f t="shared" si="33"/>
        <v/>
      </c>
      <c r="AV57" s="65" t="str">
        <f t="shared" si="33"/>
        <v/>
      </c>
      <c r="AW57" s="65" t="str">
        <f t="shared" si="33"/>
        <v/>
      </c>
      <c r="AX57" s="65" t="str">
        <f t="shared" si="31"/>
        <v/>
      </c>
      <c r="AY57" s="65" t="str">
        <f t="shared" si="31"/>
        <v/>
      </c>
      <c r="BA57" s="67">
        <f t="shared" si="29"/>
        <v>0.69230769226153654</v>
      </c>
      <c r="BB57" s="68">
        <f t="shared" si="17"/>
        <v>1</v>
      </c>
      <c r="BC57" s="66" t="str">
        <f>INDEX(Parteien!$C57:$X57,1,MATCH(BA57,AO57:AY57,0)*2-1)</f>
        <v>FPÖ</v>
      </c>
      <c r="BD57" s="66" t="str">
        <f>INDEX(Parteien!$C57:$X57,1,MATCH(0,AC57:AM57,0)*2-1)</f>
        <v>ÖVP</v>
      </c>
      <c r="BE57" s="56">
        <f t="shared" si="14"/>
        <v>0</v>
      </c>
    </row>
    <row r="58" spans="1:57" s="66" customFormat="1" x14ac:dyDescent="0.15">
      <c r="A58" s="2">
        <v>50402</v>
      </c>
      <c r="B58" s="57" t="s">
        <v>52</v>
      </c>
      <c r="C58" s="58">
        <v>1876</v>
      </c>
      <c r="D58" s="58">
        <v>1448</v>
      </c>
      <c r="E58" s="58"/>
      <c r="F58" s="58">
        <v>293</v>
      </c>
      <c r="G58" s="58"/>
      <c r="H58" s="58"/>
      <c r="I58" s="58"/>
      <c r="J58" s="58"/>
      <c r="K58" s="58"/>
      <c r="L58" s="58"/>
      <c r="M58" s="58"/>
      <c r="N58" s="59"/>
      <c r="O58" s="60">
        <v>144.30769230769232</v>
      </c>
      <c r="P58" s="61">
        <v>25</v>
      </c>
      <c r="Q58" s="62">
        <f t="shared" si="32"/>
        <v>13</v>
      </c>
      <c r="R58" s="62">
        <f t="shared" si="32"/>
        <v>10</v>
      </c>
      <c r="S58" s="62" t="str">
        <f t="shared" si="32"/>
        <v/>
      </c>
      <c r="T58" s="62">
        <f t="shared" si="32"/>
        <v>2</v>
      </c>
      <c r="U58" s="62" t="str">
        <f t="shared" si="32"/>
        <v/>
      </c>
      <c r="V58" s="62" t="str">
        <f t="shared" si="32"/>
        <v/>
      </c>
      <c r="W58" s="62" t="str">
        <f t="shared" si="32"/>
        <v/>
      </c>
      <c r="X58" s="62" t="str">
        <f t="shared" si="32"/>
        <v/>
      </c>
      <c r="Y58" s="62" t="str">
        <f t="shared" si="32"/>
        <v/>
      </c>
      <c r="Z58" s="62" t="str">
        <f t="shared" si="30"/>
        <v/>
      </c>
      <c r="AA58" s="62" t="str">
        <f t="shared" si="30"/>
        <v/>
      </c>
      <c r="AB58" s="63"/>
      <c r="AC58" s="69">
        <f t="shared" si="18"/>
        <v>0</v>
      </c>
      <c r="AD58" s="69">
        <f t="shared" si="19"/>
        <v>4.9230769231</v>
      </c>
      <c r="AE58" s="69" t="str">
        <f t="shared" si="20"/>
        <v/>
      </c>
      <c r="AF58" s="69">
        <f t="shared" si="21"/>
        <v>4.3846153846</v>
      </c>
      <c r="AG58" s="69" t="str">
        <f t="shared" si="22"/>
        <v/>
      </c>
      <c r="AH58" s="69" t="str">
        <f t="shared" si="23"/>
        <v/>
      </c>
      <c r="AI58" s="69" t="str">
        <f t="shared" si="24"/>
        <v/>
      </c>
      <c r="AJ58" s="69" t="str">
        <f t="shared" si="25"/>
        <v/>
      </c>
      <c r="AK58" s="69" t="str">
        <f t="shared" si="26"/>
        <v/>
      </c>
      <c r="AL58" s="69" t="str">
        <f t="shared" si="27"/>
        <v/>
      </c>
      <c r="AM58" s="69" t="str">
        <f t="shared" si="28"/>
        <v/>
      </c>
      <c r="AO58" s="65" t="str">
        <f t="shared" si="33"/>
        <v>-</v>
      </c>
      <c r="AP58" s="65">
        <f t="shared" si="33"/>
        <v>139.38461538459231</v>
      </c>
      <c r="AQ58" s="65" t="str">
        <f t="shared" si="33"/>
        <v/>
      </c>
      <c r="AR58" s="65">
        <f t="shared" si="33"/>
        <v>139.92307692309231</v>
      </c>
      <c r="AS58" s="65" t="str">
        <f t="shared" si="33"/>
        <v/>
      </c>
      <c r="AT58" s="65" t="str">
        <f t="shared" si="33"/>
        <v/>
      </c>
      <c r="AU58" s="65" t="str">
        <f t="shared" si="33"/>
        <v/>
      </c>
      <c r="AV58" s="65" t="str">
        <f t="shared" si="33"/>
        <v/>
      </c>
      <c r="AW58" s="65" t="str">
        <f t="shared" si="33"/>
        <v/>
      </c>
      <c r="AX58" s="65" t="str">
        <f t="shared" si="31"/>
        <v/>
      </c>
      <c r="AY58" s="65" t="str">
        <f t="shared" si="31"/>
        <v/>
      </c>
      <c r="BA58" s="67">
        <f t="shared" si="29"/>
        <v>139.38461538459231</v>
      </c>
      <c r="BB58" s="68">
        <f t="shared" si="17"/>
        <v>140</v>
      </c>
      <c r="BC58" s="66" t="str">
        <f>INDEX(Parteien!$C58:$X58,1,MATCH(BA58,AO58:AY58,0)*2-1)</f>
        <v>SPÖ</v>
      </c>
      <c r="BD58" s="66" t="str">
        <f>INDEX(Parteien!$C58:$X58,1,MATCH(0,AC58:AM58,0)*2-1)</f>
        <v>ÖVP</v>
      </c>
      <c r="BE58" s="56">
        <f t="shared" si="14"/>
        <v>0</v>
      </c>
    </row>
    <row r="59" spans="1:57" s="66" customFormat="1" x14ac:dyDescent="0.15">
      <c r="A59" s="2">
        <v>50403</v>
      </c>
      <c r="B59" s="57" t="s">
        <v>53</v>
      </c>
      <c r="C59" s="58">
        <v>1247</v>
      </c>
      <c r="D59" s="58">
        <v>525</v>
      </c>
      <c r="E59" s="58"/>
      <c r="F59" s="58">
        <v>483</v>
      </c>
      <c r="G59" s="58"/>
      <c r="H59" s="58"/>
      <c r="I59" s="58"/>
      <c r="J59" s="58"/>
      <c r="K59" s="58"/>
      <c r="L59" s="58"/>
      <c r="M59" s="58"/>
      <c r="N59" s="59"/>
      <c r="O59" s="60">
        <v>103.91666666666667</v>
      </c>
      <c r="P59" s="61">
        <v>21</v>
      </c>
      <c r="Q59" s="62">
        <f t="shared" si="32"/>
        <v>12</v>
      </c>
      <c r="R59" s="62">
        <f t="shared" si="32"/>
        <v>5</v>
      </c>
      <c r="S59" s="62" t="str">
        <f t="shared" si="32"/>
        <v/>
      </c>
      <c r="T59" s="62">
        <f t="shared" si="32"/>
        <v>4</v>
      </c>
      <c r="U59" s="62" t="str">
        <f t="shared" si="32"/>
        <v/>
      </c>
      <c r="V59" s="62" t="str">
        <f t="shared" si="32"/>
        <v/>
      </c>
      <c r="W59" s="62" t="str">
        <f t="shared" si="32"/>
        <v/>
      </c>
      <c r="X59" s="62" t="str">
        <f t="shared" si="32"/>
        <v/>
      </c>
      <c r="Y59" s="62" t="str">
        <f t="shared" si="32"/>
        <v/>
      </c>
      <c r="Z59" s="62" t="str">
        <f t="shared" si="30"/>
        <v/>
      </c>
      <c r="AA59" s="62" t="str">
        <f t="shared" si="30"/>
        <v/>
      </c>
      <c r="AB59" s="63"/>
      <c r="AC59" s="69">
        <f t="shared" si="18"/>
        <v>0</v>
      </c>
      <c r="AD59" s="69">
        <f t="shared" si="19"/>
        <v>5.4166666667000003</v>
      </c>
      <c r="AE59" s="69" t="str">
        <f t="shared" si="20"/>
        <v/>
      </c>
      <c r="AF59" s="69">
        <f t="shared" si="21"/>
        <v>67.333333333300004</v>
      </c>
      <c r="AG59" s="69" t="str">
        <f t="shared" si="22"/>
        <v/>
      </c>
      <c r="AH59" s="69" t="str">
        <f t="shared" si="23"/>
        <v/>
      </c>
      <c r="AI59" s="69" t="str">
        <f t="shared" si="24"/>
        <v/>
      </c>
      <c r="AJ59" s="69" t="str">
        <f t="shared" si="25"/>
        <v/>
      </c>
      <c r="AK59" s="69" t="str">
        <f t="shared" si="26"/>
        <v/>
      </c>
      <c r="AL59" s="69" t="str">
        <f t="shared" si="27"/>
        <v/>
      </c>
      <c r="AM59" s="69" t="str">
        <f t="shared" si="28"/>
        <v/>
      </c>
      <c r="AO59" s="65" t="str">
        <f t="shared" si="33"/>
        <v>-</v>
      </c>
      <c r="AP59" s="65">
        <f t="shared" si="33"/>
        <v>98.499999999966676</v>
      </c>
      <c r="AQ59" s="65" t="str">
        <f t="shared" si="33"/>
        <v/>
      </c>
      <c r="AR59" s="65">
        <f t="shared" si="33"/>
        <v>36.583333333366667</v>
      </c>
      <c r="AS59" s="65" t="str">
        <f t="shared" si="33"/>
        <v/>
      </c>
      <c r="AT59" s="65" t="str">
        <f t="shared" si="33"/>
        <v/>
      </c>
      <c r="AU59" s="65" t="str">
        <f t="shared" si="33"/>
        <v/>
      </c>
      <c r="AV59" s="65" t="str">
        <f t="shared" si="33"/>
        <v/>
      </c>
      <c r="AW59" s="65" t="str">
        <f t="shared" si="33"/>
        <v/>
      </c>
      <c r="AX59" s="65" t="str">
        <f t="shared" si="31"/>
        <v/>
      </c>
      <c r="AY59" s="65" t="str">
        <f t="shared" si="31"/>
        <v/>
      </c>
      <c r="BA59" s="67">
        <f t="shared" si="29"/>
        <v>36.583333333366667</v>
      </c>
      <c r="BB59" s="68">
        <f t="shared" si="17"/>
        <v>37</v>
      </c>
      <c r="BC59" s="66" t="str">
        <f>INDEX(Parteien!$C59:$X59,1,MATCH(BA59,AO59:AY59,0)*2-1)</f>
        <v>FPÖ</v>
      </c>
      <c r="BD59" s="66" t="str">
        <f>INDEX(Parteien!$C59:$X59,1,MATCH(0,AC59:AM59,0)*2-1)</f>
        <v>ÖVP</v>
      </c>
      <c r="BE59" s="56">
        <f t="shared" si="14"/>
        <v>0</v>
      </c>
    </row>
    <row r="60" spans="1:57" s="66" customFormat="1" x14ac:dyDescent="0.15">
      <c r="A60" s="2">
        <v>50404</v>
      </c>
      <c r="B60" s="57" t="s">
        <v>54</v>
      </c>
      <c r="C60" s="58">
        <v>1744</v>
      </c>
      <c r="D60" s="58">
        <v>3289</v>
      </c>
      <c r="E60" s="58"/>
      <c r="F60" s="58">
        <v>440</v>
      </c>
      <c r="G60" s="58"/>
      <c r="H60" s="58"/>
      <c r="I60" s="58"/>
      <c r="J60" s="58"/>
      <c r="K60" s="58"/>
      <c r="L60" s="58"/>
      <c r="M60" s="58"/>
      <c r="N60" s="59"/>
      <c r="O60" s="60">
        <v>218</v>
      </c>
      <c r="P60" s="61">
        <v>25</v>
      </c>
      <c r="Q60" s="62">
        <f t="shared" si="32"/>
        <v>8</v>
      </c>
      <c r="R60" s="62">
        <f t="shared" si="32"/>
        <v>15</v>
      </c>
      <c r="S60" s="62" t="str">
        <f t="shared" si="32"/>
        <v/>
      </c>
      <c r="T60" s="62">
        <f t="shared" si="32"/>
        <v>2</v>
      </c>
      <c r="U60" s="62" t="str">
        <f t="shared" si="32"/>
        <v/>
      </c>
      <c r="V60" s="62" t="str">
        <f t="shared" si="32"/>
        <v/>
      </c>
      <c r="W60" s="62" t="str">
        <f t="shared" si="32"/>
        <v/>
      </c>
      <c r="X60" s="62" t="str">
        <f t="shared" si="32"/>
        <v/>
      </c>
      <c r="Y60" s="62" t="str">
        <f t="shared" si="32"/>
        <v/>
      </c>
      <c r="Z60" s="62" t="str">
        <f t="shared" si="30"/>
        <v/>
      </c>
      <c r="AA60" s="62" t="str">
        <f t="shared" si="30"/>
        <v/>
      </c>
      <c r="AB60" s="63"/>
      <c r="AC60" s="69">
        <f t="shared" si="18"/>
        <v>0</v>
      </c>
      <c r="AD60" s="69">
        <f t="shared" si="19"/>
        <v>19</v>
      </c>
      <c r="AE60" s="69" t="str">
        <f t="shared" si="20"/>
        <v/>
      </c>
      <c r="AF60" s="69">
        <f t="shared" si="21"/>
        <v>4</v>
      </c>
      <c r="AG60" s="69" t="str">
        <f t="shared" si="22"/>
        <v/>
      </c>
      <c r="AH60" s="69" t="str">
        <f t="shared" si="23"/>
        <v/>
      </c>
      <c r="AI60" s="69" t="str">
        <f t="shared" si="24"/>
        <v/>
      </c>
      <c r="AJ60" s="69" t="str">
        <f t="shared" si="25"/>
        <v/>
      </c>
      <c r="AK60" s="69" t="str">
        <f t="shared" si="26"/>
        <v/>
      </c>
      <c r="AL60" s="69" t="str">
        <f t="shared" si="27"/>
        <v/>
      </c>
      <c r="AM60" s="69" t="str">
        <f t="shared" si="28"/>
        <v/>
      </c>
      <c r="AO60" s="65" t="str">
        <f t="shared" si="33"/>
        <v>-</v>
      </c>
      <c r="AP60" s="65">
        <f t="shared" si="33"/>
        <v>199</v>
      </c>
      <c r="AQ60" s="65" t="str">
        <f t="shared" si="33"/>
        <v/>
      </c>
      <c r="AR60" s="65">
        <f t="shared" si="33"/>
        <v>214</v>
      </c>
      <c r="AS60" s="65" t="str">
        <f t="shared" si="33"/>
        <v/>
      </c>
      <c r="AT60" s="65" t="str">
        <f t="shared" si="33"/>
        <v/>
      </c>
      <c r="AU60" s="65" t="str">
        <f t="shared" si="33"/>
        <v/>
      </c>
      <c r="AV60" s="65" t="str">
        <f t="shared" si="33"/>
        <v/>
      </c>
      <c r="AW60" s="65" t="str">
        <f t="shared" si="33"/>
        <v/>
      </c>
      <c r="AX60" s="65" t="str">
        <f t="shared" si="31"/>
        <v/>
      </c>
      <c r="AY60" s="65" t="str">
        <f t="shared" si="31"/>
        <v/>
      </c>
      <c r="BA60" s="67">
        <f t="shared" si="29"/>
        <v>199</v>
      </c>
      <c r="BB60" s="68">
        <f t="shared" si="17"/>
        <v>199</v>
      </c>
      <c r="BC60" s="66" t="str">
        <f>INDEX(Parteien!$C60:$X60,1,MATCH(BA60,AO60:AY60,0)*2-1)</f>
        <v>SPÖ</v>
      </c>
      <c r="BD60" s="66" t="str">
        <f>INDEX(Parteien!$C60:$X60,1,MATCH(0,AC60:AM60,0)*2-1)</f>
        <v>ÖVP</v>
      </c>
      <c r="BE60" s="56" t="str">
        <f t="shared" si="14"/>
        <v>ja</v>
      </c>
    </row>
    <row r="61" spans="1:57" s="66" customFormat="1" x14ac:dyDescent="0.15">
      <c r="A61" s="2">
        <v>50405</v>
      </c>
      <c r="B61" s="57" t="s">
        <v>55</v>
      </c>
      <c r="C61" s="58">
        <v>427</v>
      </c>
      <c r="D61" s="58">
        <v>483</v>
      </c>
      <c r="E61" s="58"/>
      <c r="F61" s="58">
        <v>124</v>
      </c>
      <c r="G61" s="58"/>
      <c r="H61" s="58"/>
      <c r="I61" s="58"/>
      <c r="J61" s="58"/>
      <c r="K61" s="58"/>
      <c r="L61" s="58"/>
      <c r="M61" s="58"/>
      <c r="N61" s="59"/>
      <c r="O61" s="60">
        <v>60.375</v>
      </c>
      <c r="P61" s="61">
        <v>17</v>
      </c>
      <c r="Q61" s="62">
        <f t="shared" si="32"/>
        <v>7</v>
      </c>
      <c r="R61" s="62">
        <f t="shared" si="32"/>
        <v>8</v>
      </c>
      <c r="S61" s="62" t="str">
        <f t="shared" si="32"/>
        <v/>
      </c>
      <c r="T61" s="62">
        <f t="shared" si="32"/>
        <v>2</v>
      </c>
      <c r="U61" s="62" t="str">
        <f t="shared" si="32"/>
        <v/>
      </c>
      <c r="V61" s="62" t="str">
        <f t="shared" si="32"/>
        <v/>
      </c>
      <c r="W61" s="62" t="str">
        <f t="shared" si="32"/>
        <v/>
      </c>
      <c r="X61" s="62" t="str">
        <f t="shared" si="32"/>
        <v/>
      </c>
      <c r="Y61" s="62" t="str">
        <f t="shared" si="32"/>
        <v/>
      </c>
      <c r="Z61" s="62" t="str">
        <f t="shared" si="30"/>
        <v/>
      </c>
      <c r="AA61" s="62" t="str">
        <f t="shared" si="30"/>
        <v/>
      </c>
      <c r="AB61" s="63"/>
      <c r="AC61" s="69">
        <f t="shared" si="18"/>
        <v>4.375</v>
      </c>
      <c r="AD61" s="69">
        <f t="shared" si="19"/>
        <v>0</v>
      </c>
      <c r="AE61" s="69" t="str">
        <f t="shared" si="20"/>
        <v/>
      </c>
      <c r="AF61" s="69">
        <f t="shared" si="21"/>
        <v>3.25</v>
      </c>
      <c r="AG61" s="69" t="str">
        <f t="shared" si="22"/>
        <v/>
      </c>
      <c r="AH61" s="69" t="str">
        <f t="shared" si="23"/>
        <v/>
      </c>
      <c r="AI61" s="69" t="str">
        <f t="shared" si="24"/>
        <v/>
      </c>
      <c r="AJ61" s="69" t="str">
        <f t="shared" si="25"/>
        <v/>
      </c>
      <c r="AK61" s="69" t="str">
        <f t="shared" si="26"/>
        <v/>
      </c>
      <c r="AL61" s="69" t="str">
        <f t="shared" si="27"/>
        <v/>
      </c>
      <c r="AM61" s="69" t="str">
        <f t="shared" si="28"/>
        <v/>
      </c>
      <c r="AO61" s="65">
        <f t="shared" si="33"/>
        <v>56</v>
      </c>
      <c r="AP61" s="65" t="str">
        <f t="shared" si="33"/>
        <v>-</v>
      </c>
      <c r="AQ61" s="65" t="str">
        <f t="shared" si="33"/>
        <v/>
      </c>
      <c r="AR61" s="65">
        <f t="shared" si="33"/>
        <v>57.125</v>
      </c>
      <c r="AS61" s="65" t="str">
        <f t="shared" si="33"/>
        <v/>
      </c>
      <c r="AT61" s="65" t="str">
        <f t="shared" si="33"/>
        <v/>
      </c>
      <c r="AU61" s="65" t="str">
        <f t="shared" si="33"/>
        <v/>
      </c>
      <c r="AV61" s="65" t="str">
        <f t="shared" si="33"/>
        <v/>
      </c>
      <c r="AW61" s="65" t="str">
        <f t="shared" si="33"/>
        <v/>
      </c>
      <c r="AX61" s="65" t="str">
        <f t="shared" si="31"/>
        <v/>
      </c>
      <c r="AY61" s="65" t="str">
        <f t="shared" si="31"/>
        <v/>
      </c>
      <c r="BA61" s="67">
        <f t="shared" si="29"/>
        <v>56</v>
      </c>
      <c r="BB61" s="68">
        <f t="shared" si="17"/>
        <v>56</v>
      </c>
      <c r="BC61" s="66" t="str">
        <f>INDEX(Parteien!$C61:$X61,1,MATCH(BA61,AO61:AY61,0)*2-1)</f>
        <v>ÖVP</v>
      </c>
      <c r="BD61" s="66" t="str">
        <f>INDEX(Parteien!$C61:$X61,1,MATCH(0,AC61:AM61,0)*2-1)</f>
        <v>SPÖ</v>
      </c>
      <c r="BE61" s="56" t="str">
        <f t="shared" si="14"/>
        <v>ja</v>
      </c>
    </row>
    <row r="62" spans="1:57" s="66" customFormat="1" x14ac:dyDescent="0.15">
      <c r="A62" s="2">
        <v>50406</v>
      </c>
      <c r="B62" s="57" t="s">
        <v>56</v>
      </c>
      <c r="C62" s="58">
        <v>770</v>
      </c>
      <c r="D62" s="58">
        <v>182</v>
      </c>
      <c r="E62" s="58"/>
      <c r="F62" s="58">
        <v>278</v>
      </c>
      <c r="G62" s="58"/>
      <c r="H62" s="58"/>
      <c r="I62" s="58"/>
      <c r="J62" s="58"/>
      <c r="K62" s="58"/>
      <c r="L62" s="58"/>
      <c r="M62" s="58"/>
      <c r="N62" s="59"/>
      <c r="O62" s="60">
        <v>69.5</v>
      </c>
      <c r="P62" s="61">
        <v>17</v>
      </c>
      <c r="Q62" s="62">
        <f t="shared" si="32"/>
        <v>11</v>
      </c>
      <c r="R62" s="62">
        <f t="shared" si="32"/>
        <v>2</v>
      </c>
      <c r="S62" s="62" t="str">
        <f t="shared" si="32"/>
        <v/>
      </c>
      <c r="T62" s="62">
        <f t="shared" si="32"/>
        <v>4</v>
      </c>
      <c r="U62" s="62" t="str">
        <f t="shared" si="32"/>
        <v/>
      </c>
      <c r="V62" s="62" t="str">
        <f t="shared" si="32"/>
        <v/>
      </c>
      <c r="W62" s="62" t="str">
        <f t="shared" si="32"/>
        <v/>
      </c>
      <c r="X62" s="62" t="str">
        <f t="shared" si="32"/>
        <v/>
      </c>
      <c r="Y62" s="62" t="str">
        <f t="shared" si="32"/>
        <v/>
      </c>
      <c r="Z62" s="62" t="str">
        <f t="shared" si="30"/>
        <v/>
      </c>
      <c r="AA62" s="62" t="str">
        <f t="shared" si="30"/>
        <v/>
      </c>
      <c r="AB62" s="63"/>
      <c r="AC62" s="69">
        <f t="shared" si="18"/>
        <v>5.5</v>
      </c>
      <c r="AD62" s="69">
        <f t="shared" si="19"/>
        <v>43</v>
      </c>
      <c r="AE62" s="69" t="str">
        <f t="shared" si="20"/>
        <v/>
      </c>
      <c r="AF62" s="69">
        <f t="shared" si="21"/>
        <v>0</v>
      </c>
      <c r="AG62" s="69" t="str">
        <f t="shared" si="22"/>
        <v/>
      </c>
      <c r="AH62" s="69" t="str">
        <f t="shared" si="23"/>
        <v/>
      </c>
      <c r="AI62" s="69" t="str">
        <f t="shared" si="24"/>
        <v/>
      </c>
      <c r="AJ62" s="69" t="str">
        <f t="shared" si="25"/>
        <v/>
      </c>
      <c r="AK62" s="69" t="str">
        <f t="shared" si="26"/>
        <v/>
      </c>
      <c r="AL62" s="69" t="str">
        <f t="shared" si="27"/>
        <v/>
      </c>
      <c r="AM62" s="69" t="str">
        <f t="shared" si="28"/>
        <v/>
      </c>
      <c r="AO62" s="65">
        <f t="shared" si="33"/>
        <v>64</v>
      </c>
      <c r="AP62" s="65">
        <f t="shared" si="33"/>
        <v>26.5</v>
      </c>
      <c r="AQ62" s="65" t="str">
        <f t="shared" si="33"/>
        <v/>
      </c>
      <c r="AR62" s="65" t="str">
        <f t="shared" si="33"/>
        <v>-</v>
      </c>
      <c r="AS62" s="65" t="str">
        <f t="shared" si="33"/>
        <v/>
      </c>
      <c r="AT62" s="65" t="str">
        <f t="shared" si="33"/>
        <v/>
      </c>
      <c r="AU62" s="65" t="str">
        <f t="shared" si="33"/>
        <v/>
      </c>
      <c r="AV62" s="65" t="str">
        <f t="shared" si="33"/>
        <v/>
      </c>
      <c r="AW62" s="65" t="str">
        <f t="shared" si="33"/>
        <v/>
      </c>
      <c r="AX62" s="65" t="str">
        <f t="shared" si="31"/>
        <v/>
      </c>
      <c r="AY62" s="65" t="str">
        <f t="shared" si="31"/>
        <v/>
      </c>
      <c r="BA62" s="67">
        <f t="shared" si="29"/>
        <v>26.5</v>
      </c>
      <c r="BB62" s="68">
        <f t="shared" si="17"/>
        <v>27</v>
      </c>
      <c r="BC62" s="66" t="str">
        <f>INDEX(Parteien!$C62:$X62,1,MATCH(BA62,AO62:AY62,0)*2-1)</f>
        <v>SPÖ</v>
      </c>
      <c r="BD62" s="66" t="str">
        <f>INDEX(Parteien!$C62:$X62,1,MATCH(0,AC62:AM62,0)*2-1)</f>
        <v>FPÖ</v>
      </c>
      <c r="BE62" s="56">
        <f t="shared" si="14"/>
        <v>0</v>
      </c>
    </row>
    <row r="63" spans="1:57" s="66" customFormat="1" x14ac:dyDescent="0.15">
      <c r="A63" s="2">
        <v>50407</v>
      </c>
      <c r="B63" s="57" t="s">
        <v>57</v>
      </c>
      <c r="C63" s="58">
        <v>511</v>
      </c>
      <c r="D63" s="58">
        <v>116</v>
      </c>
      <c r="E63" s="58"/>
      <c r="F63" s="58">
        <v>104</v>
      </c>
      <c r="G63" s="58"/>
      <c r="H63" s="58"/>
      <c r="I63" s="58"/>
      <c r="J63" s="58"/>
      <c r="K63" s="58"/>
      <c r="L63" s="58"/>
      <c r="M63" s="58"/>
      <c r="N63" s="59"/>
      <c r="O63" s="60">
        <v>52</v>
      </c>
      <c r="P63" s="61">
        <v>13</v>
      </c>
      <c r="Q63" s="62">
        <f t="shared" si="32"/>
        <v>9</v>
      </c>
      <c r="R63" s="62">
        <f t="shared" si="32"/>
        <v>2</v>
      </c>
      <c r="S63" s="62" t="str">
        <f t="shared" si="32"/>
        <v/>
      </c>
      <c r="T63" s="62">
        <f t="shared" si="32"/>
        <v>2</v>
      </c>
      <c r="U63" s="62" t="str">
        <f t="shared" si="32"/>
        <v/>
      </c>
      <c r="V63" s="62" t="str">
        <f t="shared" si="32"/>
        <v/>
      </c>
      <c r="W63" s="62" t="str">
        <f t="shared" si="32"/>
        <v/>
      </c>
      <c r="X63" s="62" t="str">
        <f t="shared" si="32"/>
        <v/>
      </c>
      <c r="Y63" s="62" t="str">
        <f t="shared" si="32"/>
        <v/>
      </c>
      <c r="Z63" s="62" t="str">
        <f t="shared" si="30"/>
        <v/>
      </c>
      <c r="AA63" s="62" t="str">
        <f t="shared" si="30"/>
        <v/>
      </c>
      <c r="AB63" s="63"/>
      <c r="AC63" s="69">
        <f t="shared" si="18"/>
        <v>43</v>
      </c>
      <c r="AD63" s="69">
        <f t="shared" si="19"/>
        <v>12</v>
      </c>
      <c r="AE63" s="69" t="str">
        <f t="shared" si="20"/>
        <v/>
      </c>
      <c r="AF63" s="69">
        <f t="shared" si="21"/>
        <v>0</v>
      </c>
      <c r="AG63" s="69" t="str">
        <f t="shared" si="22"/>
        <v/>
      </c>
      <c r="AH63" s="69" t="str">
        <f t="shared" si="23"/>
        <v/>
      </c>
      <c r="AI63" s="69" t="str">
        <f t="shared" si="24"/>
        <v/>
      </c>
      <c r="AJ63" s="69" t="str">
        <f t="shared" si="25"/>
        <v/>
      </c>
      <c r="AK63" s="69" t="str">
        <f t="shared" si="26"/>
        <v/>
      </c>
      <c r="AL63" s="69" t="str">
        <f t="shared" si="27"/>
        <v/>
      </c>
      <c r="AM63" s="69" t="str">
        <f t="shared" si="28"/>
        <v/>
      </c>
      <c r="AO63" s="65">
        <f t="shared" si="33"/>
        <v>9</v>
      </c>
      <c r="AP63" s="65">
        <f t="shared" si="33"/>
        <v>40</v>
      </c>
      <c r="AQ63" s="65" t="str">
        <f t="shared" si="33"/>
        <v/>
      </c>
      <c r="AR63" s="65" t="str">
        <f t="shared" si="33"/>
        <v>-</v>
      </c>
      <c r="AS63" s="65" t="str">
        <f t="shared" si="33"/>
        <v/>
      </c>
      <c r="AT63" s="65" t="str">
        <f t="shared" si="33"/>
        <v/>
      </c>
      <c r="AU63" s="65" t="str">
        <f t="shared" si="33"/>
        <v/>
      </c>
      <c r="AV63" s="65" t="str">
        <f t="shared" si="33"/>
        <v/>
      </c>
      <c r="AW63" s="65" t="str">
        <f t="shared" si="33"/>
        <v/>
      </c>
      <c r="AX63" s="65" t="str">
        <f t="shared" si="31"/>
        <v/>
      </c>
      <c r="AY63" s="65" t="str">
        <f t="shared" si="31"/>
        <v/>
      </c>
      <c r="BA63" s="67">
        <f t="shared" si="29"/>
        <v>9</v>
      </c>
      <c r="BB63" s="68">
        <f t="shared" si="17"/>
        <v>9</v>
      </c>
      <c r="BC63" s="66" t="str">
        <f>INDEX(Parteien!$C63:$X63,1,MATCH(BA63,AO63:AY63,0)*2-1)</f>
        <v>ÖVP</v>
      </c>
      <c r="BD63" s="66" t="str">
        <f>INDEX(Parteien!$C63:$X63,1,MATCH(0,AC63:AM63,0)*2-1)</f>
        <v>FPÖ</v>
      </c>
      <c r="BE63" s="56" t="str">
        <f t="shared" si="14"/>
        <v>ja</v>
      </c>
    </row>
    <row r="64" spans="1:57" s="66" customFormat="1" x14ac:dyDescent="0.15">
      <c r="A64" s="2">
        <v>50408</v>
      </c>
      <c r="B64" s="57" t="s">
        <v>58</v>
      </c>
      <c r="C64" s="58">
        <v>937</v>
      </c>
      <c r="D64" s="58">
        <v>368</v>
      </c>
      <c r="E64" s="58"/>
      <c r="F64" s="58">
        <v>231</v>
      </c>
      <c r="G64" s="58"/>
      <c r="H64" s="58"/>
      <c r="I64" s="58"/>
      <c r="J64" s="58"/>
      <c r="K64" s="58"/>
      <c r="L64" s="58"/>
      <c r="M64" s="58"/>
      <c r="N64" s="59"/>
      <c r="O64" s="60">
        <v>77</v>
      </c>
      <c r="P64" s="61">
        <v>19</v>
      </c>
      <c r="Q64" s="62">
        <f t="shared" si="32"/>
        <v>12</v>
      </c>
      <c r="R64" s="62">
        <f t="shared" si="32"/>
        <v>4</v>
      </c>
      <c r="S64" s="62" t="str">
        <f t="shared" si="32"/>
        <v/>
      </c>
      <c r="T64" s="62">
        <f t="shared" si="32"/>
        <v>3</v>
      </c>
      <c r="U64" s="62" t="str">
        <f t="shared" si="32"/>
        <v/>
      </c>
      <c r="V64" s="62" t="str">
        <f t="shared" si="32"/>
        <v/>
      </c>
      <c r="W64" s="62" t="str">
        <f t="shared" si="32"/>
        <v/>
      </c>
      <c r="X64" s="62" t="str">
        <f t="shared" si="32"/>
        <v/>
      </c>
      <c r="Y64" s="62" t="str">
        <f t="shared" si="32"/>
        <v/>
      </c>
      <c r="Z64" s="62" t="str">
        <f t="shared" si="30"/>
        <v/>
      </c>
      <c r="AA64" s="62" t="str">
        <f t="shared" si="30"/>
        <v/>
      </c>
      <c r="AB64" s="63"/>
      <c r="AC64" s="69">
        <f t="shared" si="18"/>
        <v>13</v>
      </c>
      <c r="AD64" s="69">
        <f t="shared" si="19"/>
        <v>60</v>
      </c>
      <c r="AE64" s="69" t="str">
        <f t="shared" si="20"/>
        <v/>
      </c>
      <c r="AF64" s="69">
        <f t="shared" si="21"/>
        <v>0</v>
      </c>
      <c r="AG64" s="69" t="str">
        <f t="shared" si="22"/>
        <v/>
      </c>
      <c r="AH64" s="69" t="str">
        <f t="shared" si="23"/>
        <v/>
      </c>
      <c r="AI64" s="69" t="str">
        <f t="shared" si="24"/>
        <v/>
      </c>
      <c r="AJ64" s="69" t="str">
        <f t="shared" si="25"/>
        <v/>
      </c>
      <c r="AK64" s="69" t="str">
        <f t="shared" si="26"/>
        <v/>
      </c>
      <c r="AL64" s="69" t="str">
        <f t="shared" si="27"/>
        <v/>
      </c>
      <c r="AM64" s="69" t="str">
        <f t="shared" si="28"/>
        <v/>
      </c>
      <c r="AO64" s="65">
        <f t="shared" si="33"/>
        <v>64</v>
      </c>
      <c r="AP64" s="65">
        <f t="shared" si="33"/>
        <v>17</v>
      </c>
      <c r="AQ64" s="65" t="str">
        <f t="shared" si="33"/>
        <v/>
      </c>
      <c r="AR64" s="65" t="str">
        <f t="shared" si="33"/>
        <v>-</v>
      </c>
      <c r="AS64" s="65" t="str">
        <f t="shared" si="33"/>
        <v/>
      </c>
      <c r="AT64" s="65" t="str">
        <f t="shared" si="33"/>
        <v/>
      </c>
      <c r="AU64" s="65" t="str">
        <f t="shared" si="33"/>
        <v/>
      </c>
      <c r="AV64" s="65" t="str">
        <f t="shared" si="33"/>
        <v/>
      </c>
      <c r="AW64" s="65" t="str">
        <f t="shared" si="33"/>
        <v/>
      </c>
      <c r="AX64" s="65" t="str">
        <f t="shared" si="31"/>
        <v/>
      </c>
      <c r="AY64" s="65" t="str">
        <f t="shared" si="31"/>
        <v/>
      </c>
      <c r="BA64" s="67">
        <f t="shared" si="29"/>
        <v>17</v>
      </c>
      <c r="BB64" s="68">
        <f t="shared" si="17"/>
        <v>17</v>
      </c>
      <c r="BC64" s="66" t="str">
        <f>INDEX(Parteien!$C64:$X64,1,MATCH(BA64,AO64:AY64,0)*2-1)</f>
        <v>SPÖ</v>
      </c>
      <c r="BD64" s="66" t="str">
        <f>INDEX(Parteien!$C64:$X64,1,MATCH(0,AC64:AM64,0)*2-1)</f>
        <v>FPÖ</v>
      </c>
      <c r="BE64" s="56" t="str">
        <f t="shared" si="14"/>
        <v>ja</v>
      </c>
    </row>
    <row r="65" spans="1:57" s="66" customFormat="1" x14ac:dyDescent="0.15">
      <c r="A65" s="2">
        <v>50409</v>
      </c>
      <c r="B65" s="57" t="s">
        <v>59</v>
      </c>
      <c r="C65" s="58">
        <v>173</v>
      </c>
      <c r="D65" s="58">
        <v>120</v>
      </c>
      <c r="E65" s="58"/>
      <c r="F65" s="58">
        <v>111</v>
      </c>
      <c r="G65" s="58"/>
      <c r="H65" s="58"/>
      <c r="I65" s="58"/>
      <c r="J65" s="58"/>
      <c r="K65" s="58"/>
      <c r="L65" s="58"/>
      <c r="M65" s="58"/>
      <c r="N65" s="59"/>
      <c r="O65" s="60">
        <v>40</v>
      </c>
      <c r="P65" s="61">
        <v>9</v>
      </c>
      <c r="Q65" s="62">
        <f t="shared" si="32"/>
        <v>4</v>
      </c>
      <c r="R65" s="62">
        <f t="shared" si="32"/>
        <v>3</v>
      </c>
      <c r="S65" s="62" t="str">
        <f t="shared" si="32"/>
        <v/>
      </c>
      <c r="T65" s="62">
        <f t="shared" si="32"/>
        <v>2</v>
      </c>
      <c r="U65" s="62" t="str">
        <f t="shared" si="32"/>
        <v/>
      </c>
      <c r="V65" s="62" t="str">
        <f t="shared" si="32"/>
        <v/>
      </c>
      <c r="W65" s="62" t="str">
        <f t="shared" si="32"/>
        <v/>
      </c>
      <c r="X65" s="62" t="str">
        <f t="shared" si="32"/>
        <v/>
      </c>
      <c r="Y65" s="62" t="str">
        <f t="shared" si="32"/>
        <v/>
      </c>
      <c r="Z65" s="62" t="str">
        <f t="shared" si="30"/>
        <v/>
      </c>
      <c r="AA65" s="62" t="str">
        <f t="shared" si="30"/>
        <v/>
      </c>
      <c r="AB65" s="63"/>
      <c r="AC65" s="69">
        <f t="shared" si="18"/>
        <v>13</v>
      </c>
      <c r="AD65" s="69">
        <f t="shared" si="19"/>
        <v>0</v>
      </c>
      <c r="AE65" s="69" t="str">
        <f t="shared" si="20"/>
        <v/>
      </c>
      <c r="AF65" s="69">
        <f t="shared" si="21"/>
        <v>31</v>
      </c>
      <c r="AG65" s="69" t="str">
        <f t="shared" si="22"/>
        <v/>
      </c>
      <c r="AH65" s="69" t="str">
        <f t="shared" si="23"/>
        <v/>
      </c>
      <c r="AI65" s="69" t="str">
        <f t="shared" si="24"/>
        <v/>
      </c>
      <c r="AJ65" s="69" t="str">
        <f t="shared" si="25"/>
        <v/>
      </c>
      <c r="AK65" s="69" t="str">
        <f t="shared" si="26"/>
        <v/>
      </c>
      <c r="AL65" s="69" t="str">
        <f t="shared" si="27"/>
        <v/>
      </c>
      <c r="AM65" s="69" t="str">
        <f t="shared" si="28"/>
        <v/>
      </c>
      <c r="AO65" s="65">
        <f t="shared" si="33"/>
        <v>27</v>
      </c>
      <c r="AP65" s="65" t="str">
        <f t="shared" si="33"/>
        <v>-</v>
      </c>
      <c r="AQ65" s="65" t="str">
        <f t="shared" si="33"/>
        <v/>
      </c>
      <c r="AR65" s="65">
        <f t="shared" si="33"/>
        <v>9</v>
      </c>
      <c r="AS65" s="65" t="str">
        <f t="shared" si="33"/>
        <v/>
      </c>
      <c r="AT65" s="65" t="str">
        <f t="shared" si="33"/>
        <v/>
      </c>
      <c r="AU65" s="65" t="str">
        <f t="shared" si="33"/>
        <v/>
      </c>
      <c r="AV65" s="65" t="str">
        <f t="shared" si="33"/>
        <v/>
      </c>
      <c r="AW65" s="65" t="str">
        <f t="shared" si="33"/>
        <v/>
      </c>
      <c r="AX65" s="65" t="str">
        <f t="shared" si="31"/>
        <v/>
      </c>
      <c r="AY65" s="65" t="str">
        <f t="shared" si="31"/>
        <v/>
      </c>
      <c r="BA65" s="67">
        <f t="shared" si="29"/>
        <v>9</v>
      </c>
      <c r="BB65" s="68">
        <f t="shared" si="17"/>
        <v>9</v>
      </c>
      <c r="BC65" s="66" t="str">
        <f>INDEX(Parteien!$C65:$X65,1,MATCH(BA65,AO65:AY65,0)*2-1)</f>
        <v>FPÖ</v>
      </c>
      <c r="BD65" s="66" t="str">
        <f>INDEX(Parteien!$C65:$X65,1,MATCH(0,AC65:AM65,0)*2-1)</f>
        <v>SPÖ</v>
      </c>
      <c r="BE65" s="56" t="str">
        <f t="shared" si="14"/>
        <v>ja</v>
      </c>
    </row>
    <row r="66" spans="1:57" s="66" customFormat="1" x14ac:dyDescent="0.15">
      <c r="A66" s="2">
        <v>50410</v>
      </c>
      <c r="B66" s="57" t="s">
        <v>60</v>
      </c>
      <c r="C66" s="58">
        <v>707</v>
      </c>
      <c r="D66" s="58">
        <v>316</v>
      </c>
      <c r="E66" s="58">
        <v>251</v>
      </c>
      <c r="F66" s="58">
        <v>200</v>
      </c>
      <c r="G66" s="58"/>
      <c r="H66" s="58"/>
      <c r="I66" s="58"/>
      <c r="J66" s="58"/>
      <c r="K66" s="58"/>
      <c r="L66" s="58"/>
      <c r="M66" s="58"/>
      <c r="N66" s="59"/>
      <c r="O66" s="60">
        <v>79</v>
      </c>
      <c r="P66" s="61">
        <v>17</v>
      </c>
      <c r="Q66" s="62">
        <f t="shared" si="32"/>
        <v>8</v>
      </c>
      <c r="R66" s="62">
        <f t="shared" si="32"/>
        <v>4</v>
      </c>
      <c r="S66" s="62">
        <f t="shared" si="32"/>
        <v>3</v>
      </c>
      <c r="T66" s="62">
        <f t="shared" si="32"/>
        <v>2</v>
      </c>
      <c r="U66" s="62" t="str">
        <f t="shared" si="32"/>
        <v/>
      </c>
      <c r="V66" s="62" t="str">
        <f t="shared" si="32"/>
        <v/>
      </c>
      <c r="W66" s="62" t="str">
        <f t="shared" si="32"/>
        <v/>
      </c>
      <c r="X66" s="62" t="str">
        <f t="shared" si="32"/>
        <v/>
      </c>
      <c r="Y66" s="62" t="str">
        <f t="shared" si="32"/>
        <v/>
      </c>
      <c r="Z66" s="62" t="str">
        <f t="shared" si="30"/>
        <v/>
      </c>
      <c r="AA66" s="62" t="str">
        <f t="shared" si="30"/>
        <v/>
      </c>
      <c r="AB66" s="63"/>
      <c r="AC66" s="69">
        <f t="shared" si="18"/>
        <v>75</v>
      </c>
      <c r="AD66" s="69">
        <f t="shared" si="19"/>
        <v>0</v>
      </c>
      <c r="AE66" s="69">
        <f t="shared" si="20"/>
        <v>14</v>
      </c>
      <c r="AF66" s="69">
        <f t="shared" si="21"/>
        <v>42</v>
      </c>
      <c r="AG66" s="69" t="str">
        <f t="shared" si="22"/>
        <v/>
      </c>
      <c r="AH66" s="69" t="str">
        <f t="shared" si="23"/>
        <v/>
      </c>
      <c r="AI66" s="69" t="str">
        <f t="shared" si="24"/>
        <v/>
      </c>
      <c r="AJ66" s="69" t="str">
        <f t="shared" si="25"/>
        <v/>
      </c>
      <c r="AK66" s="69" t="str">
        <f t="shared" si="26"/>
        <v/>
      </c>
      <c r="AL66" s="69" t="str">
        <f t="shared" si="27"/>
        <v/>
      </c>
      <c r="AM66" s="69" t="str">
        <f t="shared" si="28"/>
        <v/>
      </c>
      <c r="AO66" s="65">
        <f t="shared" si="33"/>
        <v>4</v>
      </c>
      <c r="AP66" s="65" t="str">
        <f t="shared" si="33"/>
        <v>-</v>
      </c>
      <c r="AQ66" s="65">
        <f t="shared" si="33"/>
        <v>65</v>
      </c>
      <c r="AR66" s="65">
        <f t="shared" si="33"/>
        <v>37</v>
      </c>
      <c r="AS66" s="65" t="str">
        <f t="shared" si="33"/>
        <v/>
      </c>
      <c r="AT66" s="65" t="str">
        <f t="shared" si="33"/>
        <v/>
      </c>
      <c r="AU66" s="65" t="str">
        <f t="shared" si="33"/>
        <v/>
      </c>
      <c r="AV66" s="65" t="str">
        <f t="shared" si="33"/>
        <v/>
      </c>
      <c r="AW66" s="65" t="str">
        <f t="shared" si="33"/>
        <v/>
      </c>
      <c r="AX66" s="65" t="str">
        <f t="shared" si="31"/>
        <v/>
      </c>
      <c r="AY66" s="65" t="str">
        <f t="shared" si="31"/>
        <v/>
      </c>
      <c r="BA66" s="67">
        <f t="shared" si="29"/>
        <v>4</v>
      </c>
      <c r="BB66" s="68">
        <f t="shared" si="17"/>
        <v>4</v>
      </c>
      <c r="BC66" s="66" t="str">
        <f>INDEX(Parteien!$C66:$X66,1,MATCH(BA66,AO66:AY66,0)*2-1)</f>
        <v>ÖVP</v>
      </c>
      <c r="BD66" s="66" t="str">
        <f>INDEX(Parteien!$C66:$X66,1,MATCH(0,AC66:AM66,0)*2-1)</f>
        <v>SPÖ</v>
      </c>
      <c r="BE66" s="56" t="str">
        <f t="shared" si="14"/>
        <v>ja</v>
      </c>
    </row>
    <row r="67" spans="1:57" s="66" customFormat="1" x14ac:dyDescent="0.15">
      <c r="A67" s="2">
        <v>50411</v>
      </c>
      <c r="B67" s="57" t="s">
        <v>61</v>
      </c>
      <c r="C67" s="58">
        <v>1382</v>
      </c>
      <c r="D67" s="58">
        <v>1064</v>
      </c>
      <c r="E67" s="58"/>
      <c r="F67" s="58"/>
      <c r="G67" s="58"/>
      <c r="H67" s="58"/>
      <c r="I67" s="58"/>
      <c r="J67" s="58"/>
      <c r="K67" s="58"/>
      <c r="L67" s="58"/>
      <c r="M67" s="58"/>
      <c r="N67" s="59"/>
      <c r="O67" s="60">
        <v>115.16666666666667</v>
      </c>
      <c r="P67" s="61">
        <v>21</v>
      </c>
      <c r="Q67" s="62">
        <f t="shared" si="32"/>
        <v>12</v>
      </c>
      <c r="R67" s="62">
        <f t="shared" si="32"/>
        <v>9</v>
      </c>
      <c r="S67" s="62" t="str">
        <f t="shared" si="32"/>
        <v/>
      </c>
      <c r="T67" s="62" t="str">
        <f t="shared" si="32"/>
        <v/>
      </c>
      <c r="U67" s="62" t="str">
        <f t="shared" si="32"/>
        <v/>
      </c>
      <c r="V67" s="62" t="str">
        <f t="shared" si="32"/>
        <v/>
      </c>
      <c r="W67" s="62" t="str">
        <f t="shared" si="32"/>
        <v/>
      </c>
      <c r="X67" s="62" t="str">
        <f t="shared" si="32"/>
        <v/>
      </c>
      <c r="Y67" s="62" t="str">
        <f t="shared" si="32"/>
        <v/>
      </c>
      <c r="Z67" s="62" t="str">
        <f t="shared" si="30"/>
        <v/>
      </c>
      <c r="AA67" s="62" t="str">
        <f t="shared" si="30"/>
        <v/>
      </c>
      <c r="AB67" s="63"/>
      <c r="AC67" s="69">
        <f t="shared" si="18"/>
        <v>0</v>
      </c>
      <c r="AD67" s="69">
        <f t="shared" si="19"/>
        <v>27.5</v>
      </c>
      <c r="AE67" s="69" t="str">
        <f t="shared" si="20"/>
        <v/>
      </c>
      <c r="AF67" s="69" t="str">
        <f t="shared" si="21"/>
        <v/>
      </c>
      <c r="AG67" s="69" t="str">
        <f t="shared" si="22"/>
        <v/>
      </c>
      <c r="AH67" s="69" t="str">
        <f t="shared" si="23"/>
        <v/>
      </c>
      <c r="AI67" s="69" t="str">
        <f t="shared" si="24"/>
        <v/>
      </c>
      <c r="AJ67" s="69" t="str">
        <f t="shared" si="25"/>
        <v/>
      </c>
      <c r="AK67" s="69" t="str">
        <f t="shared" si="26"/>
        <v/>
      </c>
      <c r="AL67" s="69" t="str">
        <f t="shared" si="27"/>
        <v/>
      </c>
      <c r="AM67" s="69" t="str">
        <f t="shared" si="28"/>
        <v/>
      </c>
      <c r="AO67" s="65" t="str">
        <f t="shared" si="33"/>
        <v>-</v>
      </c>
      <c r="AP67" s="65">
        <f t="shared" si="33"/>
        <v>87.666666666666671</v>
      </c>
      <c r="AQ67" s="65" t="str">
        <f t="shared" si="33"/>
        <v/>
      </c>
      <c r="AR67" s="65" t="str">
        <f t="shared" si="33"/>
        <v/>
      </c>
      <c r="AS67" s="65" t="str">
        <f t="shared" si="33"/>
        <v/>
      </c>
      <c r="AT67" s="65" t="str">
        <f t="shared" si="33"/>
        <v/>
      </c>
      <c r="AU67" s="65" t="str">
        <f t="shared" si="33"/>
        <v/>
      </c>
      <c r="AV67" s="65" t="str">
        <f t="shared" si="33"/>
        <v/>
      </c>
      <c r="AW67" s="65" t="str">
        <f t="shared" si="33"/>
        <v/>
      </c>
      <c r="AX67" s="65" t="str">
        <f t="shared" si="31"/>
        <v/>
      </c>
      <c r="AY67" s="65" t="str">
        <f t="shared" si="31"/>
        <v/>
      </c>
      <c r="BA67" s="67">
        <f t="shared" si="29"/>
        <v>87.666666666666671</v>
      </c>
      <c r="BB67" s="68">
        <f t="shared" si="17"/>
        <v>88</v>
      </c>
      <c r="BC67" s="66" t="str">
        <f>INDEX(Parteien!$C67:$X67,1,MATCH(BA67,AO67:AY67,0)*2-1)</f>
        <v>SPÖ</v>
      </c>
      <c r="BD67" s="66" t="str">
        <f>INDEX(Parteien!$C67:$X67,1,MATCH(0,AC67:AM67,0)*2-1)</f>
        <v>ÖVP</v>
      </c>
      <c r="BE67" s="56">
        <f t="shared" si="14"/>
        <v>0</v>
      </c>
    </row>
    <row r="68" spans="1:57" s="66" customFormat="1" x14ac:dyDescent="0.15">
      <c r="A68" s="2">
        <v>50412</v>
      </c>
      <c r="B68" s="57" t="s">
        <v>62</v>
      </c>
      <c r="C68" s="58">
        <v>572</v>
      </c>
      <c r="D68" s="58">
        <v>173</v>
      </c>
      <c r="E68" s="58"/>
      <c r="F68" s="58"/>
      <c r="G68" s="58">
        <v>270</v>
      </c>
      <c r="H68" s="58"/>
      <c r="I68" s="58"/>
      <c r="J68" s="58"/>
      <c r="K68" s="58"/>
      <c r="L68" s="58"/>
      <c r="M68" s="58"/>
      <c r="N68" s="59"/>
      <c r="O68" s="60">
        <v>57.2</v>
      </c>
      <c r="P68" s="61">
        <v>17</v>
      </c>
      <c r="Q68" s="62">
        <f t="shared" si="32"/>
        <v>10</v>
      </c>
      <c r="R68" s="62">
        <f t="shared" si="32"/>
        <v>3</v>
      </c>
      <c r="S68" s="62" t="str">
        <f t="shared" si="32"/>
        <v/>
      </c>
      <c r="T68" s="62" t="str">
        <f t="shared" si="32"/>
        <v/>
      </c>
      <c r="U68" s="62">
        <f t="shared" si="32"/>
        <v>4</v>
      </c>
      <c r="V68" s="62" t="str">
        <f t="shared" si="32"/>
        <v/>
      </c>
      <c r="W68" s="62" t="str">
        <f t="shared" si="32"/>
        <v/>
      </c>
      <c r="X68" s="62" t="str">
        <f t="shared" si="32"/>
        <v/>
      </c>
      <c r="Y68" s="62" t="str">
        <f t="shared" si="32"/>
        <v/>
      </c>
      <c r="Z68" s="62" t="str">
        <f t="shared" si="30"/>
        <v/>
      </c>
      <c r="AA68" s="62" t="str">
        <f t="shared" si="30"/>
        <v/>
      </c>
      <c r="AB68" s="63"/>
      <c r="AC68" s="69">
        <f t="shared" si="18"/>
        <v>0</v>
      </c>
      <c r="AD68" s="69">
        <f t="shared" si="19"/>
        <v>1.4</v>
      </c>
      <c r="AE68" s="69" t="str">
        <f t="shared" si="20"/>
        <v/>
      </c>
      <c r="AF68" s="69" t="str">
        <f t="shared" si="21"/>
        <v/>
      </c>
      <c r="AG68" s="69">
        <f t="shared" si="22"/>
        <v>41.2</v>
      </c>
      <c r="AH68" s="69" t="str">
        <f t="shared" si="23"/>
        <v/>
      </c>
      <c r="AI68" s="69" t="str">
        <f t="shared" si="24"/>
        <v/>
      </c>
      <c r="AJ68" s="69" t="str">
        <f t="shared" si="25"/>
        <v/>
      </c>
      <c r="AK68" s="69" t="str">
        <f t="shared" si="26"/>
        <v/>
      </c>
      <c r="AL68" s="69" t="str">
        <f t="shared" si="27"/>
        <v/>
      </c>
      <c r="AM68" s="69" t="str">
        <f t="shared" si="28"/>
        <v/>
      </c>
      <c r="AO68" s="65" t="str">
        <f t="shared" si="33"/>
        <v>-</v>
      </c>
      <c r="AP68" s="65">
        <f t="shared" si="33"/>
        <v>55.800000000000004</v>
      </c>
      <c r="AQ68" s="65" t="str">
        <f t="shared" si="33"/>
        <v/>
      </c>
      <c r="AR68" s="65" t="str">
        <f t="shared" si="33"/>
        <v/>
      </c>
      <c r="AS68" s="65">
        <f t="shared" si="33"/>
        <v>16</v>
      </c>
      <c r="AT68" s="65" t="str">
        <f t="shared" si="33"/>
        <v/>
      </c>
      <c r="AU68" s="65" t="str">
        <f t="shared" si="33"/>
        <v/>
      </c>
      <c r="AV68" s="65" t="str">
        <f t="shared" si="33"/>
        <v/>
      </c>
      <c r="AW68" s="65" t="str">
        <f t="shared" si="33"/>
        <v/>
      </c>
      <c r="AX68" s="65" t="str">
        <f t="shared" si="31"/>
        <v/>
      </c>
      <c r="AY68" s="65" t="str">
        <f t="shared" si="31"/>
        <v/>
      </c>
      <c r="BA68" s="67">
        <f t="shared" si="29"/>
        <v>16</v>
      </c>
      <c r="BB68" s="68">
        <f t="shared" si="17"/>
        <v>16</v>
      </c>
      <c r="BC68" s="66" t="str">
        <f>INDEX(Parteien!$C68:$X68,1,MATCH(BA68,AO68:AY68,0)*2-1)</f>
        <v>ProHN</v>
      </c>
      <c r="BD68" s="66" t="str">
        <f>INDEX(Parteien!$C68:$X68,1,MATCH(0,AC68:AM68,0)*2-1)</f>
        <v>ÖVP</v>
      </c>
      <c r="BE68" s="56" t="str">
        <f t="shared" si="14"/>
        <v>ja</v>
      </c>
    </row>
    <row r="69" spans="1:57" s="66" customFormat="1" x14ac:dyDescent="0.15">
      <c r="A69" s="2">
        <v>50413</v>
      </c>
      <c r="B69" s="57" t="s">
        <v>63</v>
      </c>
      <c r="C69" s="58">
        <v>353</v>
      </c>
      <c r="D69" s="58">
        <v>211</v>
      </c>
      <c r="E69" s="58"/>
      <c r="F69" s="58"/>
      <c r="G69" s="58"/>
      <c r="H69" s="58"/>
      <c r="I69" s="58"/>
      <c r="J69" s="58"/>
      <c r="K69" s="58"/>
      <c r="L69" s="58"/>
      <c r="M69" s="58"/>
      <c r="N69" s="59"/>
      <c r="O69" s="60">
        <v>42.2</v>
      </c>
      <c r="P69" s="61">
        <v>13</v>
      </c>
      <c r="Q69" s="62">
        <f t="shared" si="32"/>
        <v>8</v>
      </c>
      <c r="R69" s="62">
        <f t="shared" si="32"/>
        <v>5</v>
      </c>
      <c r="S69" s="62" t="str">
        <f t="shared" si="32"/>
        <v/>
      </c>
      <c r="T69" s="62" t="str">
        <f t="shared" si="32"/>
        <v/>
      </c>
      <c r="U69" s="62" t="str">
        <f t="shared" si="32"/>
        <v/>
      </c>
      <c r="V69" s="62" t="str">
        <f t="shared" si="32"/>
        <v/>
      </c>
      <c r="W69" s="62" t="str">
        <f t="shared" si="32"/>
        <v/>
      </c>
      <c r="X69" s="62" t="str">
        <f t="shared" si="32"/>
        <v/>
      </c>
      <c r="Y69" s="62" t="str">
        <f t="shared" si="32"/>
        <v/>
      </c>
      <c r="Z69" s="62" t="str">
        <f t="shared" si="30"/>
        <v/>
      </c>
      <c r="AA69" s="62" t="str">
        <f t="shared" si="30"/>
        <v/>
      </c>
      <c r="AB69" s="63"/>
      <c r="AC69" s="69">
        <f t="shared" si="18"/>
        <v>15.4</v>
      </c>
      <c r="AD69" s="69">
        <f t="shared" si="19"/>
        <v>0</v>
      </c>
      <c r="AE69" s="69" t="str">
        <f t="shared" si="20"/>
        <v/>
      </c>
      <c r="AF69" s="69" t="str">
        <f t="shared" si="21"/>
        <v/>
      </c>
      <c r="AG69" s="69" t="str">
        <f t="shared" si="22"/>
        <v/>
      </c>
      <c r="AH69" s="69" t="str">
        <f t="shared" si="23"/>
        <v/>
      </c>
      <c r="AI69" s="69" t="str">
        <f t="shared" si="24"/>
        <v/>
      </c>
      <c r="AJ69" s="69" t="str">
        <f t="shared" si="25"/>
        <v/>
      </c>
      <c r="AK69" s="69" t="str">
        <f t="shared" si="26"/>
        <v/>
      </c>
      <c r="AL69" s="69" t="str">
        <f t="shared" si="27"/>
        <v/>
      </c>
      <c r="AM69" s="69" t="str">
        <f t="shared" si="28"/>
        <v/>
      </c>
      <c r="AO69" s="65">
        <f t="shared" si="33"/>
        <v>26.800000000000004</v>
      </c>
      <c r="AP69" s="65" t="str">
        <f t="shared" si="33"/>
        <v>-</v>
      </c>
      <c r="AQ69" s="65" t="str">
        <f t="shared" si="33"/>
        <v/>
      </c>
      <c r="AR69" s="65" t="str">
        <f t="shared" si="33"/>
        <v/>
      </c>
      <c r="AS69" s="65" t="str">
        <f t="shared" si="33"/>
        <v/>
      </c>
      <c r="AT69" s="65" t="str">
        <f t="shared" si="33"/>
        <v/>
      </c>
      <c r="AU69" s="65" t="str">
        <f t="shared" si="33"/>
        <v/>
      </c>
      <c r="AV69" s="65" t="str">
        <f t="shared" si="33"/>
        <v/>
      </c>
      <c r="AW69" s="65" t="str">
        <f t="shared" si="33"/>
        <v/>
      </c>
      <c r="AX69" s="65" t="str">
        <f t="shared" si="31"/>
        <v/>
      </c>
      <c r="AY69" s="65" t="str">
        <f t="shared" si="31"/>
        <v/>
      </c>
      <c r="BA69" s="67">
        <f t="shared" si="29"/>
        <v>26.800000000000004</v>
      </c>
      <c r="BB69" s="68">
        <f t="shared" si="17"/>
        <v>27</v>
      </c>
      <c r="BC69" s="66" t="str">
        <f>INDEX(Parteien!$C69:$X69,1,MATCH(BA69,AO69:AY69,0)*2-1)</f>
        <v>ÖVP</v>
      </c>
      <c r="BD69" s="66" t="str">
        <f>INDEX(Parteien!$C69:$X69,1,MATCH(0,AC69:AM69,0)*2-1)</f>
        <v>SPÖ</v>
      </c>
      <c r="BE69" s="56">
        <f t="shared" si="14"/>
        <v>0</v>
      </c>
    </row>
    <row r="70" spans="1:57" s="66" customFormat="1" x14ac:dyDescent="0.15">
      <c r="A70" s="2">
        <v>50414</v>
      </c>
      <c r="B70" s="57" t="s">
        <v>64</v>
      </c>
      <c r="C70" s="58">
        <v>269</v>
      </c>
      <c r="D70" s="58">
        <v>107</v>
      </c>
      <c r="E70" s="58"/>
      <c r="F70" s="58"/>
      <c r="G70" s="58">
        <v>122</v>
      </c>
      <c r="H70" s="58"/>
      <c r="I70" s="58"/>
      <c r="J70" s="58"/>
      <c r="K70" s="58"/>
      <c r="L70" s="58"/>
      <c r="M70" s="58"/>
      <c r="N70" s="59"/>
      <c r="O70" s="60">
        <v>53.5</v>
      </c>
      <c r="P70" s="61">
        <v>9</v>
      </c>
      <c r="Q70" s="62">
        <f t="shared" si="32"/>
        <v>5</v>
      </c>
      <c r="R70" s="62">
        <f t="shared" si="32"/>
        <v>2</v>
      </c>
      <c r="S70" s="62" t="str">
        <f t="shared" si="32"/>
        <v/>
      </c>
      <c r="T70" s="62" t="str">
        <f t="shared" si="32"/>
        <v/>
      </c>
      <c r="U70" s="62">
        <f t="shared" si="32"/>
        <v>2</v>
      </c>
      <c r="V70" s="62" t="str">
        <f t="shared" si="32"/>
        <v/>
      </c>
      <c r="W70" s="62" t="str">
        <f t="shared" si="32"/>
        <v/>
      </c>
      <c r="X70" s="62" t="str">
        <f t="shared" si="32"/>
        <v/>
      </c>
      <c r="Y70" s="62" t="str">
        <f t="shared" si="32"/>
        <v/>
      </c>
      <c r="Z70" s="62" t="str">
        <f t="shared" si="30"/>
        <v/>
      </c>
      <c r="AA70" s="62" t="str">
        <f t="shared" si="30"/>
        <v/>
      </c>
      <c r="AB70" s="63"/>
      <c r="AC70" s="69">
        <f t="shared" ref="AC70:AC101" si="34">IF(C70="","",ROUND(C70-$O70*Q70,10))</f>
        <v>1.5</v>
      </c>
      <c r="AD70" s="69">
        <f t="shared" ref="AD70:AD101" si="35">IF(D70="","",ROUND(D70-$O70*R70,10))</f>
        <v>0</v>
      </c>
      <c r="AE70" s="69" t="str">
        <f t="shared" ref="AE70:AE101" si="36">IF(E70="","",ROUND(E70-$O70*S70,10))</f>
        <v/>
      </c>
      <c r="AF70" s="69" t="str">
        <f t="shared" ref="AF70:AF101" si="37">IF(F70="","",ROUND(F70-$O70*T70,10))</f>
        <v/>
      </c>
      <c r="AG70" s="69">
        <f t="shared" ref="AG70:AG101" si="38">IF(G70="","",ROUND(G70-$O70*U70,10))</f>
        <v>15</v>
      </c>
      <c r="AH70" s="69" t="str">
        <f t="shared" ref="AH70:AH101" si="39">IF(H70="","",ROUND(H70-$O70*V70,10))</f>
        <v/>
      </c>
      <c r="AI70" s="69" t="str">
        <f t="shared" ref="AI70:AI101" si="40">IF(I70="","",ROUND(I70-$O70*W70,10))</f>
        <v/>
      </c>
      <c r="AJ70" s="69" t="str">
        <f t="shared" ref="AJ70:AJ101" si="41">IF(J70="","",ROUND(J70-$O70*X70,10))</f>
        <v/>
      </c>
      <c r="AK70" s="69" t="str">
        <f t="shared" ref="AK70:AK101" si="42">IF(K70="","",ROUND(K70-$O70*Y70,10))</f>
        <v/>
      </c>
      <c r="AL70" s="69" t="str">
        <f t="shared" ref="AL70:AL101" si="43">IF(L70="","",ROUND(L70-$O70*Z70,10))</f>
        <v/>
      </c>
      <c r="AM70" s="69" t="str">
        <f t="shared" ref="AM70:AM101" si="44">IF(M70="","",ROUND(M70-$O70*AA70,10))</f>
        <v/>
      </c>
      <c r="AO70" s="65">
        <f t="shared" si="33"/>
        <v>52</v>
      </c>
      <c r="AP70" s="65" t="str">
        <f t="shared" si="33"/>
        <v>-</v>
      </c>
      <c r="AQ70" s="65" t="str">
        <f t="shared" si="33"/>
        <v/>
      </c>
      <c r="AR70" s="65" t="str">
        <f t="shared" si="33"/>
        <v/>
      </c>
      <c r="AS70" s="65">
        <f t="shared" si="33"/>
        <v>38.5</v>
      </c>
      <c r="AT70" s="65" t="str">
        <f t="shared" si="33"/>
        <v/>
      </c>
      <c r="AU70" s="65" t="str">
        <f t="shared" si="33"/>
        <v/>
      </c>
      <c r="AV70" s="65" t="str">
        <f t="shared" si="33"/>
        <v/>
      </c>
      <c r="AW70" s="65" t="str">
        <f t="shared" si="33"/>
        <v/>
      </c>
      <c r="AX70" s="65" t="str">
        <f t="shared" si="31"/>
        <v/>
      </c>
      <c r="AY70" s="65" t="str">
        <f t="shared" si="31"/>
        <v/>
      </c>
      <c r="BA70" s="67">
        <f t="shared" ref="BA70:BA101" si="45">MIN(AO70:AY70)</f>
        <v>38.5</v>
      </c>
      <c r="BB70" s="68">
        <f t="shared" si="17"/>
        <v>39</v>
      </c>
      <c r="BC70" s="66" t="str">
        <f>INDEX(Parteien!$C70:$X70,1,MATCH(BA70,AO70:AY70,0)*2-1)</f>
        <v>FDK</v>
      </c>
      <c r="BD70" s="66" t="str">
        <f>INDEX(Parteien!$C70:$X70,1,MATCH(0,AC70:AM70,0)*2-1)</f>
        <v>SPÖ</v>
      </c>
      <c r="BE70" s="56">
        <f t="shared" ref="BE70:BE124" si="46">IF(BA70=BB70,"ja",0)</f>
        <v>0</v>
      </c>
    </row>
    <row r="71" spans="1:57" s="66" customFormat="1" x14ac:dyDescent="0.15">
      <c r="A71" s="2">
        <v>50415</v>
      </c>
      <c r="B71" s="57" t="s">
        <v>65</v>
      </c>
      <c r="C71" s="58">
        <v>315</v>
      </c>
      <c r="D71" s="58">
        <v>561</v>
      </c>
      <c r="E71" s="58"/>
      <c r="F71" s="58">
        <v>120</v>
      </c>
      <c r="G71" s="58"/>
      <c r="H71" s="58"/>
      <c r="I71" s="58"/>
      <c r="J71" s="58"/>
      <c r="K71" s="58"/>
      <c r="L71" s="58"/>
      <c r="M71" s="58"/>
      <c r="N71" s="59"/>
      <c r="O71" s="60">
        <v>56.1</v>
      </c>
      <c r="P71" s="61">
        <v>17</v>
      </c>
      <c r="Q71" s="62">
        <f t="shared" si="32"/>
        <v>5</v>
      </c>
      <c r="R71" s="62">
        <f t="shared" si="32"/>
        <v>10</v>
      </c>
      <c r="S71" s="62" t="str">
        <f t="shared" si="32"/>
        <v/>
      </c>
      <c r="T71" s="62">
        <f t="shared" si="32"/>
        <v>2</v>
      </c>
      <c r="U71" s="62" t="str">
        <f t="shared" si="32"/>
        <v/>
      </c>
      <c r="V71" s="62" t="str">
        <f t="shared" si="32"/>
        <v/>
      </c>
      <c r="W71" s="62" t="str">
        <f t="shared" si="32"/>
        <v/>
      </c>
      <c r="X71" s="62" t="str">
        <f t="shared" si="32"/>
        <v/>
      </c>
      <c r="Y71" s="62" t="str">
        <f t="shared" si="32"/>
        <v/>
      </c>
      <c r="Z71" s="62" t="str">
        <f t="shared" si="30"/>
        <v/>
      </c>
      <c r="AA71" s="62" t="str">
        <f t="shared" si="30"/>
        <v/>
      </c>
      <c r="AB71" s="63"/>
      <c r="AC71" s="69">
        <f t="shared" si="34"/>
        <v>34.5</v>
      </c>
      <c r="AD71" s="69">
        <f t="shared" si="35"/>
        <v>0</v>
      </c>
      <c r="AE71" s="69" t="str">
        <f t="shared" si="36"/>
        <v/>
      </c>
      <c r="AF71" s="69">
        <f t="shared" si="37"/>
        <v>7.8</v>
      </c>
      <c r="AG71" s="69" t="str">
        <f t="shared" si="38"/>
        <v/>
      </c>
      <c r="AH71" s="69" t="str">
        <f t="shared" si="39"/>
        <v/>
      </c>
      <c r="AI71" s="69" t="str">
        <f t="shared" si="40"/>
        <v/>
      </c>
      <c r="AJ71" s="69" t="str">
        <f t="shared" si="41"/>
        <v/>
      </c>
      <c r="AK71" s="69" t="str">
        <f t="shared" si="42"/>
        <v/>
      </c>
      <c r="AL71" s="69" t="str">
        <f t="shared" si="43"/>
        <v/>
      </c>
      <c r="AM71" s="69" t="str">
        <f t="shared" si="44"/>
        <v/>
      </c>
      <c r="AO71" s="65">
        <f t="shared" si="33"/>
        <v>21.6</v>
      </c>
      <c r="AP71" s="65" t="str">
        <f t="shared" si="33"/>
        <v>-</v>
      </c>
      <c r="AQ71" s="65" t="str">
        <f t="shared" si="33"/>
        <v/>
      </c>
      <c r="AR71" s="65">
        <f t="shared" si="33"/>
        <v>48.300000000000004</v>
      </c>
      <c r="AS71" s="65" t="str">
        <f t="shared" si="33"/>
        <v/>
      </c>
      <c r="AT71" s="65" t="str">
        <f t="shared" si="33"/>
        <v/>
      </c>
      <c r="AU71" s="65" t="str">
        <f t="shared" si="33"/>
        <v/>
      </c>
      <c r="AV71" s="65" t="str">
        <f t="shared" si="33"/>
        <v/>
      </c>
      <c r="AW71" s="65" t="str">
        <f t="shared" si="33"/>
        <v/>
      </c>
      <c r="AX71" s="65" t="str">
        <f t="shared" si="31"/>
        <v/>
      </c>
      <c r="AY71" s="65" t="str">
        <f t="shared" si="31"/>
        <v/>
      </c>
      <c r="BA71" s="67">
        <f t="shared" si="45"/>
        <v>21.6</v>
      </c>
      <c r="BB71" s="68">
        <f t="shared" ref="BB71:BB124" si="47">ROUNDUP(MIN(AO71:AY71),0)</f>
        <v>22</v>
      </c>
      <c r="BC71" s="66" t="str">
        <f>INDEX(Parteien!$C71:$X71,1,MATCH(BA71,AO71:AY71,0)*2-1)</f>
        <v>ÖVP</v>
      </c>
      <c r="BD71" s="66" t="str">
        <f>INDEX(Parteien!$C71:$X71,1,MATCH(0,AC71:AM71,0)*2-1)</f>
        <v>SPÖ</v>
      </c>
      <c r="BE71" s="56">
        <f t="shared" si="46"/>
        <v>0</v>
      </c>
    </row>
    <row r="72" spans="1:57" s="66" customFormat="1" x14ac:dyDescent="0.15">
      <c r="A72" s="2">
        <v>50416</v>
      </c>
      <c r="B72" s="57" t="s">
        <v>66</v>
      </c>
      <c r="C72" s="58">
        <v>1003</v>
      </c>
      <c r="D72" s="58">
        <v>392</v>
      </c>
      <c r="E72" s="58"/>
      <c r="F72" s="58"/>
      <c r="G72" s="58"/>
      <c r="H72" s="58"/>
      <c r="I72" s="58"/>
      <c r="J72" s="58"/>
      <c r="K72" s="58"/>
      <c r="L72" s="58"/>
      <c r="M72" s="58"/>
      <c r="N72" s="59"/>
      <c r="O72" s="60">
        <v>78.400000000000006</v>
      </c>
      <c r="P72" s="61">
        <v>17</v>
      </c>
      <c r="Q72" s="62">
        <f t="shared" si="32"/>
        <v>12</v>
      </c>
      <c r="R72" s="62">
        <f t="shared" si="32"/>
        <v>5</v>
      </c>
      <c r="S72" s="62" t="str">
        <f t="shared" si="32"/>
        <v/>
      </c>
      <c r="T72" s="62" t="str">
        <f t="shared" ref="T72:AA112" si="48">IF(F72="","",ROUNDDOWN(F72/$O72,0))</f>
        <v/>
      </c>
      <c r="U72" s="62" t="str">
        <f t="shared" si="48"/>
        <v/>
      </c>
      <c r="V72" s="62" t="str">
        <f t="shared" si="48"/>
        <v/>
      </c>
      <c r="W72" s="62" t="str">
        <f t="shared" si="48"/>
        <v/>
      </c>
      <c r="X72" s="62" t="str">
        <f t="shared" si="48"/>
        <v/>
      </c>
      <c r="Y72" s="62" t="str">
        <f t="shared" si="48"/>
        <v/>
      </c>
      <c r="Z72" s="62" t="str">
        <f t="shared" si="30"/>
        <v/>
      </c>
      <c r="AA72" s="62" t="str">
        <f t="shared" si="30"/>
        <v/>
      </c>
      <c r="AB72" s="63"/>
      <c r="AC72" s="69">
        <f t="shared" si="34"/>
        <v>62.2</v>
      </c>
      <c r="AD72" s="69">
        <f t="shared" si="35"/>
        <v>0</v>
      </c>
      <c r="AE72" s="69" t="str">
        <f t="shared" si="36"/>
        <v/>
      </c>
      <c r="AF72" s="69" t="str">
        <f t="shared" si="37"/>
        <v/>
      </c>
      <c r="AG72" s="69" t="str">
        <f t="shared" si="38"/>
        <v/>
      </c>
      <c r="AH72" s="69" t="str">
        <f t="shared" si="39"/>
        <v/>
      </c>
      <c r="AI72" s="69" t="str">
        <f t="shared" si="40"/>
        <v/>
      </c>
      <c r="AJ72" s="69" t="str">
        <f t="shared" si="41"/>
        <v/>
      </c>
      <c r="AK72" s="69" t="str">
        <f t="shared" si="42"/>
        <v/>
      </c>
      <c r="AL72" s="69" t="str">
        <f t="shared" si="43"/>
        <v/>
      </c>
      <c r="AM72" s="69" t="str">
        <f t="shared" si="44"/>
        <v/>
      </c>
      <c r="AO72" s="65">
        <f t="shared" si="33"/>
        <v>16.200000000000003</v>
      </c>
      <c r="AP72" s="65" t="str">
        <f t="shared" si="33"/>
        <v>-</v>
      </c>
      <c r="AQ72" s="65" t="str">
        <f t="shared" si="33"/>
        <v/>
      </c>
      <c r="AR72" s="65" t="str">
        <f t="shared" ref="AR72:AY112" si="49">IF(AF72="","",IF(ROUND(AF72,9)=0,"-",$O72-AF72))</f>
        <v/>
      </c>
      <c r="AS72" s="65" t="str">
        <f t="shared" si="49"/>
        <v/>
      </c>
      <c r="AT72" s="65" t="str">
        <f t="shared" si="49"/>
        <v/>
      </c>
      <c r="AU72" s="65" t="str">
        <f t="shared" si="49"/>
        <v/>
      </c>
      <c r="AV72" s="65" t="str">
        <f t="shared" si="49"/>
        <v/>
      </c>
      <c r="AW72" s="65" t="str">
        <f t="shared" si="49"/>
        <v/>
      </c>
      <c r="AX72" s="65" t="str">
        <f t="shared" si="31"/>
        <v/>
      </c>
      <c r="AY72" s="65" t="str">
        <f t="shared" si="31"/>
        <v/>
      </c>
      <c r="BA72" s="67">
        <f t="shared" si="45"/>
        <v>16.200000000000003</v>
      </c>
      <c r="BB72" s="68">
        <f t="shared" si="47"/>
        <v>17</v>
      </c>
      <c r="BC72" s="66" t="str">
        <f>INDEX(Parteien!$C72:$X72,1,MATCH(BA72,AO72:AY72,0)*2-1)</f>
        <v>ÖVP</v>
      </c>
      <c r="BD72" s="66" t="str">
        <f>INDEX(Parteien!$C72:$X72,1,MATCH(0,AC72:AM72,0)*2-1)</f>
        <v>SPÖ</v>
      </c>
      <c r="BE72" s="56">
        <f t="shared" si="46"/>
        <v>0</v>
      </c>
    </row>
    <row r="73" spans="1:57" s="66" customFormat="1" x14ac:dyDescent="0.15">
      <c r="A73" s="2">
        <v>50417</v>
      </c>
      <c r="B73" s="57" t="s">
        <v>67</v>
      </c>
      <c r="C73" s="58">
        <v>1172</v>
      </c>
      <c r="D73" s="58">
        <v>764</v>
      </c>
      <c r="E73" s="58"/>
      <c r="F73" s="58">
        <v>469</v>
      </c>
      <c r="G73" s="58"/>
      <c r="H73" s="58"/>
      <c r="I73" s="58"/>
      <c r="J73" s="58"/>
      <c r="K73" s="58"/>
      <c r="L73" s="58"/>
      <c r="M73" s="58"/>
      <c r="N73" s="59"/>
      <c r="O73" s="60">
        <v>109.14285714285714</v>
      </c>
      <c r="P73" s="61">
        <v>21</v>
      </c>
      <c r="Q73" s="62">
        <f t="shared" ref="Q73:X124" si="50">IF(C73="","",ROUNDDOWN(C73/$O73,0))</f>
        <v>10</v>
      </c>
      <c r="R73" s="62">
        <f t="shared" si="50"/>
        <v>7</v>
      </c>
      <c r="S73" s="62" t="str">
        <f t="shared" si="50"/>
        <v/>
      </c>
      <c r="T73" s="62">
        <f t="shared" si="48"/>
        <v>4</v>
      </c>
      <c r="U73" s="62" t="str">
        <f t="shared" si="48"/>
        <v/>
      </c>
      <c r="V73" s="62" t="str">
        <f t="shared" si="48"/>
        <v/>
      </c>
      <c r="W73" s="62" t="str">
        <f t="shared" si="48"/>
        <v/>
      </c>
      <c r="X73" s="62" t="str">
        <f t="shared" si="48"/>
        <v/>
      </c>
      <c r="Y73" s="62" t="str">
        <f t="shared" si="48"/>
        <v/>
      </c>
      <c r="Z73" s="62" t="str">
        <f t="shared" si="30"/>
        <v/>
      </c>
      <c r="AA73" s="62" t="str">
        <f t="shared" si="30"/>
        <v/>
      </c>
      <c r="AB73" s="63"/>
      <c r="AC73" s="69">
        <f t="shared" si="34"/>
        <v>80.571428571400006</v>
      </c>
      <c r="AD73" s="69">
        <f t="shared" si="35"/>
        <v>0</v>
      </c>
      <c r="AE73" s="69" t="str">
        <f t="shared" si="36"/>
        <v/>
      </c>
      <c r="AF73" s="69">
        <f t="shared" si="37"/>
        <v>32.428571428600002</v>
      </c>
      <c r="AG73" s="69" t="str">
        <f t="shared" si="38"/>
        <v/>
      </c>
      <c r="AH73" s="69" t="str">
        <f t="shared" si="39"/>
        <v/>
      </c>
      <c r="AI73" s="69" t="str">
        <f t="shared" si="40"/>
        <v/>
      </c>
      <c r="AJ73" s="69" t="str">
        <f t="shared" si="41"/>
        <v/>
      </c>
      <c r="AK73" s="69" t="str">
        <f t="shared" si="42"/>
        <v/>
      </c>
      <c r="AL73" s="69" t="str">
        <f t="shared" si="43"/>
        <v/>
      </c>
      <c r="AM73" s="69" t="str">
        <f t="shared" si="44"/>
        <v/>
      </c>
      <c r="AO73" s="65">
        <f t="shared" ref="AO73:AV124" si="51">IF(AC73="","",IF(ROUND(AC73,9)=0,"-",$O73-AC73))</f>
        <v>28.571428571457133</v>
      </c>
      <c r="AP73" s="65" t="str">
        <f t="shared" si="51"/>
        <v>-</v>
      </c>
      <c r="AQ73" s="65" t="str">
        <f t="shared" si="51"/>
        <v/>
      </c>
      <c r="AR73" s="65">
        <f t="shared" si="49"/>
        <v>76.71428571425713</v>
      </c>
      <c r="AS73" s="65" t="str">
        <f t="shared" si="49"/>
        <v/>
      </c>
      <c r="AT73" s="65" t="str">
        <f t="shared" si="49"/>
        <v/>
      </c>
      <c r="AU73" s="65" t="str">
        <f t="shared" si="49"/>
        <v/>
      </c>
      <c r="AV73" s="65" t="str">
        <f t="shared" si="49"/>
        <v/>
      </c>
      <c r="AW73" s="65" t="str">
        <f t="shared" si="49"/>
        <v/>
      </c>
      <c r="AX73" s="65" t="str">
        <f t="shared" si="31"/>
        <v/>
      </c>
      <c r="AY73" s="65" t="str">
        <f t="shared" si="31"/>
        <v/>
      </c>
      <c r="BA73" s="67">
        <f t="shared" si="45"/>
        <v>28.571428571457133</v>
      </c>
      <c r="BB73" s="68">
        <f t="shared" si="47"/>
        <v>29</v>
      </c>
      <c r="BC73" s="66" t="str">
        <f>INDEX(Parteien!$C73:$X73,1,MATCH(BA73,AO73:AY73,0)*2-1)</f>
        <v>ÖVP</v>
      </c>
      <c r="BD73" s="66" t="str">
        <f>INDEX(Parteien!$C73:$X73,1,MATCH(0,AC73:AM73,0)*2-1)</f>
        <v>SPÖ</v>
      </c>
      <c r="BE73" s="56">
        <f t="shared" si="46"/>
        <v>0</v>
      </c>
    </row>
    <row r="74" spans="1:57" s="66" customFormat="1" x14ac:dyDescent="0.15">
      <c r="A74" s="2">
        <v>50418</v>
      </c>
      <c r="B74" s="57" t="s">
        <v>411</v>
      </c>
      <c r="C74" s="58">
        <v>2617</v>
      </c>
      <c r="D74" s="58">
        <v>907</v>
      </c>
      <c r="E74" s="58">
        <v>573</v>
      </c>
      <c r="F74" s="58">
        <v>999</v>
      </c>
      <c r="G74" s="58"/>
      <c r="H74" s="58"/>
      <c r="I74" s="58"/>
      <c r="J74" s="58"/>
      <c r="K74" s="58"/>
      <c r="L74" s="58"/>
      <c r="M74" s="58"/>
      <c r="N74" s="59"/>
      <c r="O74" s="60">
        <v>191</v>
      </c>
      <c r="P74" s="61">
        <v>25</v>
      </c>
      <c r="Q74" s="62">
        <f t="shared" si="50"/>
        <v>13</v>
      </c>
      <c r="R74" s="62">
        <f t="shared" si="50"/>
        <v>4</v>
      </c>
      <c r="S74" s="62">
        <f t="shared" si="50"/>
        <v>3</v>
      </c>
      <c r="T74" s="62">
        <f t="shared" si="48"/>
        <v>5</v>
      </c>
      <c r="U74" s="62" t="str">
        <f t="shared" si="48"/>
        <v/>
      </c>
      <c r="V74" s="62" t="str">
        <f t="shared" si="48"/>
        <v/>
      </c>
      <c r="W74" s="62" t="str">
        <f t="shared" si="48"/>
        <v/>
      </c>
      <c r="X74" s="62" t="str">
        <f t="shared" si="48"/>
        <v/>
      </c>
      <c r="Y74" s="62" t="str">
        <f t="shared" si="48"/>
        <v/>
      </c>
      <c r="Z74" s="62" t="str">
        <f t="shared" si="30"/>
        <v/>
      </c>
      <c r="AA74" s="62" t="str">
        <f t="shared" si="30"/>
        <v/>
      </c>
      <c r="AB74" s="63"/>
      <c r="AC74" s="69">
        <f t="shared" si="34"/>
        <v>134</v>
      </c>
      <c r="AD74" s="69">
        <f t="shared" si="35"/>
        <v>143</v>
      </c>
      <c r="AE74" s="69">
        <f t="shared" si="36"/>
        <v>0</v>
      </c>
      <c r="AF74" s="69">
        <f t="shared" si="37"/>
        <v>44</v>
      </c>
      <c r="AG74" s="69" t="str">
        <f t="shared" si="38"/>
        <v/>
      </c>
      <c r="AH74" s="69" t="str">
        <f t="shared" si="39"/>
        <v/>
      </c>
      <c r="AI74" s="69" t="str">
        <f t="shared" si="40"/>
        <v/>
      </c>
      <c r="AJ74" s="69" t="str">
        <f t="shared" si="41"/>
        <v/>
      </c>
      <c r="AK74" s="69" t="str">
        <f t="shared" si="42"/>
        <v/>
      </c>
      <c r="AL74" s="69" t="str">
        <f t="shared" si="43"/>
        <v/>
      </c>
      <c r="AM74" s="69" t="str">
        <f t="shared" si="44"/>
        <v/>
      </c>
      <c r="AO74" s="65">
        <f t="shared" si="51"/>
        <v>57</v>
      </c>
      <c r="AP74" s="65">
        <f t="shared" si="51"/>
        <v>48</v>
      </c>
      <c r="AQ74" s="65" t="str">
        <f t="shared" si="51"/>
        <v>-</v>
      </c>
      <c r="AR74" s="65">
        <f t="shared" si="49"/>
        <v>147</v>
      </c>
      <c r="AS74" s="65" t="str">
        <f t="shared" si="49"/>
        <v/>
      </c>
      <c r="AT74" s="65" t="str">
        <f t="shared" si="49"/>
        <v/>
      </c>
      <c r="AU74" s="65" t="str">
        <f t="shared" si="49"/>
        <v/>
      </c>
      <c r="AV74" s="65" t="str">
        <f t="shared" si="49"/>
        <v/>
      </c>
      <c r="AW74" s="65" t="str">
        <f t="shared" si="49"/>
        <v/>
      </c>
      <c r="AX74" s="65" t="str">
        <f t="shared" si="31"/>
        <v/>
      </c>
      <c r="AY74" s="65" t="str">
        <f t="shared" si="31"/>
        <v/>
      </c>
      <c r="BA74" s="67">
        <f t="shared" si="45"/>
        <v>48</v>
      </c>
      <c r="BB74" s="68">
        <f t="shared" si="47"/>
        <v>48</v>
      </c>
      <c r="BC74" s="66" t="str">
        <f>INDEX(Parteien!$C74:$X74,1,MATCH(BA74,AO74:AY74,0)*2-1)</f>
        <v>SPÖ</v>
      </c>
      <c r="BD74" s="66" t="str">
        <f>INDEX(Parteien!$C74:$X74,1,MATCH(0,AC74:AM74,0)*2-1)</f>
        <v>Grüne</v>
      </c>
      <c r="BE74" s="56" t="str">
        <f t="shared" si="46"/>
        <v>ja</v>
      </c>
    </row>
    <row r="75" spans="1:57" s="66" customFormat="1" x14ac:dyDescent="0.15">
      <c r="A75" s="2">
        <v>50419</v>
      </c>
      <c r="B75" s="57" t="s">
        <v>412</v>
      </c>
      <c r="C75" s="58">
        <v>553</v>
      </c>
      <c r="D75" s="58">
        <v>349</v>
      </c>
      <c r="E75" s="58"/>
      <c r="F75" s="58">
        <v>126</v>
      </c>
      <c r="G75" s="58"/>
      <c r="H75" s="58"/>
      <c r="I75" s="58"/>
      <c r="J75" s="58"/>
      <c r="K75" s="58"/>
      <c r="L75" s="58"/>
      <c r="M75" s="58"/>
      <c r="N75" s="59"/>
      <c r="O75" s="60">
        <v>58.166666666666664</v>
      </c>
      <c r="P75" s="61">
        <v>17</v>
      </c>
      <c r="Q75" s="62">
        <f t="shared" si="50"/>
        <v>9</v>
      </c>
      <c r="R75" s="62">
        <f t="shared" si="50"/>
        <v>6</v>
      </c>
      <c r="S75" s="62" t="str">
        <f t="shared" si="50"/>
        <v/>
      </c>
      <c r="T75" s="62">
        <f t="shared" si="48"/>
        <v>2</v>
      </c>
      <c r="U75" s="62" t="str">
        <f t="shared" si="48"/>
        <v/>
      </c>
      <c r="V75" s="62" t="str">
        <f t="shared" si="48"/>
        <v/>
      </c>
      <c r="W75" s="62" t="str">
        <f t="shared" si="48"/>
        <v/>
      </c>
      <c r="X75" s="62" t="str">
        <f t="shared" si="48"/>
        <v/>
      </c>
      <c r="Y75" s="62" t="str">
        <f t="shared" si="48"/>
        <v/>
      </c>
      <c r="Z75" s="62" t="str">
        <f t="shared" si="30"/>
        <v/>
      </c>
      <c r="AA75" s="62" t="str">
        <f t="shared" si="30"/>
        <v/>
      </c>
      <c r="AB75" s="63"/>
      <c r="AC75" s="69">
        <f t="shared" si="34"/>
        <v>29.5</v>
      </c>
      <c r="AD75" s="69">
        <f t="shared" si="35"/>
        <v>0</v>
      </c>
      <c r="AE75" s="69" t="str">
        <f t="shared" si="36"/>
        <v/>
      </c>
      <c r="AF75" s="69">
        <f t="shared" si="37"/>
        <v>9.6666666666999994</v>
      </c>
      <c r="AG75" s="69" t="str">
        <f t="shared" si="38"/>
        <v/>
      </c>
      <c r="AH75" s="69" t="str">
        <f t="shared" si="39"/>
        <v/>
      </c>
      <c r="AI75" s="69" t="str">
        <f t="shared" si="40"/>
        <v/>
      </c>
      <c r="AJ75" s="69" t="str">
        <f t="shared" si="41"/>
        <v/>
      </c>
      <c r="AK75" s="69" t="str">
        <f t="shared" si="42"/>
        <v/>
      </c>
      <c r="AL75" s="69" t="str">
        <f t="shared" si="43"/>
        <v/>
      </c>
      <c r="AM75" s="69" t="str">
        <f t="shared" si="44"/>
        <v/>
      </c>
      <c r="AO75" s="65">
        <f t="shared" si="51"/>
        <v>28.666666666666664</v>
      </c>
      <c r="AP75" s="65" t="str">
        <f t="shared" si="51"/>
        <v>-</v>
      </c>
      <c r="AQ75" s="65" t="str">
        <f t="shared" si="51"/>
        <v/>
      </c>
      <c r="AR75" s="65">
        <f t="shared" si="49"/>
        <v>48.499999999966661</v>
      </c>
      <c r="AS75" s="65" t="str">
        <f t="shared" si="49"/>
        <v/>
      </c>
      <c r="AT75" s="65" t="str">
        <f t="shared" si="49"/>
        <v/>
      </c>
      <c r="AU75" s="65" t="str">
        <f t="shared" si="49"/>
        <v/>
      </c>
      <c r="AV75" s="65" t="str">
        <f t="shared" si="49"/>
        <v/>
      </c>
      <c r="AW75" s="65" t="str">
        <f t="shared" si="49"/>
        <v/>
      </c>
      <c r="AX75" s="65" t="str">
        <f t="shared" si="31"/>
        <v/>
      </c>
      <c r="AY75" s="65" t="str">
        <f t="shared" si="31"/>
        <v/>
      </c>
      <c r="BA75" s="67">
        <f t="shared" si="45"/>
        <v>28.666666666666664</v>
      </c>
      <c r="BB75" s="68">
        <f t="shared" si="47"/>
        <v>29</v>
      </c>
      <c r="BC75" s="66" t="str">
        <f>INDEX(Parteien!$C75:$X75,1,MATCH(BA75,AO75:AY75,0)*2-1)</f>
        <v>ÖVP</v>
      </c>
      <c r="BD75" s="66" t="str">
        <f>INDEX(Parteien!$C75:$X75,1,MATCH(0,AC75:AM75,0)*2-1)</f>
        <v>SPÖ</v>
      </c>
      <c r="BE75" s="56">
        <f t="shared" si="46"/>
        <v>0</v>
      </c>
    </row>
    <row r="76" spans="1:57" s="66" customFormat="1" x14ac:dyDescent="0.15">
      <c r="A76" s="2">
        <v>50420</v>
      </c>
      <c r="B76" s="57" t="s">
        <v>413</v>
      </c>
      <c r="C76" s="58">
        <v>1183</v>
      </c>
      <c r="D76" s="58">
        <v>632</v>
      </c>
      <c r="E76" s="58"/>
      <c r="F76" s="58">
        <v>379</v>
      </c>
      <c r="G76" s="58"/>
      <c r="H76" s="58"/>
      <c r="I76" s="58"/>
      <c r="J76" s="58"/>
      <c r="K76" s="58"/>
      <c r="L76" s="58"/>
      <c r="M76" s="58"/>
      <c r="N76" s="59"/>
      <c r="O76" s="60">
        <v>98.583333333333329</v>
      </c>
      <c r="P76" s="61">
        <v>21</v>
      </c>
      <c r="Q76" s="62">
        <f t="shared" si="50"/>
        <v>12</v>
      </c>
      <c r="R76" s="62">
        <f t="shared" si="50"/>
        <v>6</v>
      </c>
      <c r="S76" s="62" t="str">
        <f t="shared" si="50"/>
        <v/>
      </c>
      <c r="T76" s="62">
        <f t="shared" si="48"/>
        <v>3</v>
      </c>
      <c r="U76" s="62" t="str">
        <f t="shared" si="48"/>
        <v/>
      </c>
      <c r="V76" s="62" t="str">
        <f t="shared" si="48"/>
        <v/>
      </c>
      <c r="W76" s="62" t="str">
        <f t="shared" si="48"/>
        <v/>
      </c>
      <c r="X76" s="62" t="str">
        <f t="shared" si="48"/>
        <v/>
      </c>
      <c r="Y76" s="62" t="str">
        <f t="shared" si="48"/>
        <v/>
      </c>
      <c r="Z76" s="62" t="str">
        <f t="shared" si="30"/>
        <v/>
      </c>
      <c r="AA76" s="62" t="str">
        <f t="shared" si="30"/>
        <v/>
      </c>
      <c r="AB76" s="63"/>
      <c r="AC76" s="69">
        <f t="shared" si="34"/>
        <v>0</v>
      </c>
      <c r="AD76" s="69">
        <f t="shared" si="35"/>
        <v>40.5</v>
      </c>
      <c r="AE76" s="69" t="str">
        <f t="shared" si="36"/>
        <v/>
      </c>
      <c r="AF76" s="69">
        <f t="shared" si="37"/>
        <v>83.25</v>
      </c>
      <c r="AG76" s="69" t="str">
        <f t="shared" si="38"/>
        <v/>
      </c>
      <c r="AH76" s="69" t="str">
        <f t="shared" si="39"/>
        <v/>
      </c>
      <c r="AI76" s="69" t="str">
        <f t="shared" si="40"/>
        <v/>
      </c>
      <c r="AJ76" s="69" t="str">
        <f t="shared" si="41"/>
        <v/>
      </c>
      <c r="AK76" s="69" t="str">
        <f t="shared" si="42"/>
        <v/>
      </c>
      <c r="AL76" s="69" t="str">
        <f t="shared" si="43"/>
        <v/>
      </c>
      <c r="AM76" s="69" t="str">
        <f t="shared" si="44"/>
        <v/>
      </c>
      <c r="AO76" s="65" t="str">
        <f t="shared" si="51"/>
        <v>-</v>
      </c>
      <c r="AP76" s="65">
        <f t="shared" si="51"/>
        <v>58.083333333333329</v>
      </c>
      <c r="AQ76" s="65" t="str">
        <f t="shared" si="51"/>
        <v/>
      </c>
      <c r="AR76" s="65">
        <f t="shared" si="49"/>
        <v>15.333333333333329</v>
      </c>
      <c r="AS76" s="65" t="str">
        <f t="shared" si="49"/>
        <v/>
      </c>
      <c r="AT76" s="65" t="str">
        <f t="shared" si="49"/>
        <v/>
      </c>
      <c r="AU76" s="65" t="str">
        <f t="shared" si="49"/>
        <v/>
      </c>
      <c r="AV76" s="65" t="str">
        <f t="shared" si="49"/>
        <v/>
      </c>
      <c r="AW76" s="65" t="str">
        <f t="shared" si="49"/>
        <v/>
      </c>
      <c r="AX76" s="65" t="str">
        <f t="shared" si="31"/>
        <v/>
      </c>
      <c r="AY76" s="65" t="str">
        <f t="shared" si="31"/>
        <v/>
      </c>
      <c r="BA76" s="67">
        <f t="shared" si="45"/>
        <v>15.333333333333329</v>
      </c>
      <c r="BB76" s="68">
        <f t="shared" si="47"/>
        <v>16</v>
      </c>
      <c r="BC76" s="66" t="str">
        <f>INDEX(Parteien!$C76:$X76,1,MATCH(BA76,AO76:AY76,0)*2-1)</f>
        <v>FPÖ</v>
      </c>
      <c r="BD76" s="66" t="str">
        <f>INDEX(Parteien!$C76:$X76,1,MATCH(0,AC76:AM76,0)*2-1)</f>
        <v>ÖVP</v>
      </c>
      <c r="BE76" s="56">
        <f t="shared" si="46"/>
        <v>0</v>
      </c>
    </row>
    <row r="77" spans="1:57" s="66" customFormat="1" x14ac:dyDescent="0.15">
      <c r="A77" s="2">
        <v>50421</v>
      </c>
      <c r="B77" s="57" t="s">
        <v>69</v>
      </c>
      <c r="C77" s="58">
        <v>253</v>
      </c>
      <c r="D77" s="58">
        <v>1276</v>
      </c>
      <c r="E77" s="58"/>
      <c r="F77" s="58">
        <v>198</v>
      </c>
      <c r="G77" s="58"/>
      <c r="H77" s="58"/>
      <c r="I77" s="58"/>
      <c r="J77" s="58"/>
      <c r="K77" s="58"/>
      <c r="L77" s="58"/>
      <c r="M77" s="58"/>
      <c r="N77" s="59"/>
      <c r="O77" s="60">
        <v>79.75</v>
      </c>
      <c r="P77" s="61">
        <v>21</v>
      </c>
      <c r="Q77" s="62">
        <f t="shared" si="50"/>
        <v>3</v>
      </c>
      <c r="R77" s="62">
        <f t="shared" si="50"/>
        <v>16</v>
      </c>
      <c r="S77" s="62" t="str">
        <f t="shared" si="50"/>
        <v/>
      </c>
      <c r="T77" s="62">
        <f t="shared" si="48"/>
        <v>2</v>
      </c>
      <c r="U77" s="62" t="str">
        <f t="shared" si="48"/>
        <v/>
      </c>
      <c r="V77" s="62" t="str">
        <f t="shared" si="48"/>
        <v/>
      </c>
      <c r="W77" s="62" t="str">
        <f t="shared" si="48"/>
        <v/>
      </c>
      <c r="X77" s="62" t="str">
        <f t="shared" si="48"/>
        <v/>
      </c>
      <c r="Y77" s="62" t="str">
        <f t="shared" si="48"/>
        <v/>
      </c>
      <c r="Z77" s="62" t="str">
        <f t="shared" si="30"/>
        <v/>
      </c>
      <c r="AA77" s="62" t="str">
        <f t="shared" si="30"/>
        <v/>
      </c>
      <c r="AB77" s="63"/>
      <c r="AC77" s="69">
        <f t="shared" si="34"/>
        <v>13.75</v>
      </c>
      <c r="AD77" s="69">
        <f t="shared" si="35"/>
        <v>0</v>
      </c>
      <c r="AE77" s="69" t="str">
        <f t="shared" si="36"/>
        <v/>
      </c>
      <c r="AF77" s="69">
        <f t="shared" si="37"/>
        <v>38.5</v>
      </c>
      <c r="AG77" s="69" t="str">
        <f t="shared" si="38"/>
        <v/>
      </c>
      <c r="AH77" s="69" t="str">
        <f t="shared" si="39"/>
        <v/>
      </c>
      <c r="AI77" s="69" t="str">
        <f t="shared" si="40"/>
        <v/>
      </c>
      <c r="AJ77" s="69" t="str">
        <f t="shared" si="41"/>
        <v/>
      </c>
      <c r="AK77" s="69" t="str">
        <f t="shared" si="42"/>
        <v/>
      </c>
      <c r="AL77" s="69" t="str">
        <f t="shared" si="43"/>
        <v/>
      </c>
      <c r="AM77" s="69" t="str">
        <f t="shared" si="44"/>
        <v/>
      </c>
      <c r="AO77" s="65">
        <f t="shared" si="51"/>
        <v>66</v>
      </c>
      <c r="AP77" s="65" t="str">
        <f t="shared" si="51"/>
        <v>-</v>
      </c>
      <c r="AQ77" s="65" t="str">
        <f t="shared" si="51"/>
        <v/>
      </c>
      <c r="AR77" s="65">
        <f t="shared" si="49"/>
        <v>41.25</v>
      </c>
      <c r="AS77" s="65" t="str">
        <f t="shared" si="49"/>
        <v/>
      </c>
      <c r="AT77" s="65" t="str">
        <f t="shared" si="49"/>
        <v/>
      </c>
      <c r="AU77" s="65" t="str">
        <f t="shared" si="49"/>
        <v/>
      </c>
      <c r="AV77" s="65" t="str">
        <f t="shared" si="49"/>
        <v/>
      </c>
      <c r="AW77" s="65" t="str">
        <f t="shared" si="49"/>
        <v/>
      </c>
      <c r="AX77" s="65" t="str">
        <f t="shared" si="31"/>
        <v/>
      </c>
      <c r="AY77" s="65" t="str">
        <f t="shared" si="31"/>
        <v/>
      </c>
      <c r="BA77" s="67">
        <f t="shared" si="45"/>
        <v>41.25</v>
      </c>
      <c r="BB77" s="68">
        <f t="shared" si="47"/>
        <v>42</v>
      </c>
      <c r="BC77" s="66" t="str">
        <f>INDEX(Parteien!$C77:$X77,1,MATCH(BA77,AO77:AY77,0)*2-1)</f>
        <v>FPÖ</v>
      </c>
      <c r="BD77" s="66" t="str">
        <f>INDEX(Parteien!$C77:$X77,1,MATCH(0,AC77:AM77,0)*2-1)</f>
        <v>SPÖ</v>
      </c>
      <c r="BE77" s="56">
        <f t="shared" si="46"/>
        <v>0</v>
      </c>
    </row>
    <row r="78" spans="1:57" s="66" customFormat="1" x14ac:dyDescent="0.15">
      <c r="A78" s="2">
        <v>50422</v>
      </c>
      <c r="B78" s="57" t="s">
        <v>70</v>
      </c>
      <c r="C78" s="58">
        <v>101</v>
      </c>
      <c r="D78" s="58">
        <v>93</v>
      </c>
      <c r="E78" s="58"/>
      <c r="F78" s="58">
        <v>25</v>
      </c>
      <c r="G78" s="58">
        <v>83</v>
      </c>
      <c r="H78" s="58"/>
      <c r="I78" s="58"/>
      <c r="J78" s="58"/>
      <c r="K78" s="58"/>
      <c r="L78" s="58"/>
      <c r="M78" s="58"/>
      <c r="N78" s="59"/>
      <c r="O78" s="60">
        <v>27.666666666666668</v>
      </c>
      <c r="P78" s="61">
        <v>9</v>
      </c>
      <c r="Q78" s="62">
        <f t="shared" si="50"/>
        <v>3</v>
      </c>
      <c r="R78" s="62">
        <f t="shared" si="50"/>
        <v>3</v>
      </c>
      <c r="S78" s="62" t="str">
        <f t="shared" si="50"/>
        <v/>
      </c>
      <c r="T78" s="62">
        <f t="shared" si="48"/>
        <v>0</v>
      </c>
      <c r="U78" s="62">
        <f t="shared" si="48"/>
        <v>3</v>
      </c>
      <c r="V78" s="62" t="str">
        <f t="shared" si="48"/>
        <v/>
      </c>
      <c r="W78" s="62" t="str">
        <f t="shared" si="48"/>
        <v/>
      </c>
      <c r="X78" s="62" t="str">
        <f t="shared" si="48"/>
        <v/>
      </c>
      <c r="Y78" s="62" t="str">
        <f t="shared" si="48"/>
        <v/>
      </c>
      <c r="Z78" s="62" t="str">
        <f t="shared" si="30"/>
        <v/>
      </c>
      <c r="AA78" s="62" t="str">
        <f t="shared" si="30"/>
        <v/>
      </c>
      <c r="AB78" s="63"/>
      <c r="AC78" s="69">
        <f t="shared" si="34"/>
        <v>18</v>
      </c>
      <c r="AD78" s="69">
        <f t="shared" si="35"/>
        <v>10</v>
      </c>
      <c r="AE78" s="69" t="str">
        <f t="shared" si="36"/>
        <v/>
      </c>
      <c r="AF78" s="69">
        <f t="shared" si="37"/>
        <v>25</v>
      </c>
      <c r="AG78" s="69">
        <f t="shared" si="38"/>
        <v>0</v>
      </c>
      <c r="AH78" s="69" t="str">
        <f t="shared" si="39"/>
        <v/>
      </c>
      <c r="AI78" s="69" t="str">
        <f t="shared" si="40"/>
        <v/>
      </c>
      <c r="AJ78" s="69" t="str">
        <f t="shared" si="41"/>
        <v/>
      </c>
      <c r="AK78" s="69" t="str">
        <f t="shared" si="42"/>
        <v/>
      </c>
      <c r="AL78" s="69" t="str">
        <f t="shared" si="43"/>
        <v/>
      </c>
      <c r="AM78" s="69" t="str">
        <f t="shared" si="44"/>
        <v/>
      </c>
      <c r="AO78" s="65">
        <f t="shared" si="51"/>
        <v>9.6666666666666679</v>
      </c>
      <c r="AP78" s="65">
        <f t="shared" si="51"/>
        <v>17.666666666666668</v>
      </c>
      <c r="AQ78" s="65" t="str">
        <f t="shared" si="51"/>
        <v/>
      </c>
      <c r="AR78" s="65">
        <f t="shared" si="49"/>
        <v>2.6666666666666679</v>
      </c>
      <c r="AS78" s="65" t="str">
        <f t="shared" si="49"/>
        <v>-</v>
      </c>
      <c r="AT78" s="65" t="str">
        <f t="shared" si="49"/>
        <v/>
      </c>
      <c r="AU78" s="65" t="str">
        <f t="shared" si="49"/>
        <v/>
      </c>
      <c r="AV78" s="65" t="str">
        <f t="shared" si="49"/>
        <v/>
      </c>
      <c r="AW78" s="65" t="str">
        <f t="shared" si="49"/>
        <v/>
      </c>
      <c r="AX78" s="65" t="str">
        <f t="shared" si="31"/>
        <v/>
      </c>
      <c r="AY78" s="65" t="str">
        <f t="shared" si="31"/>
        <v/>
      </c>
      <c r="BA78" s="67">
        <f t="shared" si="45"/>
        <v>2.6666666666666679</v>
      </c>
      <c r="BB78" s="68">
        <f t="shared" si="47"/>
        <v>3</v>
      </c>
      <c r="BC78" s="66" t="str">
        <f>INDEX(Parteien!$C78:$X78,1,MATCH(BA78,AO78:AY78,0)*2-1)</f>
        <v>FPÖ</v>
      </c>
      <c r="BD78" s="66" t="str">
        <f>INDEX(Parteien!$C78:$X78,1,MATCH(0,AC78:AM78,0)*2-1)</f>
        <v>GFUO</v>
      </c>
      <c r="BE78" s="56">
        <f t="shared" si="46"/>
        <v>0</v>
      </c>
    </row>
    <row r="79" spans="1:57" s="66" customFormat="1" x14ac:dyDescent="0.15">
      <c r="A79" s="2">
        <v>50423</v>
      </c>
      <c r="B79" s="57" t="s">
        <v>71</v>
      </c>
      <c r="C79" s="58">
        <v>793</v>
      </c>
      <c r="D79" s="58">
        <v>527</v>
      </c>
      <c r="E79" s="58"/>
      <c r="F79" s="58">
        <v>310</v>
      </c>
      <c r="G79" s="58"/>
      <c r="H79" s="58"/>
      <c r="I79" s="58"/>
      <c r="J79" s="58"/>
      <c r="K79" s="58"/>
      <c r="L79" s="58"/>
      <c r="M79" s="58"/>
      <c r="N79" s="59"/>
      <c r="O79" s="60">
        <v>79.3</v>
      </c>
      <c r="P79" s="61">
        <v>19</v>
      </c>
      <c r="Q79" s="62">
        <f t="shared" si="50"/>
        <v>10</v>
      </c>
      <c r="R79" s="62">
        <f t="shared" si="50"/>
        <v>6</v>
      </c>
      <c r="S79" s="62" t="str">
        <f t="shared" si="50"/>
        <v/>
      </c>
      <c r="T79" s="62">
        <f t="shared" si="48"/>
        <v>3</v>
      </c>
      <c r="U79" s="62" t="str">
        <f t="shared" si="48"/>
        <v/>
      </c>
      <c r="V79" s="62" t="str">
        <f t="shared" si="48"/>
        <v/>
      </c>
      <c r="W79" s="62" t="str">
        <f t="shared" si="48"/>
        <v/>
      </c>
      <c r="X79" s="62" t="str">
        <f t="shared" si="48"/>
        <v/>
      </c>
      <c r="Y79" s="62" t="str">
        <f t="shared" si="48"/>
        <v/>
      </c>
      <c r="Z79" s="62" t="str">
        <f t="shared" si="30"/>
        <v/>
      </c>
      <c r="AA79" s="62" t="str">
        <f t="shared" si="30"/>
        <v/>
      </c>
      <c r="AB79" s="63"/>
      <c r="AC79" s="69">
        <f t="shared" si="34"/>
        <v>0</v>
      </c>
      <c r="AD79" s="69">
        <f t="shared" si="35"/>
        <v>51.2</v>
      </c>
      <c r="AE79" s="69" t="str">
        <f t="shared" si="36"/>
        <v/>
      </c>
      <c r="AF79" s="69">
        <f t="shared" si="37"/>
        <v>72.099999999999994</v>
      </c>
      <c r="AG79" s="69" t="str">
        <f t="shared" si="38"/>
        <v/>
      </c>
      <c r="AH79" s="69" t="str">
        <f t="shared" si="39"/>
        <v/>
      </c>
      <c r="AI79" s="69" t="str">
        <f t="shared" si="40"/>
        <v/>
      </c>
      <c r="AJ79" s="69" t="str">
        <f t="shared" si="41"/>
        <v/>
      </c>
      <c r="AK79" s="69" t="str">
        <f t="shared" si="42"/>
        <v/>
      </c>
      <c r="AL79" s="69" t="str">
        <f t="shared" si="43"/>
        <v/>
      </c>
      <c r="AM79" s="69" t="str">
        <f t="shared" si="44"/>
        <v/>
      </c>
      <c r="AO79" s="65" t="str">
        <f t="shared" si="51"/>
        <v>-</v>
      </c>
      <c r="AP79" s="65">
        <f t="shared" si="51"/>
        <v>28.099999999999994</v>
      </c>
      <c r="AQ79" s="65" t="str">
        <f t="shared" si="51"/>
        <v/>
      </c>
      <c r="AR79" s="65">
        <f t="shared" si="49"/>
        <v>7.2000000000000028</v>
      </c>
      <c r="AS79" s="65" t="str">
        <f t="shared" si="49"/>
        <v/>
      </c>
      <c r="AT79" s="65" t="str">
        <f t="shared" si="49"/>
        <v/>
      </c>
      <c r="AU79" s="65" t="str">
        <f t="shared" si="49"/>
        <v/>
      </c>
      <c r="AV79" s="65" t="str">
        <f t="shared" si="49"/>
        <v/>
      </c>
      <c r="AW79" s="65" t="str">
        <f t="shared" si="49"/>
        <v/>
      </c>
      <c r="AX79" s="65" t="str">
        <f t="shared" si="31"/>
        <v/>
      </c>
      <c r="AY79" s="65" t="str">
        <f t="shared" si="31"/>
        <v/>
      </c>
      <c r="BA79" s="67">
        <f t="shared" si="45"/>
        <v>7.2000000000000028</v>
      </c>
      <c r="BB79" s="68">
        <f t="shared" si="47"/>
        <v>8</v>
      </c>
      <c r="BC79" s="66" t="str">
        <f>INDEX(Parteien!$C79:$X79,1,MATCH(BA79,AO79:AY79,0)*2-1)</f>
        <v>FPÖ</v>
      </c>
      <c r="BD79" s="66" t="str">
        <f>INDEX(Parteien!$C79:$X79,1,MATCH(0,AC79:AM79,0)*2-1)</f>
        <v>ÖVP</v>
      </c>
      <c r="BE79" s="56">
        <f t="shared" si="46"/>
        <v>0</v>
      </c>
    </row>
    <row r="80" spans="1:57" s="66" customFormat="1" x14ac:dyDescent="0.15">
      <c r="A80" s="2">
        <v>50424</v>
      </c>
      <c r="B80" s="57" t="s">
        <v>72</v>
      </c>
      <c r="C80" s="58">
        <v>765</v>
      </c>
      <c r="D80" s="58">
        <v>649</v>
      </c>
      <c r="E80" s="58"/>
      <c r="F80" s="58">
        <v>271</v>
      </c>
      <c r="G80" s="58"/>
      <c r="H80" s="58"/>
      <c r="I80" s="58"/>
      <c r="J80" s="58"/>
      <c r="K80" s="58"/>
      <c r="L80" s="58"/>
      <c r="M80" s="58"/>
      <c r="N80" s="59"/>
      <c r="O80" s="60">
        <v>85</v>
      </c>
      <c r="P80" s="61">
        <v>19</v>
      </c>
      <c r="Q80" s="62">
        <f t="shared" si="50"/>
        <v>9</v>
      </c>
      <c r="R80" s="62">
        <f t="shared" si="50"/>
        <v>7</v>
      </c>
      <c r="S80" s="62" t="str">
        <f t="shared" si="50"/>
        <v/>
      </c>
      <c r="T80" s="62">
        <f t="shared" si="48"/>
        <v>3</v>
      </c>
      <c r="U80" s="62" t="str">
        <f t="shared" si="48"/>
        <v/>
      </c>
      <c r="V80" s="62" t="str">
        <f t="shared" si="48"/>
        <v/>
      </c>
      <c r="W80" s="62" t="str">
        <f t="shared" si="48"/>
        <v/>
      </c>
      <c r="X80" s="62" t="str">
        <f t="shared" si="48"/>
        <v/>
      </c>
      <c r="Y80" s="62" t="str">
        <f t="shared" si="48"/>
        <v/>
      </c>
      <c r="Z80" s="62" t="str">
        <f t="shared" si="30"/>
        <v/>
      </c>
      <c r="AA80" s="62" t="str">
        <f t="shared" si="30"/>
        <v/>
      </c>
      <c r="AB80" s="63"/>
      <c r="AC80" s="69">
        <f t="shared" si="34"/>
        <v>0</v>
      </c>
      <c r="AD80" s="69">
        <f t="shared" si="35"/>
        <v>54</v>
      </c>
      <c r="AE80" s="69" t="str">
        <f t="shared" si="36"/>
        <v/>
      </c>
      <c r="AF80" s="69">
        <f t="shared" si="37"/>
        <v>16</v>
      </c>
      <c r="AG80" s="69" t="str">
        <f t="shared" si="38"/>
        <v/>
      </c>
      <c r="AH80" s="69" t="str">
        <f t="shared" si="39"/>
        <v/>
      </c>
      <c r="AI80" s="69" t="str">
        <f t="shared" si="40"/>
        <v/>
      </c>
      <c r="AJ80" s="69" t="str">
        <f t="shared" si="41"/>
        <v/>
      </c>
      <c r="AK80" s="69" t="str">
        <f t="shared" si="42"/>
        <v/>
      </c>
      <c r="AL80" s="69" t="str">
        <f t="shared" si="43"/>
        <v/>
      </c>
      <c r="AM80" s="69" t="str">
        <f t="shared" si="44"/>
        <v/>
      </c>
      <c r="AO80" s="65" t="str">
        <f t="shared" si="51"/>
        <v>-</v>
      </c>
      <c r="AP80" s="65">
        <f t="shared" si="51"/>
        <v>31</v>
      </c>
      <c r="AQ80" s="65" t="str">
        <f t="shared" si="51"/>
        <v/>
      </c>
      <c r="AR80" s="65">
        <f t="shared" si="49"/>
        <v>69</v>
      </c>
      <c r="AS80" s="65" t="str">
        <f t="shared" si="49"/>
        <v/>
      </c>
      <c r="AT80" s="65" t="str">
        <f t="shared" si="49"/>
        <v/>
      </c>
      <c r="AU80" s="65" t="str">
        <f t="shared" si="49"/>
        <v/>
      </c>
      <c r="AV80" s="65" t="str">
        <f t="shared" si="49"/>
        <v/>
      </c>
      <c r="AW80" s="65" t="str">
        <f t="shared" si="49"/>
        <v/>
      </c>
      <c r="AX80" s="65" t="str">
        <f t="shared" si="31"/>
        <v/>
      </c>
      <c r="AY80" s="65" t="str">
        <f t="shared" si="31"/>
        <v/>
      </c>
      <c r="BA80" s="67">
        <f t="shared" si="45"/>
        <v>31</v>
      </c>
      <c r="BB80" s="68">
        <f t="shared" si="47"/>
        <v>31</v>
      </c>
      <c r="BC80" s="66" t="str">
        <f>INDEX(Parteien!$C80:$X80,1,MATCH(BA80,AO80:AY80,0)*2-1)</f>
        <v>SPÖ</v>
      </c>
      <c r="BD80" s="66" t="str">
        <f>INDEX(Parteien!$C80:$X80,1,MATCH(0,AC80:AM80,0)*2-1)</f>
        <v>ÖVP</v>
      </c>
      <c r="BE80" s="56" t="str">
        <f t="shared" si="46"/>
        <v>ja</v>
      </c>
    </row>
    <row r="81" spans="1:57" s="66" customFormat="1" x14ac:dyDescent="0.15">
      <c r="A81" s="2">
        <v>50425</v>
      </c>
      <c r="B81" s="57" t="s">
        <v>73</v>
      </c>
      <c r="C81" s="58">
        <v>247</v>
      </c>
      <c r="D81" s="58"/>
      <c r="E81" s="58"/>
      <c r="F81" s="58">
        <v>159</v>
      </c>
      <c r="G81" s="58">
        <v>157</v>
      </c>
      <c r="H81" s="58"/>
      <c r="I81" s="58"/>
      <c r="J81" s="58"/>
      <c r="K81" s="58"/>
      <c r="L81" s="58"/>
      <c r="M81" s="58"/>
      <c r="N81" s="59"/>
      <c r="O81" s="60">
        <v>39.75</v>
      </c>
      <c r="P81" s="61">
        <v>13</v>
      </c>
      <c r="Q81" s="62">
        <f t="shared" si="50"/>
        <v>6</v>
      </c>
      <c r="R81" s="62" t="str">
        <f t="shared" si="50"/>
        <v/>
      </c>
      <c r="S81" s="62" t="str">
        <f t="shared" si="50"/>
        <v/>
      </c>
      <c r="T81" s="62">
        <f t="shared" si="48"/>
        <v>4</v>
      </c>
      <c r="U81" s="62">
        <f t="shared" si="48"/>
        <v>3</v>
      </c>
      <c r="V81" s="62" t="str">
        <f t="shared" si="48"/>
        <v/>
      </c>
      <c r="W81" s="62" t="str">
        <f t="shared" si="48"/>
        <v/>
      </c>
      <c r="X81" s="62" t="str">
        <f t="shared" si="48"/>
        <v/>
      </c>
      <c r="Y81" s="62" t="str">
        <f t="shared" si="48"/>
        <v/>
      </c>
      <c r="Z81" s="62" t="str">
        <f t="shared" si="30"/>
        <v/>
      </c>
      <c r="AA81" s="62" t="str">
        <f t="shared" si="30"/>
        <v/>
      </c>
      <c r="AB81" s="63"/>
      <c r="AC81" s="69">
        <f t="shared" si="34"/>
        <v>8.5</v>
      </c>
      <c r="AD81" s="69" t="str">
        <f t="shared" si="35"/>
        <v/>
      </c>
      <c r="AE81" s="69" t="str">
        <f t="shared" si="36"/>
        <v/>
      </c>
      <c r="AF81" s="69">
        <f t="shared" si="37"/>
        <v>0</v>
      </c>
      <c r="AG81" s="69">
        <f t="shared" si="38"/>
        <v>37.75</v>
      </c>
      <c r="AH81" s="69" t="str">
        <f t="shared" si="39"/>
        <v/>
      </c>
      <c r="AI81" s="69" t="str">
        <f t="shared" si="40"/>
        <v/>
      </c>
      <c r="AJ81" s="69" t="str">
        <f t="shared" si="41"/>
        <v/>
      </c>
      <c r="AK81" s="69" t="str">
        <f t="shared" si="42"/>
        <v/>
      </c>
      <c r="AL81" s="69" t="str">
        <f t="shared" si="43"/>
        <v/>
      </c>
      <c r="AM81" s="69" t="str">
        <f t="shared" si="44"/>
        <v/>
      </c>
      <c r="AO81" s="65">
        <f t="shared" si="51"/>
        <v>31.25</v>
      </c>
      <c r="AP81" s="65" t="str">
        <f t="shared" si="51"/>
        <v/>
      </c>
      <c r="AQ81" s="65" t="str">
        <f t="shared" si="51"/>
        <v/>
      </c>
      <c r="AR81" s="65" t="str">
        <f t="shared" si="49"/>
        <v>-</v>
      </c>
      <c r="AS81" s="65">
        <f t="shared" si="49"/>
        <v>2</v>
      </c>
      <c r="AT81" s="65" t="str">
        <f t="shared" si="49"/>
        <v/>
      </c>
      <c r="AU81" s="65" t="str">
        <f t="shared" si="49"/>
        <v/>
      </c>
      <c r="AV81" s="65" t="str">
        <f t="shared" si="49"/>
        <v/>
      </c>
      <c r="AW81" s="65" t="str">
        <f t="shared" si="49"/>
        <v/>
      </c>
      <c r="AX81" s="65" t="str">
        <f t="shared" si="31"/>
        <v/>
      </c>
      <c r="AY81" s="65" t="str">
        <f t="shared" si="31"/>
        <v/>
      </c>
      <c r="BA81" s="67">
        <f t="shared" si="45"/>
        <v>2</v>
      </c>
      <c r="BB81" s="68">
        <f t="shared" si="47"/>
        <v>2</v>
      </c>
      <c r="BC81" s="66" t="str">
        <f>INDEX(Parteien!$C81:$X81,1,MATCH(BA81,AO81:AY81,0)*2-1)</f>
        <v>HLW</v>
      </c>
      <c r="BD81" s="66" t="str">
        <f>INDEX(Parteien!$C81:$X81,1,MATCH(0,AC81:AM81,0)*2-1)</f>
        <v>FPÖ</v>
      </c>
      <c r="BE81" s="56" t="str">
        <f t="shared" si="46"/>
        <v>ja</v>
      </c>
    </row>
    <row r="82" spans="1:57" s="66" customFormat="1" ht="16.5" customHeight="1" x14ac:dyDescent="0.15">
      <c r="A82" s="2">
        <v>50501</v>
      </c>
      <c r="B82" s="57" t="s">
        <v>74</v>
      </c>
      <c r="C82" s="58">
        <v>132</v>
      </c>
      <c r="D82" s="58">
        <v>101</v>
      </c>
      <c r="E82" s="58"/>
      <c r="F82" s="58">
        <v>38</v>
      </c>
      <c r="G82" s="58"/>
      <c r="H82" s="58"/>
      <c r="I82" s="58"/>
      <c r="J82" s="58"/>
      <c r="K82" s="58"/>
      <c r="L82" s="58"/>
      <c r="M82" s="58"/>
      <c r="N82" s="59"/>
      <c r="O82" s="60">
        <v>26.4</v>
      </c>
      <c r="P82" s="61">
        <v>9</v>
      </c>
      <c r="Q82" s="62">
        <f t="shared" si="50"/>
        <v>5</v>
      </c>
      <c r="R82" s="62">
        <f t="shared" si="50"/>
        <v>3</v>
      </c>
      <c r="S82" s="62" t="str">
        <f t="shared" si="50"/>
        <v/>
      </c>
      <c r="T82" s="62">
        <f t="shared" si="48"/>
        <v>1</v>
      </c>
      <c r="U82" s="62" t="str">
        <f t="shared" si="48"/>
        <v/>
      </c>
      <c r="V82" s="62" t="str">
        <f t="shared" si="48"/>
        <v/>
      </c>
      <c r="W82" s="62" t="str">
        <f t="shared" si="48"/>
        <v/>
      </c>
      <c r="X82" s="62" t="str">
        <f t="shared" si="48"/>
        <v/>
      </c>
      <c r="Y82" s="62" t="str">
        <f t="shared" si="48"/>
        <v/>
      </c>
      <c r="Z82" s="62" t="str">
        <f t="shared" si="30"/>
        <v/>
      </c>
      <c r="AA82" s="62" t="str">
        <f t="shared" si="30"/>
        <v/>
      </c>
      <c r="AB82" s="63"/>
      <c r="AC82" s="69">
        <f t="shared" si="34"/>
        <v>0</v>
      </c>
      <c r="AD82" s="69">
        <f t="shared" si="35"/>
        <v>21.8</v>
      </c>
      <c r="AE82" s="69" t="str">
        <f t="shared" si="36"/>
        <v/>
      </c>
      <c r="AF82" s="69">
        <f t="shared" si="37"/>
        <v>11.6</v>
      </c>
      <c r="AG82" s="69" t="str">
        <f t="shared" si="38"/>
        <v/>
      </c>
      <c r="AH82" s="69" t="str">
        <f t="shared" si="39"/>
        <v/>
      </c>
      <c r="AI82" s="69" t="str">
        <f t="shared" si="40"/>
        <v/>
      </c>
      <c r="AJ82" s="69" t="str">
        <f t="shared" si="41"/>
        <v/>
      </c>
      <c r="AK82" s="69" t="str">
        <f t="shared" si="42"/>
        <v/>
      </c>
      <c r="AL82" s="69" t="str">
        <f t="shared" si="43"/>
        <v/>
      </c>
      <c r="AM82" s="69" t="str">
        <f t="shared" si="44"/>
        <v/>
      </c>
      <c r="AO82" s="65" t="str">
        <f t="shared" si="51"/>
        <v>-</v>
      </c>
      <c r="AP82" s="65">
        <f t="shared" si="51"/>
        <v>4.5999999999999979</v>
      </c>
      <c r="AQ82" s="65" t="str">
        <f t="shared" si="51"/>
        <v/>
      </c>
      <c r="AR82" s="65">
        <f t="shared" si="49"/>
        <v>14.799999999999999</v>
      </c>
      <c r="AS82" s="65" t="str">
        <f t="shared" si="49"/>
        <v/>
      </c>
      <c r="AT82" s="65" t="str">
        <f t="shared" si="49"/>
        <v/>
      </c>
      <c r="AU82" s="65" t="str">
        <f t="shared" si="49"/>
        <v/>
      </c>
      <c r="AV82" s="65" t="str">
        <f t="shared" si="49"/>
        <v/>
      </c>
      <c r="AW82" s="65" t="str">
        <f t="shared" si="49"/>
        <v/>
      </c>
      <c r="AX82" s="65" t="str">
        <f t="shared" si="31"/>
        <v/>
      </c>
      <c r="AY82" s="65" t="str">
        <f t="shared" si="31"/>
        <v/>
      </c>
      <c r="BA82" s="67">
        <f t="shared" si="45"/>
        <v>4.5999999999999979</v>
      </c>
      <c r="BB82" s="68">
        <f t="shared" si="47"/>
        <v>5</v>
      </c>
      <c r="BC82" s="66" t="str">
        <f>INDEX(Parteien!$C82:$X82,1,MATCH(BA82,AO82:AY82,0)*2-1)</f>
        <v>SPÖ</v>
      </c>
      <c r="BD82" s="66" t="str">
        <f>INDEX(Parteien!$C82:$X82,1,MATCH(0,AC82:AM82,0)*2-1)</f>
        <v>ÖVP</v>
      </c>
      <c r="BE82" s="56">
        <f t="shared" si="46"/>
        <v>0</v>
      </c>
    </row>
    <row r="83" spans="1:57" s="66" customFormat="1" x14ac:dyDescent="0.15">
      <c r="A83" s="2">
        <v>50502</v>
      </c>
      <c r="B83" s="57" t="s">
        <v>75</v>
      </c>
      <c r="C83" s="58">
        <v>217</v>
      </c>
      <c r="D83" s="58">
        <v>79</v>
      </c>
      <c r="E83" s="58"/>
      <c r="F83" s="58">
        <v>46</v>
      </c>
      <c r="G83" s="58"/>
      <c r="H83" s="58"/>
      <c r="I83" s="58"/>
      <c r="J83" s="58"/>
      <c r="K83" s="58"/>
      <c r="L83" s="58"/>
      <c r="M83" s="58"/>
      <c r="N83" s="59"/>
      <c r="O83" s="60">
        <v>36.166666666666664</v>
      </c>
      <c r="P83" s="61">
        <v>9</v>
      </c>
      <c r="Q83" s="62">
        <f t="shared" si="50"/>
        <v>6</v>
      </c>
      <c r="R83" s="62">
        <f t="shared" si="50"/>
        <v>2</v>
      </c>
      <c r="S83" s="62" t="str">
        <f t="shared" si="50"/>
        <v/>
      </c>
      <c r="T83" s="62">
        <f t="shared" si="48"/>
        <v>1</v>
      </c>
      <c r="U83" s="62" t="str">
        <f t="shared" si="48"/>
        <v/>
      </c>
      <c r="V83" s="62" t="str">
        <f t="shared" si="48"/>
        <v/>
      </c>
      <c r="W83" s="62" t="str">
        <f t="shared" si="48"/>
        <v/>
      </c>
      <c r="X83" s="62" t="str">
        <f t="shared" si="48"/>
        <v/>
      </c>
      <c r="Y83" s="62" t="str">
        <f t="shared" si="48"/>
        <v/>
      </c>
      <c r="Z83" s="62" t="str">
        <f t="shared" si="30"/>
        <v/>
      </c>
      <c r="AA83" s="62" t="str">
        <f t="shared" si="30"/>
        <v/>
      </c>
      <c r="AB83" s="63"/>
      <c r="AC83" s="69">
        <f t="shared" si="34"/>
        <v>0</v>
      </c>
      <c r="AD83" s="69">
        <f t="shared" si="35"/>
        <v>6.6666666667000003</v>
      </c>
      <c r="AE83" s="69" t="str">
        <f t="shared" si="36"/>
        <v/>
      </c>
      <c r="AF83" s="69">
        <f t="shared" si="37"/>
        <v>9.8333333333000006</v>
      </c>
      <c r="AG83" s="69" t="str">
        <f t="shared" si="38"/>
        <v/>
      </c>
      <c r="AH83" s="69" t="str">
        <f t="shared" si="39"/>
        <v/>
      </c>
      <c r="AI83" s="69" t="str">
        <f t="shared" si="40"/>
        <v/>
      </c>
      <c r="AJ83" s="69" t="str">
        <f t="shared" si="41"/>
        <v/>
      </c>
      <c r="AK83" s="69" t="str">
        <f t="shared" si="42"/>
        <v/>
      </c>
      <c r="AL83" s="69" t="str">
        <f t="shared" si="43"/>
        <v/>
      </c>
      <c r="AM83" s="69" t="str">
        <f t="shared" si="44"/>
        <v/>
      </c>
      <c r="AO83" s="65" t="str">
        <f t="shared" si="51"/>
        <v>-</v>
      </c>
      <c r="AP83" s="65">
        <f t="shared" si="51"/>
        <v>29.499999999966665</v>
      </c>
      <c r="AQ83" s="65" t="str">
        <f t="shared" si="51"/>
        <v/>
      </c>
      <c r="AR83" s="65">
        <f t="shared" si="49"/>
        <v>26.333333333366664</v>
      </c>
      <c r="AS83" s="65" t="str">
        <f t="shared" si="49"/>
        <v/>
      </c>
      <c r="AT83" s="65" t="str">
        <f t="shared" si="49"/>
        <v/>
      </c>
      <c r="AU83" s="65" t="str">
        <f t="shared" si="49"/>
        <v/>
      </c>
      <c r="AV83" s="65" t="str">
        <f t="shared" si="49"/>
        <v/>
      </c>
      <c r="AW83" s="65" t="str">
        <f t="shared" si="49"/>
        <v/>
      </c>
      <c r="AX83" s="65" t="str">
        <f t="shared" si="31"/>
        <v/>
      </c>
      <c r="AY83" s="65" t="str">
        <f t="shared" si="31"/>
        <v/>
      </c>
      <c r="BA83" s="67">
        <f t="shared" si="45"/>
        <v>26.333333333366664</v>
      </c>
      <c r="BB83" s="68">
        <f t="shared" si="47"/>
        <v>27</v>
      </c>
      <c r="BC83" s="66" t="str">
        <f>INDEX(Parteien!$C83:$X83,1,MATCH(BA83,AO83:AY83,0)*2-1)</f>
        <v>FPÖ</v>
      </c>
      <c r="BD83" s="66" t="str">
        <f>INDEX(Parteien!$C83:$X83,1,MATCH(0,AC83:AM83,0)*2-1)</f>
        <v>ÖVP</v>
      </c>
      <c r="BE83" s="56">
        <f t="shared" si="46"/>
        <v>0</v>
      </c>
    </row>
    <row r="84" spans="1:57" s="66" customFormat="1" x14ac:dyDescent="0.15">
      <c r="A84" s="2">
        <v>50503</v>
      </c>
      <c r="B84" s="57" t="s">
        <v>76</v>
      </c>
      <c r="C84" s="58">
        <v>581</v>
      </c>
      <c r="D84" s="58">
        <v>618</v>
      </c>
      <c r="E84" s="58"/>
      <c r="F84" s="58">
        <v>256</v>
      </c>
      <c r="G84" s="58"/>
      <c r="H84" s="58"/>
      <c r="I84" s="58"/>
      <c r="J84" s="58"/>
      <c r="K84" s="58"/>
      <c r="L84" s="58"/>
      <c r="M84" s="58"/>
      <c r="N84" s="59"/>
      <c r="O84" s="60">
        <v>83</v>
      </c>
      <c r="P84" s="61">
        <v>17</v>
      </c>
      <c r="Q84" s="62">
        <f t="shared" si="50"/>
        <v>7</v>
      </c>
      <c r="R84" s="62">
        <f t="shared" si="50"/>
        <v>7</v>
      </c>
      <c r="S84" s="62" t="str">
        <f t="shared" si="50"/>
        <v/>
      </c>
      <c r="T84" s="62">
        <f t="shared" si="48"/>
        <v>3</v>
      </c>
      <c r="U84" s="62" t="str">
        <f t="shared" si="48"/>
        <v/>
      </c>
      <c r="V84" s="62" t="str">
        <f t="shared" si="48"/>
        <v/>
      </c>
      <c r="W84" s="62" t="str">
        <f t="shared" si="48"/>
        <v/>
      </c>
      <c r="X84" s="62" t="str">
        <f t="shared" si="48"/>
        <v/>
      </c>
      <c r="Y84" s="62" t="str">
        <f t="shared" si="48"/>
        <v/>
      </c>
      <c r="Z84" s="62" t="str">
        <f t="shared" si="30"/>
        <v/>
      </c>
      <c r="AA84" s="62" t="str">
        <f t="shared" si="30"/>
        <v/>
      </c>
      <c r="AB84" s="63"/>
      <c r="AC84" s="69">
        <f t="shared" si="34"/>
        <v>0</v>
      </c>
      <c r="AD84" s="69">
        <f t="shared" si="35"/>
        <v>37</v>
      </c>
      <c r="AE84" s="69" t="str">
        <f t="shared" si="36"/>
        <v/>
      </c>
      <c r="AF84" s="69">
        <f t="shared" si="37"/>
        <v>7</v>
      </c>
      <c r="AG84" s="69" t="str">
        <f t="shared" si="38"/>
        <v/>
      </c>
      <c r="AH84" s="69" t="str">
        <f t="shared" si="39"/>
        <v/>
      </c>
      <c r="AI84" s="69" t="str">
        <f t="shared" si="40"/>
        <v/>
      </c>
      <c r="AJ84" s="69" t="str">
        <f t="shared" si="41"/>
        <v/>
      </c>
      <c r="AK84" s="69" t="str">
        <f t="shared" si="42"/>
        <v/>
      </c>
      <c r="AL84" s="69" t="str">
        <f t="shared" si="43"/>
        <v/>
      </c>
      <c r="AM84" s="69" t="str">
        <f t="shared" si="44"/>
        <v/>
      </c>
      <c r="AO84" s="65" t="str">
        <f t="shared" si="51"/>
        <v>-</v>
      </c>
      <c r="AP84" s="65">
        <f t="shared" si="51"/>
        <v>46</v>
      </c>
      <c r="AQ84" s="65" t="str">
        <f t="shared" si="51"/>
        <v/>
      </c>
      <c r="AR84" s="65">
        <f t="shared" si="49"/>
        <v>76</v>
      </c>
      <c r="AS84" s="65" t="str">
        <f t="shared" si="49"/>
        <v/>
      </c>
      <c r="AT84" s="65" t="str">
        <f t="shared" si="49"/>
        <v/>
      </c>
      <c r="AU84" s="65" t="str">
        <f t="shared" si="49"/>
        <v/>
      </c>
      <c r="AV84" s="65" t="str">
        <f t="shared" si="49"/>
        <v/>
      </c>
      <c r="AW84" s="65" t="str">
        <f t="shared" si="49"/>
        <v/>
      </c>
      <c r="AX84" s="65" t="str">
        <f t="shared" si="31"/>
        <v/>
      </c>
      <c r="AY84" s="65" t="str">
        <f t="shared" si="31"/>
        <v/>
      </c>
      <c r="BA84" s="67">
        <f t="shared" si="45"/>
        <v>46</v>
      </c>
      <c r="BB84" s="68">
        <f t="shared" si="47"/>
        <v>46</v>
      </c>
      <c r="BC84" s="66" t="str">
        <f>INDEX(Parteien!$C84:$X84,1,MATCH(BA84,AO84:AY84,0)*2-1)</f>
        <v>SPÖ</v>
      </c>
      <c r="BD84" s="66" t="str">
        <f>INDEX(Parteien!$C84:$X84,1,MATCH(0,AC84:AM84,0)*2-1)</f>
        <v>ÖVP</v>
      </c>
      <c r="BE84" s="56" t="str">
        <f t="shared" si="46"/>
        <v>ja</v>
      </c>
    </row>
    <row r="85" spans="1:57" s="66" customFormat="1" x14ac:dyDescent="0.15">
      <c r="A85" s="2">
        <v>50504</v>
      </c>
      <c r="B85" s="57" t="s">
        <v>77</v>
      </c>
      <c r="C85" s="58">
        <v>663</v>
      </c>
      <c r="D85" s="58">
        <v>165</v>
      </c>
      <c r="E85" s="58"/>
      <c r="F85" s="58">
        <v>200</v>
      </c>
      <c r="G85" s="58"/>
      <c r="H85" s="58"/>
      <c r="I85" s="58"/>
      <c r="J85" s="58"/>
      <c r="K85" s="58"/>
      <c r="L85" s="58"/>
      <c r="M85" s="58"/>
      <c r="N85" s="59"/>
      <c r="O85" s="60">
        <v>55.25</v>
      </c>
      <c r="P85" s="61">
        <v>17</v>
      </c>
      <c r="Q85" s="62">
        <f t="shared" si="50"/>
        <v>12</v>
      </c>
      <c r="R85" s="62">
        <f t="shared" si="50"/>
        <v>2</v>
      </c>
      <c r="S85" s="62" t="str">
        <f t="shared" si="50"/>
        <v/>
      </c>
      <c r="T85" s="62">
        <f t="shared" si="48"/>
        <v>3</v>
      </c>
      <c r="U85" s="62" t="str">
        <f t="shared" si="48"/>
        <v/>
      </c>
      <c r="V85" s="62" t="str">
        <f t="shared" si="48"/>
        <v/>
      </c>
      <c r="W85" s="62" t="str">
        <f t="shared" si="48"/>
        <v/>
      </c>
      <c r="X85" s="62" t="str">
        <f t="shared" si="48"/>
        <v/>
      </c>
      <c r="Y85" s="62" t="str">
        <f t="shared" si="48"/>
        <v/>
      </c>
      <c r="Z85" s="62" t="str">
        <f t="shared" si="30"/>
        <v/>
      </c>
      <c r="AA85" s="62" t="str">
        <f t="shared" si="30"/>
        <v/>
      </c>
      <c r="AB85" s="63"/>
      <c r="AC85" s="69">
        <f t="shared" si="34"/>
        <v>0</v>
      </c>
      <c r="AD85" s="69">
        <f t="shared" si="35"/>
        <v>54.5</v>
      </c>
      <c r="AE85" s="69" t="str">
        <f t="shared" si="36"/>
        <v/>
      </c>
      <c r="AF85" s="69">
        <f t="shared" si="37"/>
        <v>34.25</v>
      </c>
      <c r="AG85" s="69" t="str">
        <f t="shared" si="38"/>
        <v/>
      </c>
      <c r="AH85" s="69" t="str">
        <f t="shared" si="39"/>
        <v/>
      </c>
      <c r="AI85" s="69" t="str">
        <f t="shared" si="40"/>
        <v/>
      </c>
      <c r="AJ85" s="69" t="str">
        <f t="shared" si="41"/>
        <v/>
      </c>
      <c r="AK85" s="69" t="str">
        <f t="shared" si="42"/>
        <v/>
      </c>
      <c r="AL85" s="69" t="str">
        <f t="shared" si="43"/>
        <v/>
      </c>
      <c r="AM85" s="69" t="str">
        <f t="shared" si="44"/>
        <v/>
      </c>
      <c r="AO85" s="65" t="str">
        <f t="shared" si="51"/>
        <v>-</v>
      </c>
      <c r="AP85" s="65">
        <f t="shared" si="51"/>
        <v>0.75</v>
      </c>
      <c r="AQ85" s="65" t="str">
        <f t="shared" si="51"/>
        <v/>
      </c>
      <c r="AR85" s="65">
        <f t="shared" si="49"/>
        <v>21</v>
      </c>
      <c r="AS85" s="65" t="str">
        <f t="shared" si="49"/>
        <v/>
      </c>
      <c r="AT85" s="65" t="str">
        <f t="shared" si="49"/>
        <v/>
      </c>
      <c r="AU85" s="65" t="str">
        <f t="shared" si="49"/>
        <v/>
      </c>
      <c r="AV85" s="65" t="str">
        <f t="shared" si="49"/>
        <v/>
      </c>
      <c r="AW85" s="65" t="str">
        <f t="shared" si="49"/>
        <v/>
      </c>
      <c r="AX85" s="65" t="str">
        <f t="shared" si="31"/>
        <v/>
      </c>
      <c r="AY85" s="65" t="str">
        <f t="shared" si="31"/>
        <v/>
      </c>
      <c r="BA85" s="67">
        <f t="shared" si="45"/>
        <v>0.75</v>
      </c>
      <c r="BB85" s="68">
        <f t="shared" si="47"/>
        <v>1</v>
      </c>
      <c r="BC85" s="66" t="str">
        <f>INDEX(Parteien!$C85:$X85,1,MATCH(BA85,AO85:AY85,0)*2-1)</f>
        <v>SPÖ</v>
      </c>
      <c r="BD85" s="66" t="str">
        <f>INDEX(Parteien!$C85:$X85,1,MATCH(0,AC85:AM85,0)*2-1)</f>
        <v>ÖVP</v>
      </c>
      <c r="BE85" s="56">
        <f t="shared" si="46"/>
        <v>0</v>
      </c>
    </row>
    <row r="86" spans="1:57" s="66" customFormat="1" x14ac:dyDescent="0.15">
      <c r="A86" s="2">
        <v>50505</v>
      </c>
      <c r="B86" s="57" t="s">
        <v>78</v>
      </c>
      <c r="C86" s="58">
        <v>178</v>
      </c>
      <c r="D86" s="58">
        <v>188</v>
      </c>
      <c r="E86" s="58"/>
      <c r="F86" s="58">
        <v>55</v>
      </c>
      <c r="G86" s="58"/>
      <c r="H86" s="58"/>
      <c r="I86" s="58"/>
      <c r="J86" s="58"/>
      <c r="K86" s="58"/>
      <c r="L86" s="58"/>
      <c r="M86" s="58"/>
      <c r="N86" s="59"/>
      <c r="O86" s="60">
        <v>44.5</v>
      </c>
      <c r="P86" s="61">
        <v>9</v>
      </c>
      <c r="Q86" s="62">
        <f t="shared" si="50"/>
        <v>4</v>
      </c>
      <c r="R86" s="62">
        <f t="shared" si="50"/>
        <v>4</v>
      </c>
      <c r="S86" s="62" t="str">
        <f t="shared" si="50"/>
        <v/>
      </c>
      <c r="T86" s="62">
        <f t="shared" si="48"/>
        <v>1</v>
      </c>
      <c r="U86" s="62" t="str">
        <f t="shared" si="48"/>
        <v/>
      </c>
      <c r="V86" s="62" t="str">
        <f t="shared" si="48"/>
        <v/>
      </c>
      <c r="W86" s="62" t="str">
        <f t="shared" si="48"/>
        <v/>
      </c>
      <c r="X86" s="62" t="str">
        <f t="shared" si="48"/>
        <v/>
      </c>
      <c r="Y86" s="62" t="str">
        <f t="shared" si="48"/>
        <v/>
      </c>
      <c r="Z86" s="62" t="str">
        <f t="shared" si="30"/>
        <v/>
      </c>
      <c r="AA86" s="62" t="str">
        <f t="shared" si="30"/>
        <v/>
      </c>
      <c r="AB86" s="63"/>
      <c r="AC86" s="69">
        <f t="shared" si="34"/>
        <v>0</v>
      </c>
      <c r="AD86" s="69">
        <f t="shared" si="35"/>
        <v>10</v>
      </c>
      <c r="AE86" s="69" t="str">
        <f t="shared" si="36"/>
        <v/>
      </c>
      <c r="AF86" s="69">
        <f t="shared" si="37"/>
        <v>10.5</v>
      </c>
      <c r="AG86" s="69" t="str">
        <f t="shared" si="38"/>
        <v/>
      </c>
      <c r="AH86" s="69" t="str">
        <f t="shared" si="39"/>
        <v/>
      </c>
      <c r="AI86" s="69" t="str">
        <f t="shared" si="40"/>
        <v/>
      </c>
      <c r="AJ86" s="69" t="str">
        <f t="shared" si="41"/>
        <v/>
      </c>
      <c r="AK86" s="69" t="str">
        <f t="shared" si="42"/>
        <v/>
      </c>
      <c r="AL86" s="69" t="str">
        <f t="shared" si="43"/>
        <v/>
      </c>
      <c r="AM86" s="69" t="str">
        <f t="shared" si="44"/>
        <v/>
      </c>
      <c r="AO86" s="65" t="str">
        <f t="shared" si="51"/>
        <v>-</v>
      </c>
      <c r="AP86" s="65">
        <f t="shared" si="51"/>
        <v>34.5</v>
      </c>
      <c r="AQ86" s="65" t="str">
        <f t="shared" si="51"/>
        <v/>
      </c>
      <c r="AR86" s="65">
        <f t="shared" si="49"/>
        <v>34</v>
      </c>
      <c r="AS86" s="65" t="str">
        <f t="shared" si="49"/>
        <v/>
      </c>
      <c r="AT86" s="65" t="str">
        <f t="shared" si="49"/>
        <v/>
      </c>
      <c r="AU86" s="65" t="str">
        <f t="shared" si="49"/>
        <v/>
      </c>
      <c r="AV86" s="65" t="str">
        <f t="shared" si="49"/>
        <v/>
      </c>
      <c r="AW86" s="65" t="str">
        <f t="shared" si="49"/>
        <v/>
      </c>
      <c r="AX86" s="65" t="str">
        <f t="shared" si="31"/>
        <v/>
      </c>
      <c r="AY86" s="65" t="str">
        <f t="shared" si="31"/>
        <v/>
      </c>
      <c r="BA86" s="67">
        <f t="shared" si="45"/>
        <v>34</v>
      </c>
      <c r="BB86" s="68">
        <f t="shared" si="47"/>
        <v>34</v>
      </c>
      <c r="BC86" s="66" t="str">
        <f>INDEX(Parteien!$C86:$X86,1,MATCH(BA86,AO86:AY86,0)*2-1)</f>
        <v>FPÖ</v>
      </c>
      <c r="BD86" s="66" t="str">
        <f>INDEX(Parteien!$C86:$X86,1,MATCH(0,AC86:AM86,0)*2-1)</f>
        <v>ÖVP</v>
      </c>
      <c r="BE86" s="56" t="str">
        <f t="shared" si="46"/>
        <v>ja</v>
      </c>
    </row>
    <row r="87" spans="1:57" s="66" customFormat="1" x14ac:dyDescent="0.15">
      <c r="A87" s="2">
        <v>50506</v>
      </c>
      <c r="B87" s="57" t="s">
        <v>79</v>
      </c>
      <c r="C87" s="58">
        <v>369</v>
      </c>
      <c r="D87" s="58">
        <v>324</v>
      </c>
      <c r="E87" s="58"/>
      <c r="F87" s="58">
        <v>125</v>
      </c>
      <c r="G87" s="58"/>
      <c r="H87" s="58"/>
      <c r="I87" s="58"/>
      <c r="J87" s="58"/>
      <c r="K87" s="58"/>
      <c r="L87" s="58"/>
      <c r="M87" s="58"/>
      <c r="N87" s="59"/>
      <c r="O87" s="60">
        <v>61.5</v>
      </c>
      <c r="P87" s="61">
        <v>13</v>
      </c>
      <c r="Q87" s="62">
        <f t="shared" si="50"/>
        <v>6</v>
      </c>
      <c r="R87" s="62">
        <f t="shared" si="50"/>
        <v>5</v>
      </c>
      <c r="S87" s="62" t="str">
        <f t="shared" si="50"/>
        <v/>
      </c>
      <c r="T87" s="62">
        <f t="shared" si="48"/>
        <v>2</v>
      </c>
      <c r="U87" s="62" t="str">
        <f t="shared" si="48"/>
        <v/>
      </c>
      <c r="V87" s="62" t="str">
        <f t="shared" si="48"/>
        <v/>
      </c>
      <c r="W87" s="62" t="str">
        <f t="shared" si="48"/>
        <v/>
      </c>
      <c r="X87" s="62" t="str">
        <f t="shared" si="48"/>
        <v/>
      </c>
      <c r="Y87" s="62" t="str">
        <f t="shared" si="48"/>
        <v/>
      </c>
      <c r="Z87" s="62" t="str">
        <f t="shared" si="30"/>
        <v/>
      </c>
      <c r="AA87" s="62" t="str">
        <f t="shared" si="30"/>
        <v/>
      </c>
      <c r="AB87" s="63"/>
      <c r="AC87" s="69">
        <f t="shared" si="34"/>
        <v>0</v>
      </c>
      <c r="AD87" s="69">
        <f t="shared" si="35"/>
        <v>16.5</v>
      </c>
      <c r="AE87" s="69" t="str">
        <f t="shared" si="36"/>
        <v/>
      </c>
      <c r="AF87" s="69">
        <f t="shared" si="37"/>
        <v>2</v>
      </c>
      <c r="AG87" s="69" t="str">
        <f t="shared" si="38"/>
        <v/>
      </c>
      <c r="AH87" s="69" t="str">
        <f t="shared" si="39"/>
        <v/>
      </c>
      <c r="AI87" s="69" t="str">
        <f t="shared" si="40"/>
        <v/>
      </c>
      <c r="AJ87" s="69" t="str">
        <f t="shared" si="41"/>
        <v/>
      </c>
      <c r="AK87" s="69" t="str">
        <f t="shared" si="42"/>
        <v/>
      </c>
      <c r="AL87" s="69" t="str">
        <f t="shared" si="43"/>
        <v/>
      </c>
      <c r="AM87" s="69" t="str">
        <f t="shared" si="44"/>
        <v/>
      </c>
      <c r="AO87" s="65" t="str">
        <f t="shared" si="51"/>
        <v>-</v>
      </c>
      <c r="AP87" s="65">
        <f t="shared" si="51"/>
        <v>45</v>
      </c>
      <c r="AQ87" s="65" t="str">
        <f t="shared" si="51"/>
        <v/>
      </c>
      <c r="AR87" s="65">
        <f t="shared" si="49"/>
        <v>59.5</v>
      </c>
      <c r="AS87" s="65" t="str">
        <f t="shared" si="49"/>
        <v/>
      </c>
      <c r="AT87" s="65" t="str">
        <f t="shared" si="49"/>
        <v/>
      </c>
      <c r="AU87" s="65" t="str">
        <f t="shared" si="49"/>
        <v/>
      </c>
      <c r="AV87" s="65" t="str">
        <f t="shared" si="49"/>
        <v/>
      </c>
      <c r="AW87" s="65" t="str">
        <f t="shared" si="49"/>
        <v/>
      </c>
      <c r="AX87" s="65" t="str">
        <f t="shared" si="31"/>
        <v/>
      </c>
      <c r="AY87" s="65" t="str">
        <f t="shared" si="31"/>
        <v/>
      </c>
      <c r="BA87" s="67">
        <f t="shared" si="45"/>
        <v>45</v>
      </c>
      <c r="BB87" s="68">
        <f t="shared" si="47"/>
        <v>45</v>
      </c>
      <c r="BC87" s="66" t="str">
        <f>INDEX(Parteien!$C87:$X87,1,MATCH(BA87,AO87:AY87,0)*2-1)</f>
        <v>SPÖ</v>
      </c>
      <c r="BD87" s="66" t="str">
        <f>INDEX(Parteien!$C87:$X87,1,MATCH(0,AC87:AM87,0)*2-1)</f>
        <v>ÖVP</v>
      </c>
      <c r="BE87" s="56" t="str">
        <f t="shared" si="46"/>
        <v>ja</v>
      </c>
    </row>
    <row r="88" spans="1:57" s="66" customFormat="1" x14ac:dyDescent="0.15">
      <c r="A88" s="2">
        <v>50507</v>
      </c>
      <c r="B88" s="57" t="s">
        <v>414</v>
      </c>
      <c r="C88" s="58">
        <v>242</v>
      </c>
      <c r="D88" s="58">
        <v>136</v>
      </c>
      <c r="E88" s="58"/>
      <c r="F88" s="58">
        <v>79</v>
      </c>
      <c r="G88" s="58"/>
      <c r="H88" s="58"/>
      <c r="I88" s="58"/>
      <c r="J88" s="58"/>
      <c r="K88" s="58"/>
      <c r="L88" s="58"/>
      <c r="M88" s="58"/>
      <c r="N88" s="59"/>
      <c r="O88" s="60">
        <v>45.333333333333336</v>
      </c>
      <c r="P88" s="61">
        <v>9</v>
      </c>
      <c r="Q88" s="62">
        <f t="shared" si="50"/>
        <v>5</v>
      </c>
      <c r="R88" s="62">
        <f t="shared" si="50"/>
        <v>3</v>
      </c>
      <c r="S88" s="62" t="str">
        <f t="shared" si="50"/>
        <v/>
      </c>
      <c r="T88" s="62">
        <f t="shared" si="48"/>
        <v>1</v>
      </c>
      <c r="U88" s="62" t="str">
        <f t="shared" si="48"/>
        <v/>
      </c>
      <c r="V88" s="62" t="str">
        <f t="shared" si="48"/>
        <v/>
      </c>
      <c r="W88" s="62" t="str">
        <f t="shared" si="48"/>
        <v/>
      </c>
      <c r="X88" s="62" t="str">
        <f t="shared" si="48"/>
        <v/>
      </c>
      <c r="Y88" s="62" t="str">
        <f t="shared" si="48"/>
        <v/>
      </c>
      <c r="Z88" s="62" t="str">
        <f t="shared" si="30"/>
        <v/>
      </c>
      <c r="AA88" s="62" t="str">
        <f t="shared" si="30"/>
        <v/>
      </c>
      <c r="AB88" s="63"/>
      <c r="AC88" s="69">
        <f t="shared" si="34"/>
        <v>15.333333333300001</v>
      </c>
      <c r="AD88" s="69">
        <f t="shared" si="35"/>
        <v>0</v>
      </c>
      <c r="AE88" s="69" t="str">
        <f t="shared" si="36"/>
        <v/>
      </c>
      <c r="AF88" s="69">
        <f t="shared" si="37"/>
        <v>33.666666666700003</v>
      </c>
      <c r="AG88" s="69" t="str">
        <f t="shared" si="38"/>
        <v/>
      </c>
      <c r="AH88" s="69" t="str">
        <f t="shared" si="39"/>
        <v/>
      </c>
      <c r="AI88" s="69" t="str">
        <f t="shared" si="40"/>
        <v/>
      </c>
      <c r="AJ88" s="69" t="str">
        <f t="shared" si="41"/>
        <v/>
      </c>
      <c r="AK88" s="69" t="str">
        <f t="shared" si="42"/>
        <v/>
      </c>
      <c r="AL88" s="69" t="str">
        <f t="shared" si="43"/>
        <v/>
      </c>
      <c r="AM88" s="69" t="str">
        <f t="shared" si="44"/>
        <v/>
      </c>
      <c r="AO88" s="65">
        <f t="shared" si="51"/>
        <v>30.000000000033335</v>
      </c>
      <c r="AP88" s="65" t="str">
        <f t="shared" si="51"/>
        <v>-</v>
      </c>
      <c r="AQ88" s="65" t="str">
        <f t="shared" si="51"/>
        <v/>
      </c>
      <c r="AR88" s="65">
        <f t="shared" si="49"/>
        <v>11.666666666633333</v>
      </c>
      <c r="AS88" s="65" t="str">
        <f t="shared" si="49"/>
        <v/>
      </c>
      <c r="AT88" s="65" t="str">
        <f t="shared" si="49"/>
        <v/>
      </c>
      <c r="AU88" s="65" t="str">
        <f t="shared" si="49"/>
        <v/>
      </c>
      <c r="AV88" s="65" t="str">
        <f t="shared" si="49"/>
        <v/>
      </c>
      <c r="AW88" s="65" t="str">
        <f t="shared" si="49"/>
        <v/>
      </c>
      <c r="AX88" s="65" t="str">
        <f t="shared" si="31"/>
        <v/>
      </c>
      <c r="AY88" s="65" t="str">
        <f t="shared" si="31"/>
        <v/>
      </c>
      <c r="BA88" s="67">
        <f t="shared" si="45"/>
        <v>11.666666666633333</v>
      </c>
      <c r="BB88" s="68">
        <f t="shared" si="47"/>
        <v>12</v>
      </c>
      <c r="BC88" s="66" t="str">
        <f>INDEX(Parteien!$C88:$X88,1,MATCH(BA88,AO88:AY88,0)*2-1)</f>
        <v>FPÖ</v>
      </c>
      <c r="BD88" s="66" t="str">
        <f>INDEX(Parteien!$C88:$X88,1,MATCH(0,AC88:AM88,0)*2-1)</f>
        <v>SPÖ</v>
      </c>
      <c r="BE88" s="56">
        <f t="shared" si="46"/>
        <v>0</v>
      </c>
    </row>
    <row r="89" spans="1:57" s="66" customFormat="1" x14ac:dyDescent="0.15">
      <c r="A89" s="2">
        <v>50508</v>
      </c>
      <c r="B89" s="57" t="s">
        <v>415</v>
      </c>
      <c r="C89" s="58">
        <v>205</v>
      </c>
      <c r="D89" s="58">
        <v>225</v>
      </c>
      <c r="E89" s="58"/>
      <c r="F89" s="58">
        <v>118</v>
      </c>
      <c r="G89" s="58"/>
      <c r="H89" s="58"/>
      <c r="I89" s="58"/>
      <c r="J89" s="58"/>
      <c r="K89" s="58"/>
      <c r="L89" s="58"/>
      <c r="M89" s="58"/>
      <c r="N89" s="59"/>
      <c r="O89" s="60">
        <v>56.25</v>
      </c>
      <c r="P89" s="61">
        <v>9</v>
      </c>
      <c r="Q89" s="62">
        <f t="shared" si="50"/>
        <v>3</v>
      </c>
      <c r="R89" s="62">
        <f t="shared" si="50"/>
        <v>4</v>
      </c>
      <c r="S89" s="62" t="str">
        <f t="shared" si="50"/>
        <v/>
      </c>
      <c r="T89" s="62">
        <f t="shared" si="48"/>
        <v>2</v>
      </c>
      <c r="U89" s="62" t="str">
        <f t="shared" si="48"/>
        <v/>
      </c>
      <c r="V89" s="62" t="str">
        <f t="shared" si="48"/>
        <v/>
      </c>
      <c r="W89" s="62" t="str">
        <f t="shared" si="48"/>
        <v/>
      </c>
      <c r="X89" s="62" t="str">
        <f t="shared" si="48"/>
        <v/>
      </c>
      <c r="Y89" s="62" t="str">
        <f t="shared" si="48"/>
        <v/>
      </c>
      <c r="Z89" s="62" t="str">
        <f t="shared" si="30"/>
        <v/>
      </c>
      <c r="AA89" s="62" t="str">
        <f t="shared" si="30"/>
        <v/>
      </c>
      <c r="AB89" s="63"/>
      <c r="AC89" s="69">
        <f t="shared" si="34"/>
        <v>36.25</v>
      </c>
      <c r="AD89" s="69">
        <f t="shared" si="35"/>
        <v>0</v>
      </c>
      <c r="AE89" s="69" t="str">
        <f t="shared" si="36"/>
        <v/>
      </c>
      <c r="AF89" s="69">
        <f t="shared" si="37"/>
        <v>5.5</v>
      </c>
      <c r="AG89" s="69" t="str">
        <f t="shared" si="38"/>
        <v/>
      </c>
      <c r="AH89" s="69" t="str">
        <f t="shared" si="39"/>
        <v/>
      </c>
      <c r="AI89" s="69" t="str">
        <f t="shared" si="40"/>
        <v/>
      </c>
      <c r="AJ89" s="69" t="str">
        <f t="shared" si="41"/>
        <v/>
      </c>
      <c r="AK89" s="69" t="str">
        <f t="shared" si="42"/>
        <v/>
      </c>
      <c r="AL89" s="69" t="str">
        <f t="shared" si="43"/>
        <v/>
      </c>
      <c r="AM89" s="69" t="str">
        <f t="shared" si="44"/>
        <v/>
      </c>
      <c r="AO89" s="65">
        <f t="shared" si="51"/>
        <v>20</v>
      </c>
      <c r="AP89" s="65" t="str">
        <f t="shared" si="51"/>
        <v>-</v>
      </c>
      <c r="AQ89" s="65" t="str">
        <f t="shared" si="51"/>
        <v/>
      </c>
      <c r="AR89" s="65">
        <f t="shared" si="49"/>
        <v>50.75</v>
      </c>
      <c r="AS89" s="65" t="str">
        <f t="shared" si="49"/>
        <v/>
      </c>
      <c r="AT89" s="65" t="str">
        <f t="shared" si="49"/>
        <v/>
      </c>
      <c r="AU89" s="65" t="str">
        <f t="shared" si="49"/>
        <v/>
      </c>
      <c r="AV89" s="65" t="str">
        <f t="shared" si="49"/>
        <v/>
      </c>
      <c r="AW89" s="65" t="str">
        <f t="shared" si="49"/>
        <v/>
      </c>
      <c r="AX89" s="65" t="str">
        <f t="shared" si="31"/>
        <v/>
      </c>
      <c r="AY89" s="65" t="str">
        <f t="shared" si="31"/>
        <v/>
      </c>
      <c r="BA89" s="67">
        <f t="shared" si="45"/>
        <v>20</v>
      </c>
      <c r="BB89" s="68">
        <f t="shared" si="47"/>
        <v>20</v>
      </c>
      <c r="BC89" s="66" t="str">
        <f>INDEX(Parteien!$C89:$X89,1,MATCH(BA89,AO89:AY89,0)*2-1)</f>
        <v>ÖVP</v>
      </c>
      <c r="BD89" s="66" t="str">
        <f>INDEX(Parteien!$C89:$X89,1,MATCH(0,AC89:AM89,0)*2-1)</f>
        <v>SPÖ</v>
      </c>
      <c r="BE89" s="56" t="str">
        <f t="shared" si="46"/>
        <v>ja</v>
      </c>
    </row>
    <row r="90" spans="1:57" s="66" customFormat="1" x14ac:dyDescent="0.15">
      <c r="A90" s="2">
        <v>50509</v>
      </c>
      <c r="B90" s="57" t="s">
        <v>416</v>
      </c>
      <c r="C90" s="58">
        <v>1444</v>
      </c>
      <c r="D90" s="58">
        <v>637</v>
      </c>
      <c r="E90" s="58"/>
      <c r="F90" s="58">
        <v>244</v>
      </c>
      <c r="G90" s="58"/>
      <c r="H90" s="58"/>
      <c r="I90" s="58"/>
      <c r="J90" s="58"/>
      <c r="K90" s="58"/>
      <c r="L90" s="58"/>
      <c r="M90" s="58"/>
      <c r="N90" s="59"/>
      <c r="O90" s="60">
        <v>106.16666666666667</v>
      </c>
      <c r="P90" s="61">
        <v>21</v>
      </c>
      <c r="Q90" s="62">
        <f t="shared" si="50"/>
        <v>13</v>
      </c>
      <c r="R90" s="62">
        <f t="shared" si="50"/>
        <v>6</v>
      </c>
      <c r="S90" s="62" t="str">
        <f t="shared" si="50"/>
        <v/>
      </c>
      <c r="T90" s="62">
        <f t="shared" si="48"/>
        <v>2</v>
      </c>
      <c r="U90" s="62" t="str">
        <f t="shared" si="48"/>
        <v/>
      </c>
      <c r="V90" s="62" t="str">
        <f t="shared" si="48"/>
        <v/>
      </c>
      <c r="W90" s="62" t="str">
        <f t="shared" si="48"/>
        <v/>
      </c>
      <c r="X90" s="62" t="str">
        <f t="shared" si="48"/>
        <v/>
      </c>
      <c r="Y90" s="62" t="str">
        <f t="shared" si="48"/>
        <v/>
      </c>
      <c r="Z90" s="62" t="str">
        <f t="shared" si="30"/>
        <v/>
      </c>
      <c r="AA90" s="62" t="str">
        <f t="shared" si="30"/>
        <v/>
      </c>
      <c r="AB90" s="63"/>
      <c r="AC90" s="69">
        <f t="shared" si="34"/>
        <v>63.833333333299997</v>
      </c>
      <c r="AD90" s="69">
        <f t="shared" si="35"/>
        <v>0</v>
      </c>
      <c r="AE90" s="69" t="str">
        <f t="shared" si="36"/>
        <v/>
      </c>
      <c r="AF90" s="69">
        <f t="shared" si="37"/>
        <v>31.666666666699999</v>
      </c>
      <c r="AG90" s="69" t="str">
        <f t="shared" si="38"/>
        <v/>
      </c>
      <c r="AH90" s="69" t="str">
        <f t="shared" si="39"/>
        <v/>
      </c>
      <c r="AI90" s="69" t="str">
        <f t="shared" si="40"/>
        <v/>
      </c>
      <c r="AJ90" s="69" t="str">
        <f t="shared" si="41"/>
        <v/>
      </c>
      <c r="AK90" s="69" t="str">
        <f t="shared" si="42"/>
        <v/>
      </c>
      <c r="AL90" s="69" t="str">
        <f t="shared" si="43"/>
        <v/>
      </c>
      <c r="AM90" s="69" t="str">
        <f t="shared" si="44"/>
        <v/>
      </c>
      <c r="AO90" s="65">
        <f t="shared" si="51"/>
        <v>42.333333333366674</v>
      </c>
      <c r="AP90" s="65" t="str">
        <f t="shared" si="51"/>
        <v>-</v>
      </c>
      <c r="AQ90" s="65" t="str">
        <f t="shared" si="51"/>
        <v/>
      </c>
      <c r="AR90" s="65">
        <f t="shared" si="49"/>
        <v>74.499999999966676</v>
      </c>
      <c r="AS90" s="65" t="str">
        <f t="shared" si="49"/>
        <v/>
      </c>
      <c r="AT90" s="65" t="str">
        <f t="shared" si="49"/>
        <v/>
      </c>
      <c r="AU90" s="65" t="str">
        <f t="shared" si="49"/>
        <v/>
      </c>
      <c r="AV90" s="65" t="str">
        <f t="shared" si="49"/>
        <v/>
      </c>
      <c r="AW90" s="65" t="str">
        <f t="shared" si="49"/>
        <v/>
      </c>
      <c r="AX90" s="65" t="str">
        <f t="shared" si="31"/>
        <v/>
      </c>
      <c r="AY90" s="65" t="str">
        <f t="shared" si="31"/>
        <v/>
      </c>
      <c r="BA90" s="67">
        <f t="shared" si="45"/>
        <v>42.333333333366674</v>
      </c>
      <c r="BB90" s="68">
        <f t="shared" si="47"/>
        <v>43</v>
      </c>
      <c r="BC90" s="66" t="str">
        <f>INDEX(Parteien!$C90:$X90,1,MATCH(BA90,AO90:AY90,0)*2-1)</f>
        <v>ÖVP</v>
      </c>
      <c r="BD90" s="66" t="str">
        <f>INDEX(Parteien!$C90:$X90,1,MATCH(0,AC90:AM90,0)*2-1)</f>
        <v>SPÖ</v>
      </c>
      <c r="BE90" s="56">
        <f t="shared" si="46"/>
        <v>0</v>
      </c>
    </row>
    <row r="91" spans="1:57" s="66" customFormat="1" x14ac:dyDescent="0.15">
      <c r="A91" s="2">
        <v>50510</v>
      </c>
      <c r="B91" s="57" t="s">
        <v>80</v>
      </c>
      <c r="C91" s="58">
        <v>1947</v>
      </c>
      <c r="D91" s="58">
        <v>465</v>
      </c>
      <c r="E91" s="58">
        <v>264</v>
      </c>
      <c r="F91" s="58">
        <v>596</v>
      </c>
      <c r="G91" s="58"/>
      <c r="H91" s="58"/>
      <c r="I91" s="58"/>
      <c r="J91" s="58"/>
      <c r="K91" s="58"/>
      <c r="L91" s="58"/>
      <c r="M91" s="58"/>
      <c r="N91" s="59"/>
      <c r="O91" s="60">
        <v>121.6875</v>
      </c>
      <c r="P91" s="61">
        <v>25</v>
      </c>
      <c r="Q91" s="62">
        <f t="shared" si="50"/>
        <v>16</v>
      </c>
      <c r="R91" s="62">
        <f t="shared" si="50"/>
        <v>3</v>
      </c>
      <c r="S91" s="62">
        <f t="shared" si="50"/>
        <v>2</v>
      </c>
      <c r="T91" s="62">
        <f t="shared" si="48"/>
        <v>4</v>
      </c>
      <c r="U91" s="62" t="str">
        <f t="shared" si="48"/>
        <v/>
      </c>
      <c r="V91" s="62" t="str">
        <f t="shared" si="48"/>
        <v/>
      </c>
      <c r="W91" s="62" t="str">
        <f t="shared" si="48"/>
        <v/>
      </c>
      <c r="X91" s="62" t="str">
        <f t="shared" si="48"/>
        <v/>
      </c>
      <c r="Y91" s="62" t="str">
        <f t="shared" si="48"/>
        <v/>
      </c>
      <c r="Z91" s="62" t="str">
        <f t="shared" si="30"/>
        <v/>
      </c>
      <c r="AA91" s="62" t="str">
        <f t="shared" si="30"/>
        <v/>
      </c>
      <c r="AB91" s="63"/>
      <c r="AC91" s="69">
        <f t="shared" si="34"/>
        <v>0</v>
      </c>
      <c r="AD91" s="69">
        <f t="shared" si="35"/>
        <v>99.9375</v>
      </c>
      <c r="AE91" s="69">
        <f t="shared" si="36"/>
        <v>20.625</v>
      </c>
      <c r="AF91" s="69">
        <f t="shared" si="37"/>
        <v>109.25</v>
      </c>
      <c r="AG91" s="69" t="str">
        <f t="shared" si="38"/>
        <v/>
      </c>
      <c r="AH91" s="69" t="str">
        <f t="shared" si="39"/>
        <v/>
      </c>
      <c r="AI91" s="69" t="str">
        <f t="shared" si="40"/>
        <v/>
      </c>
      <c r="AJ91" s="69" t="str">
        <f t="shared" si="41"/>
        <v/>
      </c>
      <c r="AK91" s="69" t="str">
        <f t="shared" si="42"/>
        <v/>
      </c>
      <c r="AL91" s="69" t="str">
        <f t="shared" si="43"/>
        <v/>
      </c>
      <c r="AM91" s="69" t="str">
        <f t="shared" si="44"/>
        <v/>
      </c>
      <c r="AO91" s="65" t="str">
        <f t="shared" si="51"/>
        <v>-</v>
      </c>
      <c r="AP91" s="65">
        <f t="shared" si="51"/>
        <v>21.75</v>
      </c>
      <c r="AQ91" s="65">
        <f t="shared" si="51"/>
        <v>101.0625</v>
      </c>
      <c r="AR91" s="65">
        <f t="shared" si="49"/>
        <v>12.4375</v>
      </c>
      <c r="AS91" s="65" t="str">
        <f t="shared" si="49"/>
        <v/>
      </c>
      <c r="AT91" s="65" t="str">
        <f t="shared" si="49"/>
        <v/>
      </c>
      <c r="AU91" s="65" t="str">
        <f t="shared" si="49"/>
        <v/>
      </c>
      <c r="AV91" s="65" t="str">
        <f t="shared" si="49"/>
        <v/>
      </c>
      <c r="AW91" s="65" t="str">
        <f t="shared" si="49"/>
        <v/>
      </c>
      <c r="AX91" s="65" t="str">
        <f t="shared" si="31"/>
        <v/>
      </c>
      <c r="AY91" s="65" t="str">
        <f t="shared" si="31"/>
        <v/>
      </c>
      <c r="BA91" s="67">
        <f t="shared" si="45"/>
        <v>12.4375</v>
      </c>
      <c r="BB91" s="68">
        <f t="shared" si="47"/>
        <v>13</v>
      </c>
      <c r="BC91" s="66" t="str">
        <f>INDEX(Parteien!$C91:$X91,1,MATCH(BA91,AO91:AY91,0)*2-1)</f>
        <v>FPÖ</v>
      </c>
      <c r="BD91" s="66" t="str">
        <f>INDEX(Parteien!$C91:$X91,1,MATCH(0,AC91:AM91,0)*2-1)</f>
        <v>ÖVP</v>
      </c>
      <c r="BE91" s="56">
        <f t="shared" si="46"/>
        <v>0</v>
      </c>
    </row>
    <row r="92" spans="1:57" s="66" customFormat="1" x14ac:dyDescent="0.15">
      <c r="A92" s="2">
        <v>50511</v>
      </c>
      <c r="B92" s="57" t="s">
        <v>81</v>
      </c>
      <c r="C92" s="58"/>
      <c r="D92" s="58"/>
      <c r="E92" s="58"/>
      <c r="F92" s="58">
        <v>104</v>
      </c>
      <c r="G92" s="58">
        <v>134</v>
      </c>
      <c r="H92" s="58"/>
      <c r="I92" s="58"/>
      <c r="J92" s="58"/>
      <c r="K92" s="58"/>
      <c r="L92" s="58"/>
      <c r="M92" s="58"/>
      <c r="N92" s="59"/>
      <c r="O92" s="60">
        <v>26</v>
      </c>
      <c r="P92" s="61">
        <v>9</v>
      </c>
      <c r="Q92" s="62" t="str">
        <f t="shared" si="50"/>
        <v/>
      </c>
      <c r="R92" s="62" t="str">
        <f t="shared" si="50"/>
        <v/>
      </c>
      <c r="S92" s="62" t="str">
        <f t="shared" si="50"/>
        <v/>
      </c>
      <c r="T92" s="62">
        <f t="shared" si="48"/>
        <v>4</v>
      </c>
      <c r="U92" s="62">
        <f t="shared" si="48"/>
        <v>5</v>
      </c>
      <c r="V92" s="62" t="str">
        <f t="shared" si="48"/>
        <v/>
      </c>
      <c r="W92" s="62" t="str">
        <f t="shared" si="48"/>
        <v/>
      </c>
      <c r="X92" s="62" t="str">
        <f t="shared" si="48"/>
        <v/>
      </c>
      <c r="Y92" s="62" t="str">
        <f t="shared" si="48"/>
        <v/>
      </c>
      <c r="Z92" s="62" t="str">
        <f t="shared" si="30"/>
        <v/>
      </c>
      <c r="AA92" s="62" t="str">
        <f t="shared" si="30"/>
        <v/>
      </c>
      <c r="AB92" s="63"/>
      <c r="AC92" s="69" t="str">
        <f t="shared" si="34"/>
        <v/>
      </c>
      <c r="AD92" s="69" t="str">
        <f t="shared" si="35"/>
        <v/>
      </c>
      <c r="AE92" s="69" t="str">
        <f t="shared" si="36"/>
        <v/>
      </c>
      <c r="AF92" s="69">
        <f t="shared" si="37"/>
        <v>0</v>
      </c>
      <c r="AG92" s="69">
        <f t="shared" si="38"/>
        <v>4</v>
      </c>
      <c r="AH92" s="69" t="str">
        <f t="shared" si="39"/>
        <v/>
      </c>
      <c r="AI92" s="69" t="str">
        <f t="shared" si="40"/>
        <v/>
      </c>
      <c r="AJ92" s="69" t="str">
        <f t="shared" si="41"/>
        <v/>
      </c>
      <c r="AK92" s="69" t="str">
        <f t="shared" si="42"/>
        <v/>
      </c>
      <c r="AL92" s="69" t="str">
        <f t="shared" si="43"/>
        <v/>
      </c>
      <c r="AM92" s="69" t="str">
        <f t="shared" si="44"/>
        <v/>
      </c>
      <c r="AO92" s="65" t="str">
        <f t="shared" si="51"/>
        <v/>
      </c>
      <c r="AP92" s="65" t="str">
        <f t="shared" si="51"/>
        <v/>
      </c>
      <c r="AQ92" s="65" t="str">
        <f t="shared" si="51"/>
        <v/>
      </c>
      <c r="AR92" s="65" t="str">
        <f t="shared" si="49"/>
        <v>-</v>
      </c>
      <c r="AS92" s="65">
        <f t="shared" si="49"/>
        <v>22</v>
      </c>
      <c r="AT92" s="65" t="str">
        <f t="shared" si="49"/>
        <v/>
      </c>
      <c r="AU92" s="65" t="str">
        <f t="shared" si="49"/>
        <v/>
      </c>
      <c r="AV92" s="65" t="str">
        <f t="shared" si="49"/>
        <v/>
      </c>
      <c r="AW92" s="65" t="str">
        <f t="shared" si="49"/>
        <v/>
      </c>
      <c r="AX92" s="65" t="str">
        <f t="shared" si="31"/>
        <v/>
      </c>
      <c r="AY92" s="65" t="str">
        <f t="shared" si="31"/>
        <v/>
      </c>
      <c r="BA92" s="67">
        <f t="shared" si="45"/>
        <v>22</v>
      </c>
      <c r="BB92" s="68">
        <f t="shared" si="47"/>
        <v>22</v>
      </c>
      <c r="BC92" s="66" t="str">
        <f>INDEX(Parteien!$C92:$X92,1,MATCH(BA92,AO92:AY92,0)*2-1)</f>
        <v>LT</v>
      </c>
      <c r="BD92" s="66" t="str">
        <f>INDEX(Parteien!$C92:$X92,1,MATCH(0,AC92:AM92,0)*2-1)</f>
        <v>FPÖ</v>
      </c>
      <c r="BE92" s="56" t="str">
        <f t="shared" si="46"/>
        <v>ja</v>
      </c>
    </row>
    <row r="93" spans="1:57" s="66" customFormat="1" x14ac:dyDescent="0.15">
      <c r="A93" s="2">
        <v>50512</v>
      </c>
      <c r="B93" s="57" t="s">
        <v>82</v>
      </c>
      <c r="C93" s="58">
        <v>117</v>
      </c>
      <c r="D93" s="58">
        <v>22</v>
      </c>
      <c r="E93" s="58"/>
      <c r="F93" s="58">
        <v>56</v>
      </c>
      <c r="G93" s="58"/>
      <c r="H93" s="58"/>
      <c r="I93" s="58"/>
      <c r="J93" s="58"/>
      <c r="K93" s="58"/>
      <c r="L93" s="58"/>
      <c r="M93" s="58"/>
      <c r="N93" s="59"/>
      <c r="O93" s="60">
        <v>19.5</v>
      </c>
      <c r="P93" s="61">
        <v>9</v>
      </c>
      <c r="Q93" s="62">
        <f t="shared" si="50"/>
        <v>6</v>
      </c>
      <c r="R93" s="62">
        <f t="shared" si="50"/>
        <v>1</v>
      </c>
      <c r="S93" s="62" t="str">
        <f t="shared" si="50"/>
        <v/>
      </c>
      <c r="T93" s="62">
        <f t="shared" si="48"/>
        <v>2</v>
      </c>
      <c r="U93" s="62" t="str">
        <f t="shared" si="48"/>
        <v/>
      </c>
      <c r="V93" s="62" t="str">
        <f t="shared" si="48"/>
        <v/>
      </c>
      <c r="W93" s="62" t="str">
        <f t="shared" si="48"/>
        <v/>
      </c>
      <c r="X93" s="62" t="str">
        <f t="shared" si="48"/>
        <v/>
      </c>
      <c r="Y93" s="62" t="str">
        <f t="shared" si="48"/>
        <v/>
      </c>
      <c r="Z93" s="62" t="str">
        <f t="shared" si="30"/>
        <v/>
      </c>
      <c r="AA93" s="62" t="str">
        <f t="shared" si="30"/>
        <v/>
      </c>
      <c r="AB93" s="63"/>
      <c r="AC93" s="69">
        <f t="shared" si="34"/>
        <v>0</v>
      </c>
      <c r="AD93" s="69">
        <f t="shared" si="35"/>
        <v>2.5</v>
      </c>
      <c r="AE93" s="69" t="str">
        <f t="shared" si="36"/>
        <v/>
      </c>
      <c r="AF93" s="69">
        <f t="shared" si="37"/>
        <v>17</v>
      </c>
      <c r="AG93" s="69" t="str">
        <f t="shared" si="38"/>
        <v/>
      </c>
      <c r="AH93" s="69" t="str">
        <f t="shared" si="39"/>
        <v/>
      </c>
      <c r="AI93" s="69" t="str">
        <f t="shared" si="40"/>
        <v/>
      </c>
      <c r="AJ93" s="69" t="str">
        <f t="shared" si="41"/>
        <v/>
      </c>
      <c r="AK93" s="69" t="str">
        <f t="shared" si="42"/>
        <v/>
      </c>
      <c r="AL93" s="69" t="str">
        <f t="shared" si="43"/>
        <v/>
      </c>
      <c r="AM93" s="69" t="str">
        <f t="shared" si="44"/>
        <v/>
      </c>
      <c r="AO93" s="65" t="str">
        <f t="shared" si="51"/>
        <v>-</v>
      </c>
      <c r="AP93" s="65">
        <f t="shared" si="51"/>
        <v>17</v>
      </c>
      <c r="AQ93" s="65" t="str">
        <f t="shared" si="51"/>
        <v/>
      </c>
      <c r="AR93" s="65">
        <f t="shared" si="49"/>
        <v>2.5</v>
      </c>
      <c r="AS93" s="65" t="str">
        <f t="shared" si="49"/>
        <v/>
      </c>
      <c r="AT93" s="65" t="str">
        <f t="shared" si="49"/>
        <v/>
      </c>
      <c r="AU93" s="65" t="str">
        <f t="shared" si="49"/>
        <v/>
      </c>
      <c r="AV93" s="65" t="str">
        <f t="shared" si="49"/>
        <v/>
      </c>
      <c r="AW93" s="65" t="str">
        <f t="shared" si="49"/>
        <v/>
      </c>
      <c r="AX93" s="65" t="str">
        <f t="shared" si="31"/>
        <v/>
      </c>
      <c r="AY93" s="65" t="str">
        <f t="shared" si="31"/>
        <v/>
      </c>
      <c r="BA93" s="67">
        <f t="shared" si="45"/>
        <v>2.5</v>
      </c>
      <c r="BB93" s="68">
        <f t="shared" si="47"/>
        <v>3</v>
      </c>
      <c r="BC93" s="66" t="str">
        <f>INDEX(Parteien!$C93:$X93,1,MATCH(BA93,AO93:AY93,0)*2-1)</f>
        <v>FPÖ</v>
      </c>
      <c r="BD93" s="66" t="str">
        <f>INDEX(Parteien!$C93:$X93,1,MATCH(0,AC93:AM93,0)*2-1)</f>
        <v>ÖVP</v>
      </c>
      <c r="BE93" s="56">
        <f t="shared" si="46"/>
        <v>0</v>
      </c>
    </row>
    <row r="94" spans="1:57" s="66" customFormat="1" x14ac:dyDescent="0.15">
      <c r="A94" s="2">
        <v>50513</v>
      </c>
      <c r="B94" s="57" t="s">
        <v>83</v>
      </c>
      <c r="C94" s="58">
        <v>388</v>
      </c>
      <c r="D94" s="58">
        <v>121</v>
      </c>
      <c r="E94" s="58"/>
      <c r="F94" s="58">
        <v>137</v>
      </c>
      <c r="G94" s="58"/>
      <c r="H94" s="58"/>
      <c r="I94" s="58"/>
      <c r="J94" s="58"/>
      <c r="K94" s="58"/>
      <c r="L94" s="58"/>
      <c r="M94" s="58"/>
      <c r="N94" s="59"/>
      <c r="O94" s="60">
        <v>45.666666666666664</v>
      </c>
      <c r="P94" s="61">
        <v>13</v>
      </c>
      <c r="Q94" s="62">
        <f t="shared" si="50"/>
        <v>8</v>
      </c>
      <c r="R94" s="62">
        <f t="shared" si="50"/>
        <v>2</v>
      </c>
      <c r="S94" s="62" t="str">
        <f t="shared" si="50"/>
        <v/>
      </c>
      <c r="T94" s="62">
        <f t="shared" si="48"/>
        <v>3</v>
      </c>
      <c r="U94" s="62" t="str">
        <f t="shared" si="48"/>
        <v/>
      </c>
      <c r="V94" s="62" t="str">
        <f t="shared" si="48"/>
        <v/>
      </c>
      <c r="W94" s="62" t="str">
        <f t="shared" si="48"/>
        <v/>
      </c>
      <c r="X94" s="62" t="str">
        <f t="shared" si="48"/>
        <v/>
      </c>
      <c r="Y94" s="62" t="str">
        <f t="shared" si="48"/>
        <v/>
      </c>
      <c r="Z94" s="62" t="str">
        <f t="shared" si="30"/>
        <v/>
      </c>
      <c r="AA94" s="62" t="str">
        <f t="shared" si="30"/>
        <v/>
      </c>
      <c r="AB94" s="63"/>
      <c r="AC94" s="69">
        <f t="shared" si="34"/>
        <v>22.666666666699999</v>
      </c>
      <c r="AD94" s="69">
        <f t="shared" si="35"/>
        <v>29.666666666699999</v>
      </c>
      <c r="AE94" s="69" t="str">
        <f t="shared" si="36"/>
        <v/>
      </c>
      <c r="AF94" s="69">
        <f t="shared" si="37"/>
        <v>0</v>
      </c>
      <c r="AG94" s="69" t="str">
        <f t="shared" si="38"/>
        <v/>
      </c>
      <c r="AH94" s="69" t="str">
        <f t="shared" si="39"/>
        <v/>
      </c>
      <c r="AI94" s="69" t="str">
        <f t="shared" si="40"/>
        <v/>
      </c>
      <c r="AJ94" s="69" t="str">
        <f t="shared" si="41"/>
        <v/>
      </c>
      <c r="AK94" s="69" t="str">
        <f t="shared" si="42"/>
        <v/>
      </c>
      <c r="AL94" s="69" t="str">
        <f t="shared" si="43"/>
        <v/>
      </c>
      <c r="AM94" s="69" t="str">
        <f t="shared" si="44"/>
        <v/>
      </c>
      <c r="AO94" s="65">
        <f t="shared" si="51"/>
        <v>22.999999999966665</v>
      </c>
      <c r="AP94" s="65">
        <f t="shared" si="51"/>
        <v>15.999999999966665</v>
      </c>
      <c r="AQ94" s="65" t="str">
        <f t="shared" si="51"/>
        <v/>
      </c>
      <c r="AR94" s="65" t="str">
        <f t="shared" si="49"/>
        <v>-</v>
      </c>
      <c r="AS94" s="65" t="str">
        <f t="shared" si="49"/>
        <v/>
      </c>
      <c r="AT94" s="65" t="str">
        <f t="shared" si="49"/>
        <v/>
      </c>
      <c r="AU94" s="65" t="str">
        <f t="shared" si="49"/>
        <v/>
      </c>
      <c r="AV94" s="65" t="str">
        <f t="shared" si="49"/>
        <v/>
      </c>
      <c r="AW94" s="65" t="str">
        <f t="shared" si="49"/>
        <v/>
      </c>
      <c r="AX94" s="65" t="str">
        <f t="shared" si="31"/>
        <v/>
      </c>
      <c r="AY94" s="65" t="str">
        <f t="shared" si="31"/>
        <v/>
      </c>
      <c r="BA94" s="67">
        <f t="shared" si="45"/>
        <v>15.999999999966665</v>
      </c>
      <c r="BB94" s="68">
        <f t="shared" si="47"/>
        <v>16</v>
      </c>
      <c r="BC94" s="66" t="str">
        <f>INDEX(Parteien!$C94:$X94,1,MATCH(BA94,AO94:AY94,0)*2-1)</f>
        <v>SPÖ</v>
      </c>
      <c r="BD94" s="66" t="str">
        <f>INDEX(Parteien!$C94:$X94,1,MATCH(0,AC94:AM94,0)*2-1)</f>
        <v>FPÖ</v>
      </c>
      <c r="BE94" s="56">
        <f t="shared" si="46"/>
        <v>0</v>
      </c>
    </row>
    <row r="95" spans="1:57" s="66" customFormat="1" x14ac:dyDescent="0.15">
      <c r="A95" s="2">
        <v>50514</v>
      </c>
      <c r="B95" s="57" t="s">
        <v>84</v>
      </c>
      <c r="C95" s="58">
        <v>80</v>
      </c>
      <c r="D95" s="58">
        <v>50</v>
      </c>
      <c r="E95" s="58"/>
      <c r="F95" s="58">
        <v>87</v>
      </c>
      <c r="G95" s="58"/>
      <c r="H95" s="58"/>
      <c r="I95" s="58"/>
      <c r="J95" s="58"/>
      <c r="K95" s="58"/>
      <c r="L95" s="58"/>
      <c r="M95" s="58"/>
      <c r="N95" s="59"/>
      <c r="O95" s="60">
        <v>21.75</v>
      </c>
      <c r="P95" s="61">
        <v>9</v>
      </c>
      <c r="Q95" s="62">
        <f t="shared" si="50"/>
        <v>3</v>
      </c>
      <c r="R95" s="62">
        <f t="shared" si="50"/>
        <v>2</v>
      </c>
      <c r="S95" s="62" t="str">
        <f t="shared" si="50"/>
        <v/>
      </c>
      <c r="T95" s="62">
        <f t="shared" si="48"/>
        <v>4</v>
      </c>
      <c r="U95" s="62" t="str">
        <f t="shared" si="48"/>
        <v/>
      </c>
      <c r="V95" s="62" t="str">
        <f t="shared" si="48"/>
        <v/>
      </c>
      <c r="W95" s="62" t="str">
        <f t="shared" si="48"/>
        <v/>
      </c>
      <c r="X95" s="62" t="str">
        <f t="shared" si="48"/>
        <v/>
      </c>
      <c r="Y95" s="62" t="str">
        <f t="shared" si="48"/>
        <v/>
      </c>
      <c r="Z95" s="62" t="str">
        <f t="shared" si="30"/>
        <v/>
      </c>
      <c r="AA95" s="62" t="str">
        <f t="shared" si="30"/>
        <v/>
      </c>
      <c r="AB95" s="63"/>
      <c r="AC95" s="69">
        <f t="shared" si="34"/>
        <v>14.75</v>
      </c>
      <c r="AD95" s="69">
        <f t="shared" si="35"/>
        <v>6.5</v>
      </c>
      <c r="AE95" s="69" t="str">
        <f t="shared" si="36"/>
        <v/>
      </c>
      <c r="AF95" s="69">
        <f t="shared" si="37"/>
        <v>0</v>
      </c>
      <c r="AG95" s="69" t="str">
        <f t="shared" si="38"/>
        <v/>
      </c>
      <c r="AH95" s="69" t="str">
        <f t="shared" si="39"/>
        <v/>
      </c>
      <c r="AI95" s="69" t="str">
        <f t="shared" si="40"/>
        <v/>
      </c>
      <c r="AJ95" s="69" t="str">
        <f t="shared" si="41"/>
        <v/>
      </c>
      <c r="AK95" s="69" t="str">
        <f t="shared" si="42"/>
        <v/>
      </c>
      <c r="AL95" s="69" t="str">
        <f t="shared" si="43"/>
        <v/>
      </c>
      <c r="AM95" s="69" t="str">
        <f t="shared" si="44"/>
        <v/>
      </c>
      <c r="AO95" s="65">
        <f t="shared" si="51"/>
        <v>7</v>
      </c>
      <c r="AP95" s="65">
        <f t="shared" si="51"/>
        <v>15.25</v>
      </c>
      <c r="AQ95" s="65" t="str">
        <f t="shared" si="51"/>
        <v/>
      </c>
      <c r="AR95" s="65" t="str">
        <f t="shared" si="49"/>
        <v>-</v>
      </c>
      <c r="AS95" s="65" t="str">
        <f t="shared" si="49"/>
        <v/>
      </c>
      <c r="AT95" s="65" t="str">
        <f t="shared" si="49"/>
        <v/>
      </c>
      <c r="AU95" s="65" t="str">
        <f t="shared" si="49"/>
        <v/>
      </c>
      <c r="AV95" s="65" t="str">
        <f t="shared" si="49"/>
        <v/>
      </c>
      <c r="AW95" s="65" t="str">
        <f t="shared" si="49"/>
        <v/>
      </c>
      <c r="AX95" s="65" t="str">
        <f t="shared" si="31"/>
        <v/>
      </c>
      <c r="AY95" s="65" t="str">
        <f t="shared" si="31"/>
        <v/>
      </c>
      <c r="BA95" s="67">
        <f t="shared" si="45"/>
        <v>7</v>
      </c>
      <c r="BB95" s="68">
        <f t="shared" si="47"/>
        <v>7</v>
      </c>
      <c r="BC95" s="66" t="str">
        <f>INDEX(Parteien!$C95:$X95,1,MATCH(BA95,AO95:AY95,0)*2-1)</f>
        <v>ÖVP</v>
      </c>
      <c r="BD95" s="66" t="str">
        <f>INDEX(Parteien!$C95:$X95,1,MATCH(0,AC95:AM95,0)*2-1)</f>
        <v>FPÖ</v>
      </c>
      <c r="BE95" s="56" t="str">
        <f t="shared" si="46"/>
        <v>ja</v>
      </c>
    </row>
    <row r="96" spans="1:57" s="66" customFormat="1" x14ac:dyDescent="0.15">
      <c r="A96" s="2">
        <v>50515</v>
      </c>
      <c r="B96" s="57" t="s">
        <v>85</v>
      </c>
      <c r="C96" s="58">
        <v>489</v>
      </c>
      <c r="D96" s="58">
        <v>92</v>
      </c>
      <c r="E96" s="58"/>
      <c r="F96" s="58">
        <v>233</v>
      </c>
      <c r="G96" s="58"/>
      <c r="H96" s="58"/>
      <c r="I96" s="58"/>
      <c r="J96" s="58"/>
      <c r="K96" s="58"/>
      <c r="L96" s="58"/>
      <c r="M96" s="58"/>
      <c r="N96" s="59"/>
      <c r="O96" s="60">
        <v>58.25</v>
      </c>
      <c r="P96" s="61">
        <v>13</v>
      </c>
      <c r="Q96" s="62">
        <f t="shared" si="50"/>
        <v>8</v>
      </c>
      <c r="R96" s="62">
        <f t="shared" si="50"/>
        <v>1</v>
      </c>
      <c r="S96" s="62" t="str">
        <f t="shared" si="50"/>
        <v/>
      </c>
      <c r="T96" s="62">
        <f t="shared" si="48"/>
        <v>4</v>
      </c>
      <c r="U96" s="62" t="str">
        <f t="shared" si="48"/>
        <v/>
      </c>
      <c r="V96" s="62" t="str">
        <f t="shared" si="48"/>
        <v/>
      </c>
      <c r="W96" s="62" t="str">
        <f t="shared" si="48"/>
        <v/>
      </c>
      <c r="X96" s="62" t="str">
        <f t="shared" si="48"/>
        <v/>
      </c>
      <c r="Y96" s="62" t="str">
        <f t="shared" si="48"/>
        <v/>
      </c>
      <c r="Z96" s="62" t="str">
        <f t="shared" si="30"/>
        <v/>
      </c>
      <c r="AA96" s="62" t="str">
        <f t="shared" si="30"/>
        <v/>
      </c>
      <c r="AB96" s="63"/>
      <c r="AC96" s="69">
        <f t="shared" si="34"/>
        <v>23</v>
      </c>
      <c r="AD96" s="69">
        <f t="shared" si="35"/>
        <v>33.75</v>
      </c>
      <c r="AE96" s="69" t="str">
        <f t="shared" si="36"/>
        <v/>
      </c>
      <c r="AF96" s="69">
        <f t="shared" si="37"/>
        <v>0</v>
      </c>
      <c r="AG96" s="69" t="str">
        <f t="shared" si="38"/>
        <v/>
      </c>
      <c r="AH96" s="69" t="str">
        <f t="shared" si="39"/>
        <v/>
      </c>
      <c r="AI96" s="69" t="str">
        <f t="shared" si="40"/>
        <v/>
      </c>
      <c r="AJ96" s="69" t="str">
        <f t="shared" si="41"/>
        <v/>
      </c>
      <c r="AK96" s="69" t="str">
        <f t="shared" si="42"/>
        <v/>
      </c>
      <c r="AL96" s="69" t="str">
        <f t="shared" si="43"/>
        <v/>
      </c>
      <c r="AM96" s="69" t="str">
        <f t="shared" si="44"/>
        <v/>
      </c>
      <c r="AO96" s="65">
        <f t="shared" si="51"/>
        <v>35.25</v>
      </c>
      <c r="AP96" s="65">
        <f t="shared" si="51"/>
        <v>24.5</v>
      </c>
      <c r="AQ96" s="65" t="str">
        <f t="shared" si="51"/>
        <v/>
      </c>
      <c r="AR96" s="65" t="str">
        <f t="shared" si="49"/>
        <v>-</v>
      </c>
      <c r="AS96" s="65" t="str">
        <f t="shared" si="49"/>
        <v/>
      </c>
      <c r="AT96" s="65" t="str">
        <f t="shared" si="49"/>
        <v/>
      </c>
      <c r="AU96" s="65" t="str">
        <f t="shared" si="49"/>
        <v/>
      </c>
      <c r="AV96" s="65" t="str">
        <f t="shared" si="49"/>
        <v/>
      </c>
      <c r="AW96" s="65" t="str">
        <f t="shared" si="49"/>
        <v/>
      </c>
      <c r="AX96" s="65" t="str">
        <f t="shared" si="31"/>
        <v/>
      </c>
      <c r="AY96" s="65" t="str">
        <f t="shared" si="31"/>
        <v/>
      </c>
      <c r="BA96" s="67">
        <f t="shared" si="45"/>
        <v>24.5</v>
      </c>
      <c r="BB96" s="68">
        <f t="shared" si="47"/>
        <v>25</v>
      </c>
      <c r="BC96" s="66" t="str">
        <f>INDEX(Parteien!$C96:$X96,1,MATCH(BA96,AO96:AY96,0)*2-1)</f>
        <v>SPÖ</v>
      </c>
      <c r="BD96" s="66" t="str">
        <f>INDEX(Parteien!$C96:$X96,1,MATCH(0,AC96:AM96,0)*2-1)</f>
        <v>FPÖ</v>
      </c>
      <c r="BE96" s="56">
        <f t="shared" si="46"/>
        <v>0</v>
      </c>
    </row>
    <row r="97" spans="1:57" s="66" customFormat="1" ht="16.5" customHeight="1" x14ac:dyDescent="0.15">
      <c r="A97" s="2">
        <v>50601</v>
      </c>
      <c r="B97" s="57" t="s">
        <v>86</v>
      </c>
      <c r="C97" s="58">
        <v>1354</v>
      </c>
      <c r="D97" s="58">
        <v>843</v>
      </c>
      <c r="E97" s="58"/>
      <c r="F97" s="58"/>
      <c r="G97" s="58">
        <v>479</v>
      </c>
      <c r="H97" s="58"/>
      <c r="I97" s="58"/>
      <c r="J97" s="58"/>
      <c r="K97" s="58"/>
      <c r="L97" s="58"/>
      <c r="M97" s="58"/>
      <c r="N97" s="59"/>
      <c r="O97" s="60">
        <v>120.42857142857143</v>
      </c>
      <c r="P97" s="61">
        <v>21</v>
      </c>
      <c r="Q97" s="62">
        <f t="shared" si="50"/>
        <v>11</v>
      </c>
      <c r="R97" s="62">
        <f t="shared" si="50"/>
        <v>7</v>
      </c>
      <c r="S97" s="62" t="str">
        <f t="shared" si="50"/>
        <v/>
      </c>
      <c r="T97" s="62" t="str">
        <f t="shared" si="48"/>
        <v/>
      </c>
      <c r="U97" s="62">
        <f t="shared" si="48"/>
        <v>3</v>
      </c>
      <c r="V97" s="62" t="str">
        <f t="shared" si="48"/>
        <v/>
      </c>
      <c r="W97" s="62" t="str">
        <f t="shared" si="48"/>
        <v/>
      </c>
      <c r="X97" s="62" t="str">
        <f t="shared" si="48"/>
        <v/>
      </c>
      <c r="Y97" s="62" t="str">
        <f t="shared" si="48"/>
        <v/>
      </c>
      <c r="Z97" s="62" t="str">
        <f t="shared" si="30"/>
        <v/>
      </c>
      <c r="AA97" s="62" t="str">
        <f t="shared" si="30"/>
        <v/>
      </c>
      <c r="AB97" s="63"/>
      <c r="AC97" s="69">
        <f t="shared" si="34"/>
        <v>29.285714285699999</v>
      </c>
      <c r="AD97" s="69">
        <f t="shared" si="35"/>
        <v>0</v>
      </c>
      <c r="AE97" s="69" t="str">
        <f t="shared" si="36"/>
        <v/>
      </c>
      <c r="AF97" s="69" t="str">
        <f t="shared" si="37"/>
        <v/>
      </c>
      <c r="AG97" s="69">
        <f t="shared" si="38"/>
        <v>117.7142857143</v>
      </c>
      <c r="AH97" s="69" t="str">
        <f t="shared" si="39"/>
        <v/>
      </c>
      <c r="AI97" s="69" t="str">
        <f t="shared" si="40"/>
        <v/>
      </c>
      <c r="AJ97" s="69" t="str">
        <f t="shared" si="41"/>
        <v/>
      </c>
      <c r="AK97" s="69" t="str">
        <f t="shared" si="42"/>
        <v/>
      </c>
      <c r="AL97" s="69" t="str">
        <f t="shared" si="43"/>
        <v/>
      </c>
      <c r="AM97" s="69" t="str">
        <f t="shared" si="44"/>
        <v/>
      </c>
      <c r="AO97" s="65">
        <f t="shared" si="51"/>
        <v>91.142857142871435</v>
      </c>
      <c r="AP97" s="65" t="str">
        <f t="shared" si="51"/>
        <v>-</v>
      </c>
      <c r="AQ97" s="65" t="str">
        <f t="shared" si="51"/>
        <v/>
      </c>
      <c r="AR97" s="65" t="str">
        <f t="shared" si="49"/>
        <v/>
      </c>
      <c r="AS97" s="65">
        <f t="shared" si="49"/>
        <v>2.7142857142714263</v>
      </c>
      <c r="AT97" s="65" t="str">
        <f t="shared" si="49"/>
        <v/>
      </c>
      <c r="AU97" s="65" t="str">
        <f t="shared" si="49"/>
        <v/>
      </c>
      <c r="AV97" s="65" t="str">
        <f t="shared" si="49"/>
        <v/>
      </c>
      <c r="AW97" s="65" t="str">
        <f t="shared" si="49"/>
        <v/>
      </c>
      <c r="AX97" s="65" t="str">
        <f t="shared" si="31"/>
        <v/>
      </c>
      <c r="AY97" s="65" t="str">
        <f t="shared" si="31"/>
        <v/>
      </c>
      <c r="BA97" s="67">
        <f t="shared" si="45"/>
        <v>2.7142857142714263</v>
      </c>
      <c r="BB97" s="68">
        <f t="shared" si="47"/>
        <v>3</v>
      </c>
      <c r="BC97" s="66" t="str">
        <f>INDEX(Parteien!$C97:$X97,1,MATCH(BA97,AO97:AY97,0)*2-1)</f>
        <v>BBL</v>
      </c>
      <c r="BD97" s="66" t="str">
        <f>INDEX(Parteien!$C97:$X97,1,MATCH(0,AC97:AM97,0)*2-1)</f>
        <v>SPÖ</v>
      </c>
      <c r="BE97" s="56">
        <f t="shared" si="46"/>
        <v>0</v>
      </c>
    </row>
    <row r="98" spans="1:57" s="66" customFormat="1" x14ac:dyDescent="0.15">
      <c r="A98" s="2">
        <v>50602</v>
      </c>
      <c r="B98" s="57" t="s">
        <v>120</v>
      </c>
      <c r="C98" s="58">
        <v>910</v>
      </c>
      <c r="D98" s="58">
        <v>931</v>
      </c>
      <c r="E98" s="58">
        <v>265</v>
      </c>
      <c r="F98" s="58">
        <v>289</v>
      </c>
      <c r="G98" s="58"/>
      <c r="H98" s="58"/>
      <c r="I98" s="58"/>
      <c r="J98" s="58"/>
      <c r="K98" s="58"/>
      <c r="L98" s="58"/>
      <c r="M98" s="58"/>
      <c r="N98" s="59"/>
      <c r="O98" s="60">
        <v>103.44444444444444</v>
      </c>
      <c r="P98" s="61">
        <v>21</v>
      </c>
      <c r="Q98" s="62">
        <f t="shared" si="50"/>
        <v>8</v>
      </c>
      <c r="R98" s="62">
        <f t="shared" si="50"/>
        <v>9</v>
      </c>
      <c r="S98" s="62">
        <f t="shared" si="50"/>
        <v>2</v>
      </c>
      <c r="T98" s="62">
        <f t="shared" si="48"/>
        <v>2</v>
      </c>
      <c r="U98" s="62" t="str">
        <f t="shared" si="48"/>
        <v/>
      </c>
      <c r="V98" s="62" t="str">
        <f t="shared" si="48"/>
        <v/>
      </c>
      <c r="W98" s="62" t="str">
        <f t="shared" si="48"/>
        <v/>
      </c>
      <c r="X98" s="62" t="str">
        <f t="shared" si="48"/>
        <v/>
      </c>
      <c r="Y98" s="62" t="str">
        <f t="shared" si="48"/>
        <v/>
      </c>
      <c r="Z98" s="62" t="str">
        <f t="shared" si="30"/>
        <v/>
      </c>
      <c r="AA98" s="62" t="str">
        <f t="shared" si="30"/>
        <v/>
      </c>
      <c r="AB98" s="63"/>
      <c r="AC98" s="69">
        <f t="shared" si="34"/>
        <v>82.444444444400006</v>
      </c>
      <c r="AD98" s="69">
        <f t="shared" si="35"/>
        <v>0</v>
      </c>
      <c r="AE98" s="69">
        <f t="shared" si="36"/>
        <v>58.111111111100001</v>
      </c>
      <c r="AF98" s="69">
        <f t="shared" si="37"/>
        <v>82.111111111100001</v>
      </c>
      <c r="AG98" s="69" t="str">
        <f t="shared" si="38"/>
        <v/>
      </c>
      <c r="AH98" s="69" t="str">
        <f t="shared" si="39"/>
        <v/>
      </c>
      <c r="AI98" s="69" t="str">
        <f t="shared" si="40"/>
        <v/>
      </c>
      <c r="AJ98" s="69" t="str">
        <f t="shared" si="41"/>
        <v/>
      </c>
      <c r="AK98" s="69" t="str">
        <f t="shared" si="42"/>
        <v/>
      </c>
      <c r="AL98" s="69" t="str">
        <f t="shared" si="43"/>
        <v/>
      </c>
      <c r="AM98" s="69" t="str">
        <f t="shared" si="44"/>
        <v/>
      </c>
      <c r="AO98" s="65">
        <f t="shared" si="51"/>
        <v>21.000000000044437</v>
      </c>
      <c r="AP98" s="65" t="str">
        <f t="shared" si="51"/>
        <v>-</v>
      </c>
      <c r="AQ98" s="65">
        <f t="shared" si="51"/>
        <v>45.333333333344441</v>
      </c>
      <c r="AR98" s="65">
        <f t="shared" si="49"/>
        <v>21.333333333344441</v>
      </c>
      <c r="AS98" s="65" t="str">
        <f t="shared" si="49"/>
        <v/>
      </c>
      <c r="AT98" s="65" t="str">
        <f t="shared" si="49"/>
        <v/>
      </c>
      <c r="AU98" s="65" t="str">
        <f t="shared" si="49"/>
        <v/>
      </c>
      <c r="AV98" s="65" t="str">
        <f t="shared" si="49"/>
        <v/>
      </c>
      <c r="AW98" s="65" t="str">
        <f t="shared" si="49"/>
        <v/>
      </c>
      <c r="AX98" s="65" t="str">
        <f t="shared" si="31"/>
        <v/>
      </c>
      <c r="AY98" s="65" t="str">
        <f t="shared" si="31"/>
        <v/>
      </c>
      <c r="BA98" s="67">
        <f t="shared" si="45"/>
        <v>21.000000000044437</v>
      </c>
      <c r="BB98" s="68">
        <f t="shared" si="47"/>
        <v>22</v>
      </c>
      <c r="BC98" s="66" t="str">
        <f>INDEX(Parteien!$C98:$X98,1,MATCH(BA98,AO98:AY98,0)*2-1)</f>
        <v>ÖVP</v>
      </c>
      <c r="BD98" s="66" t="str">
        <f>INDEX(Parteien!$C98:$X98,1,MATCH(0,AC98:AM98,0)*2-1)</f>
        <v>SPÖ</v>
      </c>
      <c r="BE98" s="56">
        <f t="shared" si="46"/>
        <v>0</v>
      </c>
    </row>
    <row r="99" spans="1:57" s="66" customFormat="1" x14ac:dyDescent="0.15">
      <c r="A99" s="2">
        <v>50603</v>
      </c>
      <c r="B99" s="57" t="s">
        <v>87</v>
      </c>
      <c r="C99" s="58">
        <v>188</v>
      </c>
      <c r="D99" s="58">
        <v>261</v>
      </c>
      <c r="E99" s="58"/>
      <c r="F99" s="58">
        <v>94</v>
      </c>
      <c r="G99" s="58"/>
      <c r="H99" s="58"/>
      <c r="I99" s="58"/>
      <c r="J99" s="58"/>
      <c r="K99" s="58"/>
      <c r="L99" s="58"/>
      <c r="M99" s="58"/>
      <c r="N99" s="59"/>
      <c r="O99" s="60">
        <v>52.2</v>
      </c>
      <c r="P99" s="61">
        <v>9</v>
      </c>
      <c r="Q99" s="62">
        <f t="shared" si="50"/>
        <v>3</v>
      </c>
      <c r="R99" s="62">
        <f t="shared" si="50"/>
        <v>5</v>
      </c>
      <c r="S99" s="62" t="str">
        <f t="shared" si="50"/>
        <v/>
      </c>
      <c r="T99" s="62">
        <f t="shared" si="48"/>
        <v>1</v>
      </c>
      <c r="U99" s="62" t="str">
        <f t="shared" si="48"/>
        <v/>
      </c>
      <c r="V99" s="62" t="str">
        <f t="shared" si="48"/>
        <v/>
      </c>
      <c r="W99" s="62" t="str">
        <f t="shared" si="48"/>
        <v/>
      </c>
      <c r="X99" s="62" t="str">
        <f t="shared" si="48"/>
        <v/>
      </c>
      <c r="Y99" s="62" t="str">
        <f t="shared" si="48"/>
        <v/>
      </c>
      <c r="Z99" s="62" t="str">
        <f t="shared" si="30"/>
        <v/>
      </c>
      <c r="AA99" s="62" t="str">
        <f t="shared" si="30"/>
        <v/>
      </c>
      <c r="AB99" s="63"/>
      <c r="AC99" s="69">
        <f t="shared" si="34"/>
        <v>31.4</v>
      </c>
      <c r="AD99" s="69">
        <f t="shared" si="35"/>
        <v>0</v>
      </c>
      <c r="AE99" s="69" t="str">
        <f t="shared" si="36"/>
        <v/>
      </c>
      <c r="AF99" s="69">
        <f t="shared" si="37"/>
        <v>41.8</v>
      </c>
      <c r="AG99" s="69" t="str">
        <f t="shared" si="38"/>
        <v/>
      </c>
      <c r="AH99" s="69" t="str">
        <f t="shared" si="39"/>
        <v/>
      </c>
      <c r="AI99" s="69" t="str">
        <f t="shared" si="40"/>
        <v/>
      </c>
      <c r="AJ99" s="69" t="str">
        <f t="shared" si="41"/>
        <v/>
      </c>
      <c r="AK99" s="69" t="str">
        <f t="shared" si="42"/>
        <v/>
      </c>
      <c r="AL99" s="69" t="str">
        <f t="shared" si="43"/>
        <v/>
      </c>
      <c r="AM99" s="69" t="str">
        <f t="shared" si="44"/>
        <v/>
      </c>
      <c r="AO99" s="65">
        <f t="shared" si="51"/>
        <v>20.800000000000004</v>
      </c>
      <c r="AP99" s="65" t="str">
        <f t="shared" si="51"/>
        <v>-</v>
      </c>
      <c r="AQ99" s="65" t="str">
        <f t="shared" si="51"/>
        <v/>
      </c>
      <c r="AR99" s="65">
        <f t="shared" si="49"/>
        <v>10.400000000000006</v>
      </c>
      <c r="AS99" s="65" t="str">
        <f t="shared" si="49"/>
        <v/>
      </c>
      <c r="AT99" s="65" t="str">
        <f t="shared" si="49"/>
        <v/>
      </c>
      <c r="AU99" s="65" t="str">
        <f t="shared" si="49"/>
        <v/>
      </c>
      <c r="AV99" s="65" t="str">
        <f t="shared" si="49"/>
        <v/>
      </c>
      <c r="AW99" s="65" t="str">
        <f t="shared" si="49"/>
        <v/>
      </c>
      <c r="AX99" s="65" t="str">
        <f t="shared" si="31"/>
        <v/>
      </c>
      <c r="AY99" s="65" t="str">
        <f t="shared" si="31"/>
        <v/>
      </c>
      <c r="BA99" s="67">
        <f t="shared" si="45"/>
        <v>10.400000000000006</v>
      </c>
      <c r="BB99" s="68">
        <f t="shared" si="47"/>
        <v>11</v>
      </c>
      <c r="BC99" s="66" t="str">
        <f>INDEX(Parteien!$C99:$X99,1,MATCH(BA99,AO99:AY99,0)*2-1)</f>
        <v>FPÖ</v>
      </c>
      <c r="BD99" s="66" t="str">
        <f>INDEX(Parteien!$C99:$X99,1,MATCH(0,AC99:AM99,0)*2-1)</f>
        <v>SPÖ</v>
      </c>
      <c r="BE99" s="56">
        <f t="shared" si="46"/>
        <v>0</v>
      </c>
    </row>
    <row r="100" spans="1:57" s="66" customFormat="1" x14ac:dyDescent="0.15">
      <c r="A100" s="2">
        <v>50604</v>
      </c>
      <c r="B100" s="57" t="s">
        <v>121</v>
      </c>
      <c r="C100" s="58">
        <v>250</v>
      </c>
      <c r="D100" s="58">
        <v>88</v>
      </c>
      <c r="E100" s="58"/>
      <c r="F100" s="58">
        <v>112</v>
      </c>
      <c r="G100" s="58"/>
      <c r="H100" s="58"/>
      <c r="I100" s="58"/>
      <c r="J100" s="58"/>
      <c r="K100" s="58"/>
      <c r="L100" s="58"/>
      <c r="M100" s="58"/>
      <c r="N100" s="59"/>
      <c r="O100" s="60">
        <v>44</v>
      </c>
      <c r="P100" s="61">
        <v>9</v>
      </c>
      <c r="Q100" s="62">
        <f t="shared" si="50"/>
        <v>5</v>
      </c>
      <c r="R100" s="62">
        <f t="shared" si="50"/>
        <v>2</v>
      </c>
      <c r="S100" s="62" t="str">
        <f t="shared" si="50"/>
        <v/>
      </c>
      <c r="T100" s="62">
        <f t="shared" si="48"/>
        <v>2</v>
      </c>
      <c r="U100" s="62" t="str">
        <f t="shared" si="48"/>
        <v/>
      </c>
      <c r="V100" s="62" t="str">
        <f t="shared" si="48"/>
        <v/>
      </c>
      <c r="W100" s="62" t="str">
        <f t="shared" si="48"/>
        <v/>
      </c>
      <c r="X100" s="62" t="str">
        <f t="shared" si="48"/>
        <v/>
      </c>
      <c r="Y100" s="62" t="str">
        <f t="shared" si="48"/>
        <v/>
      </c>
      <c r="Z100" s="62" t="str">
        <f t="shared" si="30"/>
        <v/>
      </c>
      <c r="AA100" s="62" t="str">
        <f t="shared" si="30"/>
        <v/>
      </c>
      <c r="AB100" s="63"/>
      <c r="AC100" s="69">
        <f t="shared" si="34"/>
        <v>30</v>
      </c>
      <c r="AD100" s="69">
        <f t="shared" si="35"/>
        <v>0</v>
      </c>
      <c r="AE100" s="69" t="str">
        <f t="shared" si="36"/>
        <v/>
      </c>
      <c r="AF100" s="69">
        <f t="shared" si="37"/>
        <v>24</v>
      </c>
      <c r="AG100" s="69" t="str">
        <f t="shared" si="38"/>
        <v/>
      </c>
      <c r="AH100" s="69" t="str">
        <f t="shared" si="39"/>
        <v/>
      </c>
      <c r="AI100" s="69" t="str">
        <f t="shared" si="40"/>
        <v/>
      </c>
      <c r="AJ100" s="69" t="str">
        <f t="shared" si="41"/>
        <v/>
      </c>
      <c r="AK100" s="69" t="str">
        <f t="shared" si="42"/>
        <v/>
      </c>
      <c r="AL100" s="69" t="str">
        <f t="shared" si="43"/>
        <v/>
      </c>
      <c r="AM100" s="69" t="str">
        <f t="shared" si="44"/>
        <v/>
      </c>
      <c r="AO100" s="65">
        <f t="shared" si="51"/>
        <v>14</v>
      </c>
      <c r="AP100" s="65" t="str">
        <f t="shared" si="51"/>
        <v>-</v>
      </c>
      <c r="AQ100" s="65" t="str">
        <f t="shared" si="51"/>
        <v/>
      </c>
      <c r="AR100" s="65">
        <f t="shared" si="49"/>
        <v>20</v>
      </c>
      <c r="AS100" s="65" t="str">
        <f t="shared" si="49"/>
        <v/>
      </c>
      <c r="AT100" s="65" t="str">
        <f t="shared" si="49"/>
        <v/>
      </c>
      <c r="AU100" s="65" t="str">
        <f t="shared" si="49"/>
        <v/>
      </c>
      <c r="AV100" s="65" t="str">
        <f t="shared" si="49"/>
        <v/>
      </c>
      <c r="AW100" s="65" t="str">
        <f t="shared" si="49"/>
        <v/>
      </c>
      <c r="AX100" s="65" t="str">
        <f t="shared" si="31"/>
        <v/>
      </c>
      <c r="AY100" s="65" t="str">
        <f t="shared" si="31"/>
        <v/>
      </c>
      <c r="BA100" s="67">
        <f t="shared" si="45"/>
        <v>14</v>
      </c>
      <c r="BB100" s="68">
        <f t="shared" si="47"/>
        <v>14</v>
      </c>
      <c r="BC100" s="66" t="str">
        <f>INDEX(Parteien!$C100:$X100,1,MATCH(BA100,AO100:AY100,0)*2-1)</f>
        <v>ÖVP</v>
      </c>
      <c r="BD100" s="66" t="str">
        <f>INDEX(Parteien!$C100:$X100,1,MATCH(0,AC100:AM100,0)*2-1)</f>
        <v>SPÖ</v>
      </c>
      <c r="BE100" s="56" t="str">
        <f t="shared" si="46"/>
        <v>ja</v>
      </c>
    </row>
    <row r="101" spans="1:57" s="66" customFormat="1" x14ac:dyDescent="0.15">
      <c r="A101" s="2">
        <v>50605</v>
      </c>
      <c r="B101" s="57" t="s">
        <v>88</v>
      </c>
      <c r="C101" s="58">
        <v>389</v>
      </c>
      <c r="D101" s="58">
        <v>224</v>
      </c>
      <c r="E101" s="58"/>
      <c r="F101" s="58">
        <v>51</v>
      </c>
      <c r="G101" s="58"/>
      <c r="H101" s="58"/>
      <c r="I101" s="58"/>
      <c r="J101" s="58"/>
      <c r="K101" s="58"/>
      <c r="L101" s="58"/>
      <c r="M101" s="58"/>
      <c r="N101" s="59"/>
      <c r="O101" s="60">
        <v>48.625</v>
      </c>
      <c r="P101" s="61">
        <v>13</v>
      </c>
      <c r="Q101" s="62">
        <f t="shared" si="50"/>
        <v>8</v>
      </c>
      <c r="R101" s="62">
        <f t="shared" si="50"/>
        <v>4</v>
      </c>
      <c r="S101" s="62" t="str">
        <f t="shared" si="50"/>
        <v/>
      </c>
      <c r="T101" s="62">
        <f t="shared" si="48"/>
        <v>1</v>
      </c>
      <c r="U101" s="62" t="str">
        <f t="shared" si="48"/>
        <v/>
      </c>
      <c r="V101" s="62" t="str">
        <f t="shared" si="48"/>
        <v/>
      </c>
      <c r="W101" s="62" t="str">
        <f t="shared" si="48"/>
        <v/>
      </c>
      <c r="X101" s="62" t="str">
        <f t="shared" si="48"/>
        <v/>
      </c>
      <c r="Y101" s="62" t="str">
        <f t="shared" si="48"/>
        <v/>
      </c>
      <c r="Z101" s="62" t="str">
        <f t="shared" si="30"/>
        <v/>
      </c>
      <c r="AA101" s="62" t="str">
        <f t="shared" si="30"/>
        <v/>
      </c>
      <c r="AB101" s="63"/>
      <c r="AC101" s="69">
        <f t="shared" si="34"/>
        <v>0</v>
      </c>
      <c r="AD101" s="69">
        <f t="shared" si="35"/>
        <v>29.5</v>
      </c>
      <c r="AE101" s="69" t="str">
        <f t="shared" si="36"/>
        <v/>
      </c>
      <c r="AF101" s="69">
        <f t="shared" si="37"/>
        <v>2.375</v>
      </c>
      <c r="AG101" s="69" t="str">
        <f t="shared" si="38"/>
        <v/>
      </c>
      <c r="AH101" s="69" t="str">
        <f t="shared" si="39"/>
        <v/>
      </c>
      <c r="AI101" s="69" t="str">
        <f t="shared" si="40"/>
        <v/>
      </c>
      <c r="AJ101" s="69" t="str">
        <f t="shared" si="41"/>
        <v/>
      </c>
      <c r="AK101" s="69" t="str">
        <f t="shared" si="42"/>
        <v/>
      </c>
      <c r="AL101" s="69" t="str">
        <f t="shared" si="43"/>
        <v/>
      </c>
      <c r="AM101" s="69" t="str">
        <f t="shared" si="44"/>
        <v/>
      </c>
      <c r="AO101" s="65" t="str">
        <f t="shared" si="51"/>
        <v>-</v>
      </c>
      <c r="AP101" s="65">
        <f t="shared" si="51"/>
        <v>19.125</v>
      </c>
      <c r="AQ101" s="65" t="str">
        <f t="shared" si="51"/>
        <v/>
      </c>
      <c r="AR101" s="65">
        <f t="shared" si="49"/>
        <v>46.25</v>
      </c>
      <c r="AS101" s="65" t="str">
        <f t="shared" si="49"/>
        <v/>
      </c>
      <c r="AT101" s="65" t="str">
        <f t="shared" si="49"/>
        <v/>
      </c>
      <c r="AU101" s="65" t="str">
        <f t="shared" si="49"/>
        <v/>
      </c>
      <c r="AV101" s="65" t="str">
        <f t="shared" si="49"/>
        <v/>
      </c>
      <c r="AW101" s="65" t="str">
        <f t="shared" si="49"/>
        <v/>
      </c>
      <c r="AX101" s="65" t="str">
        <f t="shared" si="31"/>
        <v/>
      </c>
      <c r="AY101" s="65" t="str">
        <f t="shared" si="31"/>
        <v/>
      </c>
      <c r="BA101" s="67">
        <f t="shared" si="45"/>
        <v>19.125</v>
      </c>
      <c r="BB101" s="68">
        <f t="shared" si="47"/>
        <v>20</v>
      </c>
      <c r="BC101" s="66" t="str">
        <f>INDEX(Parteien!$C101:$X101,1,MATCH(BA101,AO101:AY101,0)*2-1)</f>
        <v>SPÖ</v>
      </c>
      <c r="BD101" s="66" t="str">
        <f>INDEX(Parteien!$C101:$X101,1,MATCH(0,AC101:AM101,0)*2-1)</f>
        <v>ÖVP</v>
      </c>
      <c r="BE101" s="56">
        <f t="shared" si="46"/>
        <v>0</v>
      </c>
    </row>
    <row r="102" spans="1:57" s="66" customFormat="1" x14ac:dyDescent="0.15">
      <c r="A102" s="2">
        <v>50606</v>
      </c>
      <c r="B102" s="57" t="s">
        <v>89</v>
      </c>
      <c r="C102" s="58">
        <v>527</v>
      </c>
      <c r="D102" s="58">
        <v>796</v>
      </c>
      <c r="E102" s="58">
        <v>209</v>
      </c>
      <c r="F102" s="58">
        <v>180</v>
      </c>
      <c r="G102" s="58"/>
      <c r="H102" s="58"/>
      <c r="I102" s="58"/>
      <c r="J102" s="58"/>
      <c r="K102" s="58"/>
      <c r="L102" s="58"/>
      <c r="M102" s="58"/>
      <c r="N102" s="59"/>
      <c r="O102" s="60">
        <v>87.833333333333329</v>
      </c>
      <c r="P102" s="61">
        <v>19</v>
      </c>
      <c r="Q102" s="62">
        <f t="shared" si="50"/>
        <v>6</v>
      </c>
      <c r="R102" s="62">
        <f t="shared" si="50"/>
        <v>9</v>
      </c>
      <c r="S102" s="62">
        <f t="shared" si="50"/>
        <v>2</v>
      </c>
      <c r="T102" s="62">
        <f t="shared" si="48"/>
        <v>2</v>
      </c>
      <c r="U102" s="62" t="str">
        <f t="shared" si="48"/>
        <v/>
      </c>
      <c r="V102" s="62" t="str">
        <f t="shared" si="48"/>
        <v/>
      </c>
      <c r="W102" s="62" t="str">
        <f t="shared" si="48"/>
        <v/>
      </c>
      <c r="X102" s="62" t="str">
        <f t="shared" si="48"/>
        <v/>
      </c>
      <c r="Y102" s="62" t="str">
        <f t="shared" si="48"/>
        <v/>
      </c>
      <c r="Z102" s="62" t="str">
        <f t="shared" si="30"/>
        <v/>
      </c>
      <c r="AA102" s="62" t="str">
        <f t="shared" si="30"/>
        <v/>
      </c>
      <c r="AB102" s="63"/>
      <c r="AC102" s="69">
        <f t="shared" ref="AC102:AC117" si="52">IF(C102="","",ROUND(C102-$O102*Q102,10))</f>
        <v>0</v>
      </c>
      <c r="AD102" s="69">
        <f t="shared" ref="AD102:AD117" si="53">IF(D102="","",ROUND(D102-$O102*R102,10))</f>
        <v>5.5</v>
      </c>
      <c r="AE102" s="69">
        <f t="shared" ref="AE102:AE117" si="54">IF(E102="","",ROUND(E102-$O102*S102,10))</f>
        <v>33.333333333299997</v>
      </c>
      <c r="AF102" s="69">
        <f t="shared" ref="AF102:AF117" si="55">IF(F102="","",ROUND(F102-$O102*T102,10))</f>
        <v>4.3333333332999997</v>
      </c>
      <c r="AG102" s="69" t="str">
        <f t="shared" ref="AG102:AG117" si="56">IF(G102="","",ROUND(G102-$O102*U102,10))</f>
        <v/>
      </c>
      <c r="AH102" s="69" t="str">
        <f t="shared" ref="AH102:AH117" si="57">IF(H102="","",ROUND(H102-$O102*V102,10))</f>
        <v/>
      </c>
      <c r="AI102" s="69" t="str">
        <f t="shared" ref="AI102:AI117" si="58">IF(I102="","",ROUND(I102-$O102*W102,10))</f>
        <v/>
      </c>
      <c r="AJ102" s="69" t="str">
        <f t="shared" ref="AJ102:AJ117" si="59">IF(J102="","",ROUND(J102-$O102*X102,10))</f>
        <v/>
      </c>
      <c r="AK102" s="69" t="str">
        <f t="shared" ref="AK102:AK117" si="60">IF(K102="","",ROUND(K102-$O102*Y102,10))</f>
        <v/>
      </c>
      <c r="AL102" s="69" t="str">
        <f t="shared" ref="AL102:AL117" si="61">IF(L102="","",ROUND(L102-$O102*Z102,10))</f>
        <v/>
      </c>
      <c r="AM102" s="69" t="str">
        <f t="shared" ref="AM102:AM117" si="62">IF(M102="","",ROUND(M102-$O102*AA102,10))</f>
        <v/>
      </c>
      <c r="AO102" s="65" t="str">
        <f t="shared" si="51"/>
        <v>-</v>
      </c>
      <c r="AP102" s="65">
        <f t="shared" si="51"/>
        <v>82.333333333333329</v>
      </c>
      <c r="AQ102" s="65">
        <f t="shared" si="51"/>
        <v>54.500000000033332</v>
      </c>
      <c r="AR102" s="65">
        <f t="shared" si="49"/>
        <v>83.500000000033324</v>
      </c>
      <c r="AS102" s="65" t="str">
        <f t="shared" si="49"/>
        <v/>
      </c>
      <c r="AT102" s="65" t="str">
        <f t="shared" si="49"/>
        <v/>
      </c>
      <c r="AU102" s="65" t="str">
        <f t="shared" si="49"/>
        <v/>
      </c>
      <c r="AV102" s="65" t="str">
        <f t="shared" si="49"/>
        <v/>
      </c>
      <c r="AW102" s="65" t="str">
        <f t="shared" si="49"/>
        <v/>
      </c>
      <c r="AX102" s="65" t="str">
        <f t="shared" si="31"/>
        <v/>
      </c>
      <c r="AY102" s="65" t="str">
        <f t="shared" si="31"/>
        <v/>
      </c>
      <c r="BA102" s="67">
        <f t="shared" ref="BA102:BA124" si="63">MIN(AO102:AY102)</f>
        <v>54.500000000033332</v>
      </c>
      <c r="BB102" s="68">
        <f t="shared" si="47"/>
        <v>55</v>
      </c>
      <c r="BC102" s="66" t="str">
        <f>INDEX(Parteien!$C102:$X102,1,MATCH(BA102,AO102:AY102,0)*2-1)</f>
        <v>GRÜNE</v>
      </c>
      <c r="BD102" s="66" t="str">
        <f>INDEX(Parteien!$C102:$X102,1,MATCH(0,AC102:AM102,0)*2-1)</f>
        <v>ÖVP</v>
      </c>
      <c r="BE102" s="56">
        <f t="shared" si="46"/>
        <v>0</v>
      </c>
    </row>
    <row r="103" spans="1:57" s="66" customFormat="1" x14ac:dyDescent="0.15">
      <c r="A103" s="2">
        <v>50607</v>
      </c>
      <c r="B103" s="57" t="s">
        <v>90</v>
      </c>
      <c r="C103" s="58">
        <v>286</v>
      </c>
      <c r="D103" s="58">
        <v>242</v>
      </c>
      <c r="E103" s="58"/>
      <c r="F103" s="58"/>
      <c r="G103" s="58"/>
      <c r="H103" s="58"/>
      <c r="I103" s="58"/>
      <c r="J103" s="58"/>
      <c r="K103" s="58"/>
      <c r="L103" s="58"/>
      <c r="M103" s="58"/>
      <c r="N103" s="59"/>
      <c r="O103" s="60">
        <v>40.333333333333336</v>
      </c>
      <c r="P103" s="61">
        <v>13</v>
      </c>
      <c r="Q103" s="62">
        <f t="shared" si="50"/>
        <v>7</v>
      </c>
      <c r="R103" s="62">
        <f t="shared" si="50"/>
        <v>6</v>
      </c>
      <c r="S103" s="62" t="str">
        <f t="shared" si="50"/>
        <v/>
      </c>
      <c r="T103" s="62" t="str">
        <f t="shared" si="48"/>
        <v/>
      </c>
      <c r="U103" s="62" t="str">
        <f t="shared" si="48"/>
        <v/>
      </c>
      <c r="V103" s="62" t="str">
        <f t="shared" si="48"/>
        <v/>
      </c>
      <c r="W103" s="62" t="str">
        <f t="shared" si="48"/>
        <v/>
      </c>
      <c r="X103" s="62" t="str">
        <f t="shared" si="48"/>
        <v/>
      </c>
      <c r="Y103" s="62" t="str">
        <f t="shared" si="48"/>
        <v/>
      </c>
      <c r="Z103" s="62" t="str">
        <f t="shared" si="30"/>
        <v/>
      </c>
      <c r="AA103" s="62" t="str">
        <f t="shared" si="30"/>
        <v/>
      </c>
      <c r="AB103" s="63"/>
      <c r="AC103" s="69">
        <f t="shared" si="52"/>
        <v>3.6666666666999999</v>
      </c>
      <c r="AD103" s="69">
        <f t="shared" si="53"/>
        <v>0</v>
      </c>
      <c r="AE103" s="69" t="str">
        <f t="shared" si="54"/>
        <v/>
      </c>
      <c r="AF103" s="69" t="str">
        <f t="shared" si="55"/>
        <v/>
      </c>
      <c r="AG103" s="69" t="str">
        <f t="shared" si="56"/>
        <v/>
      </c>
      <c r="AH103" s="69" t="str">
        <f t="shared" si="57"/>
        <v/>
      </c>
      <c r="AI103" s="69" t="str">
        <f t="shared" si="58"/>
        <v/>
      </c>
      <c r="AJ103" s="69" t="str">
        <f t="shared" si="59"/>
        <v/>
      </c>
      <c r="AK103" s="69" t="str">
        <f t="shared" si="60"/>
        <v/>
      </c>
      <c r="AL103" s="69" t="str">
        <f t="shared" si="61"/>
        <v/>
      </c>
      <c r="AM103" s="69" t="str">
        <f t="shared" si="62"/>
        <v/>
      </c>
      <c r="AO103" s="65">
        <f t="shared" si="51"/>
        <v>36.666666666633333</v>
      </c>
      <c r="AP103" s="65" t="str">
        <f t="shared" si="51"/>
        <v>-</v>
      </c>
      <c r="AQ103" s="65" t="str">
        <f t="shared" si="51"/>
        <v/>
      </c>
      <c r="AR103" s="65" t="str">
        <f t="shared" si="49"/>
        <v/>
      </c>
      <c r="AS103" s="65" t="str">
        <f t="shared" si="49"/>
        <v/>
      </c>
      <c r="AT103" s="65" t="str">
        <f t="shared" si="49"/>
        <v/>
      </c>
      <c r="AU103" s="65" t="str">
        <f t="shared" si="49"/>
        <v/>
      </c>
      <c r="AV103" s="65" t="str">
        <f t="shared" si="49"/>
        <v/>
      </c>
      <c r="AW103" s="65" t="str">
        <f t="shared" si="49"/>
        <v/>
      </c>
      <c r="AX103" s="65" t="str">
        <f t="shared" si="31"/>
        <v/>
      </c>
      <c r="AY103" s="65" t="str">
        <f t="shared" si="31"/>
        <v/>
      </c>
      <c r="BA103" s="67">
        <f t="shared" si="63"/>
        <v>36.666666666633333</v>
      </c>
      <c r="BB103" s="68">
        <f t="shared" si="47"/>
        <v>37</v>
      </c>
      <c r="BC103" s="66" t="str">
        <f>INDEX(Parteien!$C103:$X103,1,MATCH(BA103,AO103:AY103,0)*2-1)</f>
        <v>ÖVP</v>
      </c>
      <c r="BD103" s="66" t="str">
        <f>INDEX(Parteien!$C103:$X103,1,MATCH(0,AC103:AM103,0)*2-1)</f>
        <v>SPÖ</v>
      </c>
      <c r="BE103" s="56">
        <f t="shared" si="46"/>
        <v>0</v>
      </c>
    </row>
    <row r="104" spans="1:57" s="66" customFormat="1" x14ac:dyDescent="0.15">
      <c r="A104" s="2">
        <v>50608</v>
      </c>
      <c r="B104" s="57" t="s">
        <v>91</v>
      </c>
      <c r="C104" s="58">
        <v>425</v>
      </c>
      <c r="D104" s="58">
        <v>450</v>
      </c>
      <c r="E104" s="58"/>
      <c r="F104" s="58"/>
      <c r="G104" s="58"/>
      <c r="H104" s="58"/>
      <c r="I104" s="58"/>
      <c r="J104" s="58"/>
      <c r="K104" s="58"/>
      <c r="L104" s="58"/>
      <c r="M104" s="58"/>
      <c r="N104" s="59"/>
      <c r="O104" s="60">
        <v>64.285714285714292</v>
      </c>
      <c r="P104" s="61">
        <v>13</v>
      </c>
      <c r="Q104" s="62">
        <f t="shared" si="50"/>
        <v>6</v>
      </c>
      <c r="R104" s="62">
        <f t="shared" si="50"/>
        <v>7</v>
      </c>
      <c r="S104" s="62" t="str">
        <f t="shared" si="50"/>
        <v/>
      </c>
      <c r="T104" s="62" t="str">
        <f t="shared" si="48"/>
        <v/>
      </c>
      <c r="U104" s="62" t="str">
        <f t="shared" si="48"/>
        <v/>
      </c>
      <c r="V104" s="62" t="str">
        <f t="shared" si="48"/>
        <v/>
      </c>
      <c r="W104" s="62" t="str">
        <f t="shared" si="48"/>
        <v/>
      </c>
      <c r="X104" s="62" t="str">
        <f t="shared" si="48"/>
        <v/>
      </c>
      <c r="Y104" s="62" t="str">
        <f t="shared" si="48"/>
        <v/>
      </c>
      <c r="Z104" s="62" t="str">
        <f t="shared" si="30"/>
        <v/>
      </c>
      <c r="AA104" s="62" t="str">
        <f t="shared" si="30"/>
        <v/>
      </c>
      <c r="AB104" s="63"/>
      <c r="AC104" s="69">
        <f t="shared" si="52"/>
        <v>39.285714285700003</v>
      </c>
      <c r="AD104" s="69">
        <f t="shared" si="53"/>
        <v>0</v>
      </c>
      <c r="AE104" s="69" t="str">
        <f t="shared" si="54"/>
        <v/>
      </c>
      <c r="AF104" s="69" t="str">
        <f t="shared" si="55"/>
        <v/>
      </c>
      <c r="AG104" s="69" t="str">
        <f t="shared" si="56"/>
        <v/>
      </c>
      <c r="AH104" s="69" t="str">
        <f t="shared" si="57"/>
        <v/>
      </c>
      <c r="AI104" s="69" t="str">
        <f t="shared" si="58"/>
        <v/>
      </c>
      <c r="AJ104" s="69" t="str">
        <f t="shared" si="59"/>
        <v/>
      </c>
      <c r="AK104" s="69" t="str">
        <f t="shared" si="60"/>
        <v/>
      </c>
      <c r="AL104" s="69" t="str">
        <f t="shared" si="61"/>
        <v/>
      </c>
      <c r="AM104" s="69" t="str">
        <f t="shared" si="62"/>
        <v/>
      </c>
      <c r="AO104" s="65">
        <f t="shared" si="51"/>
        <v>25.000000000014289</v>
      </c>
      <c r="AP104" s="65" t="str">
        <f t="shared" si="51"/>
        <v>-</v>
      </c>
      <c r="AQ104" s="65" t="str">
        <f t="shared" si="51"/>
        <v/>
      </c>
      <c r="AR104" s="65" t="str">
        <f t="shared" si="49"/>
        <v/>
      </c>
      <c r="AS104" s="65" t="str">
        <f t="shared" si="49"/>
        <v/>
      </c>
      <c r="AT104" s="65" t="str">
        <f t="shared" si="49"/>
        <v/>
      </c>
      <c r="AU104" s="65" t="str">
        <f t="shared" si="49"/>
        <v/>
      </c>
      <c r="AV104" s="65" t="str">
        <f t="shared" si="49"/>
        <v/>
      </c>
      <c r="AW104" s="65" t="str">
        <f t="shared" si="49"/>
        <v/>
      </c>
      <c r="AX104" s="65" t="str">
        <f t="shared" si="31"/>
        <v/>
      </c>
      <c r="AY104" s="65" t="str">
        <f t="shared" si="31"/>
        <v/>
      </c>
      <c r="BA104" s="67">
        <f t="shared" si="63"/>
        <v>25.000000000014289</v>
      </c>
      <c r="BB104" s="68">
        <f t="shared" si="47"/>
        <v>26</v>
      </c>
      <c r="BC104" s="66" t="str">
        <f>INDEX(Parteien!$C104:$X104,1,MATCH(BA104,AO104:AY104,0)*2-1)</f>
        <v>ÖVP</v>
      </c>
      <c r="BD104" s="66" t="str">
        <f>INDEX(Parteien!$C104:$X104,1,MATCH(0,AC104:AM104,0)*2-1)</f>
        <v>SPÖ</v>
      </c>
      <c r="BE104" s="56">
        <f t="shared" si="46"/>
        <v>0</v>
      </c>
    </row>
    <row r="105" spans="1:57" s="66" customFormat="1" x14ac:dyDescent="0.15">
      <c r="A105" s="2">
        <v>50609</v>
      </c>
      <c r="B105" s="57" t="s">
        <v>92</v>
      </c>
      <c r="C105" s="58">
        <v>1168</v>
      </c>
      <c r="D105" s="58">
        <v>792</v>
      </c>
      <c r="E105" s="58"/>
      <c r="F105" s="58">
        <v>139</v>
      </c>
      <c r="G105" s="58"/>
      <c r="H105" s="58"/>
      <c r="I105" s="58"/>
      <c r="J105" s="58"/>
      <c r="K105" s="58"/>
      <c r="L105" s="58"/>
      <c r="M105" s="58"/>
      <c r="N105" s="59"/>
      <c r="O105" s="60">
        <v>106.18181818181819</v>
      </c>
      <c r="P105" s="61">
        <v>19</v>
      </c>
      <c r="Q105" s="62">
        <f t="shared" si="50"/>
        <v>11</v>
      </c>
      <c r="R105" s="62">
        <f t="shared" si="50"/>
        <v>7</v>
      </c>
      <c r="S105" s="62" t="str">
        <f t="shared" si="50"/>
        <v/>
      </c>
      <c r="T105" s="62">
        <f t="shared" si="48"/>
        <v>1</v>
      </c>
      <c r="U105" s="62" t="str">
        <f t="shared" si="48"/>
        <v/>
      </c>
      <c r="V105" s="62" t="str">
        <f t="shared" si="48"/>
        <v/>
      </c>
      <c r="W105" s="62" t="str">
        <f t="shared" si="48"/>
        <v/>
      </c>
      <c r="X105" s="62" t="str">
        <f t="shared" si="48"/>
        <v/>
      </c>
      <c r="Y105" s="62" t="str">
        <f t="shared" si="48"/>
        <v/>
      </c>
      <c r="Z105" s="62" t="str">
        <f t="shared" si="30"/>
        <v/>
      </c>
      <c r="AA105" s="62" t="str">
        <f t="shared" si="30"/>
        <v/>
      </c>
      <c r="AB105" s="63"/>
      <c r="AC105" s="69">
        <f t="shared" si="52"/>
        <v>0</v>
      </c>
      <c r="AD105" s="69">
        <f t="shared" si="53"/>
        <v>48.727272727299997</v>
      </c>
      <c r="AE105" s="69" t="str">
        <f t="shared" si="54"/>
        <v/>
      </c>
      <c r="AF105" s="69">
        <f t="shared" si="55"/>
        <v>32.818181818200003</v>
      </c>
      <c r="AG105" s="69" t="str">
        <f t="shared" si="56"/>
        <v/>
      </c>
      <c r="AH105" s="69" t="str">
        <f t="shared" si="57"/>
        <v/>
      </c>
      <c r="AI105" s="69" t="str">
        <f t="shared" si="58"/>
        <v/>
      </c>
      <c r="AJ105" s="69" t="str">
        <f t="shared" si="59"/>
        <v/>
      </c>
      <c r="AK105" s="69" t="str">
        <f t="shared" si="60"/>
        <v/>
      </c>
      <c r="AL105" s="69" t="str">
        <f t="shared" si="61"/>
        <v/>
      </c>
      <c r="AM105" s="69" t="str">
        <f t="shared" si="62"/>
        <v/>
      </c>
      <c r="AO105" s="65" t="str">
        <f t="shared" si="51"/>
        <v>-</v>
      </c>
      <c r="AP105" s="65">
        <f t="shared" si="51"/>
        <v>57.45454545451819</v>
      </c>
      <c r="AQ105" s="65" t="str">
        <f t="shared" si="51"/>
        <v/>
      </c>
      <c r="AR105" s="65">
        <f t="shared" si="49"/>
        <v>73.363636363618184</v>
      </c>
      <c r="AS105" s="65" t="str">
        <f t="shared" si="49"/>
        <v/>
      </c>
      <c r="AT105" s="65" t="str">
        <f t="shared" si="49"/>
        <v/>
      </c>
      <c r="AU105" s="65" t="str">
        <f t="shared" si="49"/>
        <v/>
      </c>
      <c r="AV105" s="65" t="str">
        <f t="shared" si="49"/>
        <v/>
      </c>
      <c r="AW105" s="65" t="str">
        <f t="shared" si="49"/>
        <v/>
      </c>
      <c r="AX105" s="65" t="str">
        <f t="shared" si="31"/>
        <v/>
      </c>
      <c r="AY105" s="65" t="str">
        <f t="shared" si="31"/>
        <v/>
      </c>
      <c r="BA105" s="67">
        <f t="shared" si="63"/>
        <v>57.45454545451819</v>
      </c>
      <c r="BB105" s="68">
        <f t="shared" si="47"/>
        <v>58</v>
      </c>
      <c r="BC105" s="66" t="str">
        <f>INDEX(Parteien!$C105:$X105,1,MATCH(BA105,AO105:AY105,0)*2-1)</f>
        <v>SPÖ</v>
      </c>
      <c r="BD105" s="66" t="str">
        <f>INDEX(Parteien!$C105:$X105,1,MATCH(0,AC105:AM105,0)*2-1)</f>
        <v>ÖVP</v>
      </c>
      <c r="BE105" s="56">
        <f t="shared" si="46"/>
        <v>0</v>
      </c>
    </row>
    <row r="106" spans="1:57" s="66" customFormat="1" x14ac:dyDescent="0.15">
      <c r="A106" s="2">
        <v>50610</v>
      </c>
      <c r="B106" s="57" t="s">
        <v>93</v>
      </c>
      <c r="C106" s="58">
        <v>655</v>
      </c>
      <c r="D106" s="58">
        <v>188</v>
      </c>
      <c r="E106" s="58"/>
      <c r="F106" s="58">
        <v>348</v>
      </c>
      <c r="G106" s="58"/>
      <c r="H106" s="58"/>
      <c r="I106" s="58"/>
      <c r="J106" s="58"/>
      <c r="K106" s="58"/>
      <c r="L106" s="58"/>
      <c r="M106" s="58"/>
      <c r="N106" s="59"/>
      <c r="O106" s="60">
        <v>65.5</v>
      </c>
      <c r="P106" s="61">
        <v>17</v>
      </c>
      <c r="Q106" s="62">
        <f t="shared" si="50"/>
        <v>10</v>
      </c>
      <c r="R106" s="62">
        <f t="shared" si="50"/>
        <v>2</v>
      </c>
      <c r="S106" s="62" t="str">
        <f t="shared" si="50"/>
        <v/>
      </c>
      <c r="T106" s="62">
        <f t="shared" si="48"/>
        <v>5</v>
      </c>
      <c r="U106" s="62" t="str">
        <f t="shared" si="48"/>
        <v/>
      </c>
      <c r="V106" s="62" t="str">
        <f t="shared" si="48"/>
        <v/>
      </c>
      <c r="W106" s="62" t="str">
        <f t="shared" si="48"/>
        <v/>
      </c>
      <c r="X106" s="62" t="str">
        <f t="shared" si="48"/>
        <v/>
      </c>
      <c r="Y106" s="62" t="str">
        <f t="shared" si="48"/>
        <v/>
      </c>
      <c r="Z106" s="62" t="str">
        <f t="shared" si="30"/>
        <v/>
      </c>
      <c r="AA106" s="62" t="str">
        <f t="shared" si="30"/>
        <v/>
      </c>
      <c r="AB106" s="63"/>
      <c r="AC106" s="69">
        <f t="shared" si="52"/>
        <v>0</v>
      </c>
      <c r="AD106" s="69">
        <f t="shared" si="53"/>
        <v>57</v>
      </c>
      <c r="AE106" s="69" t="str">
        <f t="shared" si="54"/>
        <v/>
      </c>
      <c r="AF106" s="69">
        <f t="shared" si="55"/>
        <v>20.5</v>
      </c>
      <c r="AG106" s="69" t="str">
        <f t="shared" si="56"/>
        <v/>
      </c>
      <c r="AH106" s="69" t="str">
        <f t="shared" si="57"/>
        <v/>
      </c>
      <c r="AI106" s="69" t="str">
        <f t="shared" si="58"/>
        <v/>
      </c>
      <c r="AJ106" s="69" t="str">
        <f t="shared" si="59"/>
        <v/>
      </c>
      <c r="AK106" s="69" t="str">
        <f t="shared" si="60"/>
        <v/>
      </c>
      <c r="AL106" s="69" t="str">
        <f t="shared" si="61"/>
        <v/>
      </c>
      <c r="AM106" s="69" t="str">
        <f t="shared" si="62"/>
        <v/>
      </c>
      <c r="AO106" s="65" t="str">
        <f t="shared" si="51"/>
        <v>-</v>
      </c>
      <c r="AP106" s="65">
        <f t="shared" si="51"/>
        <v>8.5</v>
      </c>
      <c r="AQ106" s="65" t="str">
        <f t="shared" si="51"/>
        <v/>
      </c>
      <c r="AR106" s="65">
        <f t="shared" si="49"/>
        <v>45</v>
      </c>
      <c r="AS106" s="65" t="str">
        <f t="shared" si="49"/>
        <v/>
      </c>
      <c r="AT106" s="65" t="str">
        <f t="shared" si="49"/>
        <v/>
      </c>
      <c r="AU106" s="65" t="str">
        <f t="shared" si="49"/>
        <v/>
      </c>
      <c r="AV106" s="65" t="str">
        <f t="shared" si="49"/>
        <v/>
      </c>
      <c r="AW106" s="65" t="str">
        <f t="shared" si="49"/>
        <v/>
      </c>
      <c r="AX106" s="65" t="str">
        <f t="shared" si="31"/>
        <v/>
      </c>
      <c r="AY106" s="65" t="str">
        <f t="shared" si="31"/>
        <v/>
      </c>
      <c r="BA106" s="67">
        <f t="shared" si="63"/>
        <v>8.5</v>
      </c>
      <c r="BB106" s="68">
        <f t="shared" si="47"/>
        <v>9</v>
      </c>
      <c r="BC106" s="66" t="str">
        <f>INDEX(Parteien!$C106:$X106,1,MATCH(BA106,AO106:AY106,0)*2-1)</f>
        <v>SPÖ</v>
      </c>
      <c r="BD106" s="66" t="str">
        <f>INDEX(Parteien!$C106:$X106,1,MATCH(0,AC106:AM106,0)*2-1)</f>
        <v>ÖVP</v>
      </c>
      <c r="BE106" s="56">
        <f t="shared" si="46"/>
        <v>0</v>
      </c>
    </row>
    <row r="107" spans="1:57" s="66" customFormat="1" x14ac:dyDescent="0.15">
      <c r="A107" s="2">
        <v>50611</v>
      </c>
      <c r="B107" s="57" t="s">
        <v>94</v>
      </c>
      <c r="C107" s="58">
        <v>1146</v>
      </c>
      <c r="D107" s="58">
        <v>488</v>
      </c>
      <c r="E107" s="58"/>
      <c r="F107" s="58">
        <v>147</v>
      </c>
      <c r="G107" s="58">
        <v>145</v>
      </c>
      <c r="H107" s="58"/>
      <c r="I107" s="58"/>
      <c r="J107" s="58"/>
      <c r="K107" s="58"/>
      <c r="L107" s="58"/>
      <c r="M107" s="58"/>
      <c r="N107" s="59"/>
      <c r="O107" s="60">
        <v>95.5</v>
      </c>
      <c r="P107" s="61">
        <v>19</v>
      </c>
      <c r="Q107" s="62">
        <f t="shared" si="50"/>
        <v>12</v>
      </c>
      <c r="R107" s="62">
        <f t="shared" si="50"/>
        <v>5</v>
      </c>
      <c r="S107" s="62" t="str">
        <f t="shared" si="50"/>
        <v/>
      </c>
      <c r="T107" s="62">
        <f t="shared" si="48"/>
        <v>1</v>
      </c>
      <c r="U107" s="62">
        <f t="shared" si="48"/>
        <v>1</v>
      </c>
      <c r="V107" s="62" t="str">
        <f t="shared" si="48"/>
        <v/>
      </c>
      <c r="W107" s="62" t="str">
        <f t="shared" si="48"/>
        <v/>
      </c>
      <c r="X107" s="62" t="str">
        <f t="shared" si="48"/>
        <v/>
      </c>
      <c r="Y107" s="62" t="str">
        <f t="shared" si="48"/>
        <v/>
      </c>
      <c r="Z107" s="62" t="str">
        <f t="shared" si="48"/>
        <v/>
      </c>
      <c r="AA107" s="62" t="str">
        <f t="shared" si="48"/>
        <v/>
      </c>
      <c r="AB107" s="63"/>
      <c r="AC107" s="69">
        <f t="shared" si="52"/>
        <v>0</v>
      </c>
      <c r="AD107" s="69">
        <f t="shared" si="53"/>
        <v>10.5</v>
      </c>
      <c r="AE107" s="69" t="str">
        <f t="shared" si="54"/>
        <v/>
      </c>
      <c r="AF107" s="69">
        <f t="shared" si="55"/>
        <v>51.5</v>
      </c>
      <c r="AG107" s="69">
        <f t="shared" si="56"/>
        <v>49.5</v>
      </c>
      <c r="AH107" s="69" t="str">
        <f t="shared" si="57"/>
        <v/>
      </c>
      <c r="AI107" s="69" t="str">
        <f t="shared" si="58"/>
        <v/>
      </c>
      <c r="AJ107" s="69" t="str">
        <f t="shared" si="59"/>
        <v/>
      </c>
      <c r="AK107" s="69" t="str">
        <f t="shared" si="60"/>
        <v/>
      </c>
      <c r="AL107" s="69" t="str">
        <f t="shared" si="61"/>
        <v/>
      </c>
      <c r="AM107" s="69" t="str">
        <f t="shared" si="62"/>
        <v/>
      </c>
      <c r="AO107" s="65" t="str">
        <f t="shared" si="51"/>
        <v>-</v>
      </c>
      <c r="AP107" s="65">
        <f t="shared" si="51"/>
        <v>85</v>
      </c>
      <c r="AQ107" s="65" t="str">
        <f t="shared" si="51"/>
        <v/>
      </c>
      <c r="AR107" s="65">
        <f t="shared" si="49"/>
        <v>44</v>
      </c>
      <c r="AS107" s="65">
        <f t="shared" si="49"/>
        <v>46</v>
      </c>
      <c r="AT107" s="65" t="str">
        <f t="shared" si="49"/>
        <v/>
      </c>
      <c r="AU107" s="65" t="str">
        <f t="shared" si="49"/>
        <v/>
      </c>
      <c r="AV107" s="65" t="str">
        <f t="shared" si="49"/>
        <v/>
      </c>
      <c r="AW107" s="65" t="str">
        <f t="shared" si="49"/>
        <v/>
      </c>
      <c r="AX107" s="65" t="str">
        <f t="shared" si="49"/>
        <v/>
      </c>
      <c r="AY107" s="65" t="str">
        <f t="shared" si="49"/>
        <v/>
      </c>
      <c r="BA107" s="67">
        <f t="shared" si="63"/>
        <v>44</v>
      </c>
      <c r="BB107" s="68">
        <f t="shared" si="47"/>
        <v>44</v>
      </c>
      <c r="BC107" s="66" t="str">
        <f>INDEX(Parteien!$C107:$X107,1,MATCH(BA107,AO107:AY107,0)*2-1)</f>
        <v>FPÖ</v>
      </c>
      <c r="BD107" s="66" t="str">
        <f>INDEX(Parteien!$C107:$X107,1,MATCH(0,AC107:AM107,0)*2-1)</f>
        <v>ÖVP</v>
      </c>
      <c r="BE107" s="56" t="str">
        <f t="shared" si="46"/>
        <v>ja</v>
      </c>
    </row>
    <row r="108" spans="1:57" s="66" customFormat="1" x14ac:dyDescent="0.15">
      <c r="A108" s="2">
        <v>50612</v>
      </c>
      <c r="B108" s="57" t="s">
        <v>122</v>
      </c>
      <c r="C108" s="58">
        <v>318</v>
      </c>
      <c r="D108" s="58">
        <v>201</v>
      </c>
      <c r="E108" s="58"/>
      <c r="F108" s="58">
        <v>77</v>
      </c>
      <c r="G108" s="58">
        <v>648</v>
      </c>
      <c r="H108" s="58"/>
      <c r="I108" s="58"/>
      <c r="J108" s="58"/>
      <c r="K108" s="58"/>
      <c r="L108" s="58"/>
      <c r="M108" s="58"/>
      <c r="N108" s="59"/>
      <c r="O108" s="60">
        <v>67</v>
      </c>
      <c r="P108" s="61">
        <v>17</v>
      </c>
      <c r="Q108" s="62">
        <f t="shared" si="50"/>
        <v>4</v>
      </c>
      <c r="R108" s="62">
        <f t="shared" si="50"/>
        <v>3</v>
      </c>
      <c r="S108" s="62" t="str">
        <f t="shared" si="50"/>
        <v/>
      </c>
      <c r="T108" s="62">
        <f t="shared" si="48"/>
        <v>1</v>
      </c>
      <c r="U108" s="62">
        <f t="shared" si="48"/>
        <v>9</v>
      </c>
      <c r="V108" s="62" t="str">
        <f t="shared" si="48"/>
        <v/>
      </c>
      <c r="W108" s="62" t="str">
        <f t="shared" si="48"/>
        <v/>
      </c>
      <c r="X108" s="62" t="str">
        <f t="shared" si="48"/>
        <v/>
      </c>
      <c r="Y108" s="62" t="str">
        <f t="shared" si="48"/>
        <v/>
      </c>
      <c r="Z108" s="62" t="str">
        <f t="shared" si="48"/>
        <v/>
      </c>
      <c r="AA108" s="62" t="str">
        <f t="shared" si="48"/>
        <v/>
      </c>
      <c r="AB108" s="63"/>
      <c r="AC108" s="69">
        <f t="shared" si="52"/>
        <v>50</v>
      </c>
      <c r="AD108" s="69">
        <f t="shared" si="53"/>
        <v>0</v>
      </c>
      <c r="AE108" s="69" t="str">
        <f t="shared" si="54"/>
        <v/>
      </c>
      <c r="AF108" s="69">
        <f t="shared" si="55"/>
        <v>10</v>
      </c>
      <c r="AG108" s="69">
        <f t="shared" si="56"/>
        <v>45</v>
      </c>
      <c r="AH108" s="69" t="str">
        <f t="shared" si="57"/>
        <v/>
      </c>
      <c r="AI108" s="69" t="str">
        <f t="shared" si="58"/>
        <v/>
      </c>
      <c r="AJ108" s="69" t="str">
        <f t="shared" si="59"/>
        <v/>
      </c>
      <c r="AK108" s="69" t="str">
        <f t="shared" si="60"/>
        <v/>
      </c>
      <c r="AL108" s="69" t="str">
        <f t="shared" si="61"/>
        <v/>
      </c>
      <c r="AM108" s="69" t="str">
        <f t="shared" si="62"/>
        <v/>
      </c>
      <c r="AO108" s="65">
        <f t="shared" si="51"/>
        <v>17</v>
      </c>
      <c r="AP108" s="65" t="str">
        <f t="shared" si="51"/>
        <v>-</v>
      </c>
      <c r="AQ108" s="65" t="str">
        <f t="shared" si="51"/>
        <v/>
      </c>
      <c r="AR108" s="65">
        <f t="shared" si="49"/>
        <v>57</v>
      </c>
      <c r="AS108" s="65">
        <f t="shared" si="49"/>
        <v>22</v>
      </c>
      <c r="AT108" s="65" t="str">
        <f t="shared" si="49"/>
        <v/>
      </c>
      <c r="AU108" s="65" t="str">
        <f t="shared" si="49"/>
        <v/>
      </c>
      <c r="AV108" s="65" t="str">
        <f t="shared" si="49"/>
        <v/>
      </c>
      <c r="AW108" s="65" t="str">
        <f t="shared" si="49"/>
        <v/>
      </c>
      <c r="AX108" s="65" t="str">
        <f t="shared" si="49"/>
        <v/>
      </c>
      <c r="AY108" s="65" t="str">
        <f t="shared" si="49"/>
        <v/>
      </c>
      <c r="BA108" s="67">
        <f t="shared" si="63"/>
        <v>17</v>
      </c>
      <c r="BB108" s="68">
        <f t="shared" si="47"/>
        <v>17</v>
      </c>
      <c r="BC108" s="66" t="str">
        <f>INDEX(Parteien!$C108:$X108,1,MATCH(BA108,AO108:AY108,0)*2-1)</f>
        <v>MVP</v>
      </c>
      <c r="BD108" s="66" t="str">
        <f>INDEX(Parteien!$C108:$X108,1,MATCH(0,AC108:AM108,0)*2-1)</f>
        <v>SPÖ</v>
      </c>
      <c r="BE108" s="56" t="str">
        <f t="shared" si="46"/>
        <v>ja</v>
      </c>
    </row>
    <row r="109" spans="1:57" s="66" customFormat="1" x14ac:dyDescent="0.15">
      <c r="A109" s="2">
        <v>50613</v>
      </c>
      <c r="B109" s="57" t="s">
        <v>95</v>
      </c>
      <c r="C109" s="58"/>
      <c r="D109" s="58">
        <v>750</v>
      </c>
      <c r="E109" s="58">
        <v>208</v>
      </c>
      <c r="F109" s="58"/>
      <c r="G109" s="58">
        <v>200</v>
      </c>
      <c r="H109" s="58">
        <v>1596</v>
      </c>
      <c r="I109" s="58"/>
      <c r="J109" s="58"/>
      <c r="K109" s="58"/>
      <c r="L109" s="58"/>
      <c r="M109" s="58"/>
      <c r="N109" s="59"/>
      <c r="O109" s="60">
        <v>104</v>
      </c>
      <c r="P109" s="61">
        <v>25</v>
      </c>
      <c r="Q109" s="62" t="str">
        <f t="shared" si="50"/>
        <v/>
      </c>
      <c r="R109" s="62">
        <f t="shared" si="50"/>
        <v>7</v>
      </c>
      <c r="S109" s="62">
        <f t="shared" si="50"/>
        <v>2</v>
      </c>
      <c r="T109" s="62" t="str">
        <f t="shared" si="48"/>
        <v/>
      </c>
      <c r="U109" s="62">
        <f t="shared" si="48"/>
        <v>1</v>
      </c>
      <c r="V109" s="62">
        <f t="shared" si="48"/>
        <v>15</v>
      </c>
      <c r="W109" s="62" t="str">
        <f t="shared" si="48"/>
        <v/>
      </c>
      <c r="X109" s="62" t="str">
        <f t="shared" si="48"/>
        <v/>
      </c>
      <c r="Y109" s="62" t="str">
        <f t="shared" si="48"/>
        <v/>
      </c>
      <c r="Z109" s="62" t="str">
        <f t="shared" si="48"/>
        <v/>
      </c>
      <c r="AA109" s="62" t="str">
        <f t="shared" si="48"/>
        <v/>
      </c>
      <c r="AB109" s="63"/>
      <c r="AC109" s="69" t="str">
        <f t="shared" si="52"/>
        <v/>
      </c>
      <c r="AD109" s="69">
        <f t="shared" si="53"/>
        <v>22</v>
      </c>
      <c r="AE109" s="69">
        <f t="shared" si="54"/>
        <v>0</v>
      </c>
      <c r="AF109" s="69" t="str">
        <f t="shared" si="55"/>
        <v/>
      </c>
      <c r="AG109" s="69">
        <f t="shared" si="56"/>
        <v>96</v>
      </c>
      <c r="AH109" s="69">
        <f t="shared" si="57"/>
        <v>36</v>
      </c>
      <c r="AI109" s="69" t="str">
        <f t="shared" si="58"/>
        <v/>
      </c>
      <c r="AJ109" s="69" t="str">
        <f t="shared" si="59"/>
        <v/>
      </c>
      <c r="AK109" s="69" t="str">
        <f t="shared" si="60"/>
        <v/>
      </c>
      <c r="AL109" s="69" t="str">
        <f t="shared" si="61"/>
        <v/>
      </c>
      <c r="AM109" s="69" t="str">
        <f t="shared" si="62"/>
        <v/>
      </c>
      <c r="AO109" s="65" t="str">
        <f t="shared" si="51"/>
        <v/>
      </c>
      <c r="AP109" s="65">
        <f t="shared" si="51"/>
        <v>82</v>
      </c>
      <c r="AQ109" s="65" t="str">
        <f t="shared" si="51"/>
        <v>-</v>
      </c>
      <c r="AR109" s="65" t="str">
        <f t="shared" si="49"/>
        <v/>
      </c>
      <c r="AS109" s="65">
        <f t="shared" si="49"/>
        <v>8</v>
      </c>
      <c r="AT109" s="65">
        <f t="shared" si="49"/>
        <v>68</v>
      </c>
      <c r="AU109" s="65" t="str">
        <f t="shared" si="49"/>
        <v/>
      </c>
      <c r="AV109" s="65" t="str">
        <f t="shared" si="49"/>
        <v/>
      </c>
      <c r="AW109" s="65" t="str">
        <f t="shared" si="49"/>
        <v/>
      </c>
      <c r="AX109" s="65" t="str">
        <f t="shared" si="49"/>
        <v/>
      </c>
      <c r="AY109" s="65" t="str">
        <f t="shared" si="49"/>
        <v/>
      </c>
      <c r="BA109" s="67">
        <f t="shared" si="63"/>
        <v>8</v>
      </c>
      <c r="BB109" s="68">
        <f t="shared" si="47"/>
        <v>8</v>
      </c>
      <c r="BC109" s="66" t="str">
        <f>INDEX(Parteien!$C109:$X109,1,MATCH(BA109,AO109:AY109,0)*2-1)</f>
        <v>TEAM</v>
      </c>
      <c r="BD109" s="66" t="str">
        <f>INDEX(Parteien!$C109:$X109,1,MATCH(0,AC109:AM109,0)*2-1)</f>
        <v>GRÜNE</v>
      </c>
      <c r="BE109" s="56" t="str">
        <f t="shared" si="46"/>
        <v>ja</v>
      </c>
    </row>
    <row r="110" spans="1:57" s="66" customFormat="1" x14ac:dyDescent="0.15">
      <c r="A110" s="2">
        <v>50614</v>
      </c>
      <c r="B110" s="57" t="s">
        <v>123</v>
      </c>
      <c r="C110" s="58">
        <v>583</v>
      </c>
      <c r="D110" s="58">
        <v>425</v>
      </c>
      <c r="E110" s="58"/>
      <c r="F110" s="58">
        <v>107</v>
      </c>
      <c r="G110" s="58">
        <v>451</v>
      </c>
      <c r="H110" s="58"/>
      <c r="I110" s="58"/>
      <c r="J110" s="58"/>
      <c r="K110" s="58"/>
      <c r="L110" s="58"/>
      <c r="M110" s="58"/>
      <c r="N110" s="59"/>
      <c r="O110" s="60">
        <v>75.166666666666671</v>
      </c>
      <c r="P110" s="61">
        <v>19</v>
      </c>
      <c r="Q110" s="62">
        <f t="shared" si="50"/>
        <v>7</v>
      </c>
      <c r="R110" s="62">
        <f t="shared" si="50"/>
        <v>5</v>
      </c>
      <c r="S110" s="62" t="str">
        <f t="shared" si="50"/>
        <v/>
      </c>
      <c r="T110" s="62">
        <f t="shared" si="48"/>
        <v>1</v>
      </c>
      <c r="U110" s="62">
        <f t="shared" si="48"/>
        <v>6</v>
      </c>
      <c r="V110" s="62" t="str">
        <f t="shared" si="48"/>
        <v/>
      </c>
      <c r="W110" s="62" t="str">
        <f t="shared" si="48"/>
        <v/>
      </c>
      <c r="X110" s="62" t="str">
        <f t="shared" si="48"/>
        <v/>
      </c>
      <c r="Y110" s="62" t="str">
        <f t="shared" si="48"/>
        <v/>
      </c>
      <c r="Z110" s="62" t="str">
        <f t="shared" si="48"/>
        <v/>
      </c>
      <c r="AA110" s="62" t="str">
        <f t="shared" si="48"/>
        <v/>
      </c>
      <c r="AB110" s="63"/>
      <c r="AC110" s="69">
        <f t="shared" si="52"/>
        <v>56.833333333299997</v>
      </c>
      <c r="AD110" s="69">
        <f t="shared" si="53"/>
        <v>49.166666666700003</v>
      </c>
      <c r="AE110" s="69" t="str">
        <f t="shared" si="54"/>
        <v/>
      </c>
      <c r="AF110" s="69">
        <f t="shared" si="55"/>
        <v>31.833333333300001</v>
      </c>
      <c r="AG110" s="69">
        <f t="shared" si="56"/>
        <v>0</v>
      </c>
      <c r="AH110" s="69" t="str">
        <f t="shared" si="57"/>
        <v/>
      </c>
      <c r="AI110" s="69" t="str">
        <f t="shared" si="58"/>
        <v/>
      </c>
      <c r="AJ110" s="69" t="str">
        <f t="shared" si="59"/>
        <v/>
      </c>
      <c r="AK110" s="69" t="str">
        <f t="shared" si="60"/>
        <v/>
      </c>
      <c r="AL110" s="69" t="str">
        <f t="shared" si="61"/>
        <v/>
      </c>
      <c r="AM110" s="69" t="str">
        <f t="shared" si="62"/>
        <v/>
      </c>
      <c r="AO110" s="65">
        <f t="shared" si="51"/>
        <v>18.333333333366674</v>
      </c>
      <c r="AP110" s="65">
        <f t="shared" si="51"/>
        <v>25.999999999966668</v>
      </c>
      <c r="AQ110" s="65" t="str">
        <f t="shared" si="51"/>
        <v/>
      </c>
      <c r="AR110" s="65">
        <f t="shared" si="49"/>
        <v>43.333333333366667</v>
      </c>
      <c r="AS110" s="65" t="str">
        <f t="shared" si="49"/>
        <v>-</v>
      </c>
      <c r="AT110" s="65" t="str">
        <f t="shared" si="49"/>
        <v/>
      </c>
      <c r="AU110" s="65" t="str">
        <f t="shared" si="49"/>
        <v/>
      </c>
      <c r="AV110" s="65" t="str">
        <f t="shared" si="49"/>
        <v/>
      </c>
      <c r="AW110" s="65" t="str">
        <f t="shared" si="49"/>
        <v/>
      </c>
      <c r="AX110" s="65" t="str">
        <f t="shared" si="49"/>
        <v/>
      </c>
      <c r="AY110" s="65" t="str">
        <f t="shared" si="49"/>
        <v/>
      </c>
      <c r="BA110" s="67">
        <f t="shared" si="63"/>
        <v>18.333333333366674</v>
      </c>
      <c r="BB110" s="68">
        <f t="shared" si="47"/>
        <v>19</v>
      </c>
      <c r="BC110" s="66" t="str">
        <f>INDEX(Parteien!$C110:$X110,1,MATCH(BA110,AO110:AY110,0)*2-1)</f>
        <v>ÖVP</v>
      </c>
      <c r="BD110" s="66" t="str">
        <f>INDEX(Parteien!$C110:$X110,1,MATCH(0,AC110:AM110,0)*2-1)</f>
        <v>UHL</v>
      </c>
      <c r="BE110" s="56">
        <f t="shared" si="46"/>
        <v>0</v>
      </c>
    </row>
    <row r="111" spans="1:57" s="66" customFormat="1" x14ac:dyDescent="0.15">
      <c r="A111" s="2">
        <v>50615</v>
      </c>
      <c r="B111" s="57" t="s">
        <v>96</v>
      </c>
      <c r="C111" s="58">
        <v>816</v>
      </c>
      <c r="D111" s="58">
        <v>389</v>
      </c>
      <c r="E111" s="58"/>
      <c r="F111" s="58">
        <v>374</v>
      </c>
      <c r="G111" s="58"/>
      <c r="H111" s="58"/>
      <c r="I111" s="58"/>
      <c r="J111" s="58"/>
      <c r="K111" s="58"/>
      <c r="L111" s="58"/>
      <c r="M111" s="58"/>
      <c r="N111" s="59"/>
      <c r="O111" s="60">
        <v>77.8</v>
      </c>
      <c r="P111" s="61">
        <v>19</v>
      </c>
      <c r="Q111" s="62">
        <f t="shared" si="50"/>
        <v>10</v>
      </c>
      <c r="R111" s="62">
        <f t="shared" si="50"/>
        <v>5</v>
      </c>
      <c r="S111" s="62" t="str">
        <f t="shared" si="50"/>
        <v/>
      </c>
      <c r="T111" s="62">
        <f t="shared" si="48"/>
        <v>4</v>
      </c>
      <c r="U111" s="62" t="str">
        <f t="shared" si="48"/>
        <v/>
      </c>
      <c r="V111" s="62" t="str">
        <f t="shared" si="48"/>
        <v/>
      </c>
      <c r="W111" s="62" t="str">
        <f t="shared" si="48"/>
        <v/>
      </c>
      <c r="X111" s="62" t="str">
        <f t="shared" si="48"/>
        <v/>
      </c>
      <c r="Y111" s="62" t="str">
        <f t="shared" si="48"/>
        <v/>
      </c>
      <c r="Z111" s="62" t="str">
        <f t="shared" si="48"/>
        <v/>
      </c>
      <c r="AA111" s="62" t="str">
        <f t="shared" si="48"/>
        <v/>
      </c>
      <c r="AB111" s="63"/>
      <c r="AC111" s="69">
        <f t="shared" si="52"/>
        <v>38</v>
      </c>
      <c r="AD111" s="69">
        <f t="shared" si="53"/>
        <v>0</v>
      </c>
      <c r="AE111" s="69" t="str">
        <f t="shared" si="54"/>
        <v/>
      </c>
      <c r="AF111" s="69">
        <f t="shared" si="55"/>
        <v>62.8</v>
      </c>
      <c r="AG111" s="69" t="str">
        <f t="shared" si="56"/>
        <v/>
      </c>
      <c r="AH111" s="69" t="str">
        <f t="shared" si="57"/>
        <v/>
      </c>
      <c r="AI111" s="69" t="str">
        <f t="shared" si="58"/>
        <v/>
      </c>
      <c r="AJ111" s="69" t="str">
        <f t="shared" si="59"/>
        <v/>
      </c>
      <c r="AK111" s="69" t="str">
        <f t="shared" si="60"/>
        <v/>
      </c>
      <c r="AL111" s="69" t="str">
        <f t="shared" si="61"/>
        <v/>
      </c>
      <c r="AM111" s="69" t="str">
        <f t="shared" si="62"/>
        <v/>
      </c>
      <c r="AO111" s="65">
        <f t="shared" si="51"/>
        <v>39.799999999999997</v>
      </c>
      <c r="AP111" s="65" t="str">
        <f t="shared" si="51"/>
        <v>-</v>
      </c>
      <c r="AQ111" s="65" t="str">
        <f t="shared" si="51"/>
        <v/>
      </c>
      <c r="AR111" s="65">
        <f t="shared" si="49"/>
        <v>15</v>
      </c>
      <c r="AS111" s="65" t="str">
        <f t="shared" si="49"/>
        <v/>
      </c>
      <c r="AT111" s="65" t="str">
        <f t="shared" si="49"/>
        <v/>
      </c>
      <c r="AU111" s="65" t="str">
        <f t="shared" si="49"/>
        <v/>
      </c>
      <c r="AV111" s="65" t="str">
        <f t="shared" si="49"/>
        <v/>
      </c>
      <c r="AW111" s="65" t="str">
        <f t="shared" si="49"/>
        <v/>
      </c>
      <c r="AX111" s="65" t="str">
        <f t="shared" si="49"/>
        <v/>
      </c>
      <c r="AY111" s="65" t="str">
        <f t="shared" si="49"/>
        <v/>
      </c>
      <c r="BA111" s="67">
        <f t="shared" si="63"/>
        <v>15</v>
      </c>
      <c r="BB111" s="68">
        <f t="shared" si="47"/>
        <v>15</v>
      </c>
      <c r="BC111" s="66" t="str">
        <f>INDEX(Parteien!$C111:$X111,1,MATCH(BA111,AO111:AY111,0)*2-1)</f>
        <v>FPÖ</v>
      </c>
      <c r="BD111" s="66" t="str">
        <f>INDEX(Parteien!$C111:$X111,1,MATCH(0,AC111:AM111,0)*2-1)</f>
        <v>SPÖ</v>
      </c>
      <c r="BE111" s="56" t="str">
        <f t="shared" si="46"/>
        <v>ja</v>
      </c>
    </row>
    <row r="112" spans="1:57" s="66" customFormat="1" x14ac:dyDescent="0.15">
      <c r="A112" s="2">
        <v>50616</v>
      </c>
      <c r="B112" s="57" t="s">
        <v>97</v>
      </c>
      <c r="C112" s="58">
        <v>995</v>
      </c>
      <c r="D112" s="58">
        <v>344</v>
      </c>
      <c r="E112" s="58"/>
      <c r="F112" s="58">
        <v>294</v>
      </c>
      <c r="G112" s="58">
        <v>245</v>
      </c>
      <c r="H112" s="58">
        <v>201</v>
      </c>
      <c r="I112" s="58"/>
      <c r="J112" s="58"/>
      <c r="K112" s="58"/>
      <c r="L112" s="58"/>
      <c r="M112" s="58"/>
      <c r="N112" s="59"/>
      <c r="O112" s="60">
        <v>90.454545454545453</v>
      </c>
      <c r="P112" s="61">
        <v>21</v>
      </c>
      <c r="Q112" s="62">
        <f t="shared" si="50"/>
        <v>11</v>
      </c>
      <c r="R112" s="62">
        <f t="shared" si="50"/>
        <v>3</v>
      </c>
      <c r="S112" s="62" t="str">
        <f t="shared" si="50"/>
        <v/>
      </c>
      <c r="T112" s="62">
        <f t="shared" si="48"/>
        <v>3</v>
      </c>
      <c r="U112" s="62">
        <f t="shared" si="48"/>
        <v>2</v>
      </c>
      <c r="V112" s="62">
        <f t="shared" si="48"/>
        <v>2</v>
      </c>
      <c r="W112" s="62" t="str">
        <f t="shared" si="48"/>
        <v/>
      </c>
      <c r="X112" s="62" t="str">
        <f t="shared" si="48"/>
        <v/>
      </c>
      <c r="Y112" s="62" t="str">
        <f t="shared" ref="Y112:AA124" si="64">IF(K112="","",ROUNDDOWN(K112/$O112,0))</f>
        <v/>
      </c>
      <c r="Z112" s="62" t="str">
        <f t="shared" si="64"/>
        <v/>
      </c>
      <c r="AA112" s="62" t="str">
        <f t="shared" si="64"/>
        <v/>
      </c>
      <c r="AB112" s="63"/>
      <c r="AC112" s="69">
        <f t="shared" si="52"/>
        <v>0</v>
      </c>
      <c r="AD112" s="69">
        <f t="shared" si="53"/>
        <v>72.636363636400006</v>
      </c>
      <c r="AE112" s="69" t="str">
        <f t="shared" si="54"/>
        <v/>
      </c>
      <c r="AF112" s="69">
        <f t="shared" si="55"/>
        <v>22.636363636399999</v>
      </c>
      <c r="AG112" s="69">
        <f t="shared" si="56"/>
        <v>64.090909090899999</v>
      </c>
      <c r="AH112" s="69">
        <f t="shared" si="57"/>
        <v>20.090909090899999</v>
      </c>
      <c r="AI112" s="69" t="str">
        <f t="shared" si="58"/>
        <v/>
      </c>
      <c r="AJ112" s="69" t="str">
        <f t="shared" si="59"/>
        <v/>
      </c>
      <c r="AK112" s="69" t="str">
        <f t="shared" si="60"/>
        <v/>
      </c>
      <c r="AL112" s="69" t="str">
        <f t="shared" si="61"/>
        <v/>
      </c>
      <c r="AM112" s="69" t="str">
        <f t="shared" si="62"/>
        <v/>
      </c>
      <c r="AO112" s="65" t="str">
        <f t="shared" si="51"/>
        <v>-</v>
      </c>
      <c r="AP112" s="65">
        <f t="shared" si="51"/>
        <v>17.818181818145447</v>
      </c>
      <c r="AQ112" s="65" t="str">
        <f t="shared" si="51"/>
        <v/>
      </c>
      <c r="AR112" s="65">
        <f t="shared" si="49"/>
        <v>67.818181818145462</v>
      </c>
      <c r="AS112" s="65">
        <f t="shared" si="49"/>
        <v>26.363636363645455</v>
      </c>
      <c r="AT112" s="65">
        <f t="shared" si="49"/>
        <v>70.363636363645455</v>
      </c>
      <c r="AU112" s="65" t="str">
        <f t="shared" si="49"/>
        <v/>
      </c>
      <c r="AV112" s="65" t="str">
        <f t="shared" si="49"/>
        <v/>
      </c>
      <c r="AW112" s="65" t="str">
        <f t="shared" ref="AW112:AY124" si="65">IF(AK112="","",IF(ROUND(AK112,9)=0,"-",$O112-AK112))</f>
        <v/>
      </c>
      <c r="AX112" s="65" t="str">
        <f t="shared" si="65"/>
        <v/>
      </c>
      <c r="AY112" s="65" t="str">
        <f t="shared" si="65"/>
        <v/>
      </c>
      <c r="BA112" s="67">
        <f t="shared" si="63"/>
        <v>17.818181818145447</v>
      </c>
      <c r="BB112" s="68">
        <f t="shared" si="47"/>
        <v>18</v>
      </c>
      <c r="BC112" s="66" t="str">
        <f>INDEX(Parteien!$C112:$X112,1,MATCH(BA112,AO112:AY112,0)*2-1)</f>
        <v>SPÖ</v>
      </c>
      <c r="BD112" s="66" t="str">
        <f>INDEX(Parteien!$C112:$X112,1,MATCH(0,AC112:AM112,0)*2-1)</f>
        <v>ÖVP</v>
      </c>
      <c r="BE112" s="56">
        <f t="shared" si="46"/>
        <v>0</v>
      </c>
    </row>
    <row r="113" spans="1:57" s="66" customFormat="1" x14ac:dyDescent="0.15">
      <c r="A113" s="2">
        <v>50617</v>
      </c>
      <c r="B113" s="57" t="s">
        <v>98</v>
      </c>
      <c r="C113" s="58">
        <v>832</v>
      </c>
      <c r="D113" s="58">
        <v>736</v>
      </c>
      <c r="E113" s="58"/>
      <c r="F113" s="58"/>
      <c r="G113" s="58">
        <v>439</v>
      </c>
      <c r="H113" s="58"/>
      <c r="I113" s="58"/>
      <c r="J113" s="58"/>
      <c r="K113" s="58"/>
      <c r="L113" s="58"/>
      <c r="M113" s="58"/>
      <c r="N113" s="59"/>
      <c r="O113" s="60">
        <v>104</v>
      </c>
      <c r="P113" s="61">
        <v>19</v>
      </c>
      <c r="Q113" s="62">
        <f t="shared" si="50"/>
        <v>8</v>
      </c>
      <c r="R113" s="62">
        <f t="shared" si="50"/>
        <v>7</v>
      </c>
      <c r="S113" s="62" t="str">
        <f t="shared" si="50"/>
        <v/>
      </c>
      <c r="T113" s="62" t="str">
        <f t="shared" si="50"/>
        <v/>
      </c>
      <c r="U113" s="62">
        <f t="shared" si="50"/>
        <v>4</v>
      </c>
      <c r="V113" s="62" t="str">
        <f t="shared" si="50"/>
        <v/>
      </c>
      <c r="W113" s="62" t="str">
        <f t="shared" si="50"/>
        <v/>
      </c>
      <c r="X113" s="62" t="str">
        <f t="shared" si="50"/>
        <v/>
      </c>
      <c r="Y113" s="62" t="str">
        <f t="shared" si="64"/>
        <v/>
      </c>
      <c r="Z113" s="62" t="str">
        <f t="shared" si="64"/>
        <v/>
      </c>
      <c r="AA113" s="62" t="str">
        <f t="shared" si="64"/>
        <v/>
      </c>
      <c r="AB113" s="63"/>
      <c r="AC113" s="69">
        <f t="shared" si="52"/>
        <v>0</v>
      </c>
      <c r="AD113" s="69">
        <f t="shared" si="53"/>
        <v>8</v>
      </c>
      <c r="AE113" s="69" t="str">
        <f t="shared" si="54"/>
        <v/>
      </c>
      <c r="AF113" s="69" t="str">
        <f t="shared" si="55"/>
        <v/>
      </c>
      <c r="AG113" s="69">
        <f t="shared" si="56"/>
        <v>23</v>
      </c>
      <c r="AH113" s="69" t="str">
        <f t="shared" si="57"/>
        <v/>
      </c>
      <c r="AI113" s="69" t="str">
        <f t="shared" si="58"/>
        <v/>
      </c>
      <c r="AJ113" s="69" t="str">
        <f t="shared" si="59"/>
        <v/>
      </c>
      <c r="AK113" s="69" t="str">
        <f t="shared" si="60"/>
        <v/>
      </c>
      <c r="AL113" s="69" t="str">
        <f t="shared" si="61"/>
        <v/>
      </c>
      <c r="AM113" s="69" t="str">
        <f t="shared" si="62"/>
        <v/>
      </c>
      <c r="AO113" s="65" t="str">
        <f t="shared" si="51"/>
        <v>-</v>
      </c>
      <c r="AP113" s="65">
        <f t="shared" si="51"/>
        <v>96</v>
      </c>
      <c r="AQ113" s="65" t="str">
        <f t="shared" si="51"/>
        <v/>
      </c>
      <c r="AR113" s="65" t="str">
        <f t="shared" si="51"/>
        <v/>
      </c>
      <c r="AS113" s="65">
        <f t="shared" si="51"/>
        <v>81</v>
      </c>
      <c r="AT113" s="65" t="str">
        <f t="shared" si="51"/>
        <v/>
      </c>
      <c r="AU113" s="65" t="str">
        <f t="shared" si="51"/>
        <v/>
      </c>
      <c r="AV113" s="65" t="str">
        <f t="shared" si="51"/>
        <v/>
      </c>
      <c r="AW113" s="65" t="str">
        <f t="shared" si="65"/>
        <v/>
      </c>
      <c r="AX113" s="65" t="str">
        <f t="shared" si="65"/>
        <v/>
      </c>
      <c r="AY113" s="65" t="str">
        <f t="shared" si="65"/>
        <v/>
      </c>
      <c r="BA113" s="67">
        <f t="shared" si="63"/>
        <v>81</v>
      </c>
      <c r="BB113" s="68">
        <f t="shared" si="47"/>
        <v>81</v>
      </c>
      <c r="BC113" s="66" t="str">
        <f>INDEX(Parteien!$C113:$X113,1,MATCH(BA113,AO113:AY113,0)*2-1)</f>
        <v>WGR</v>
      </c>
      <c r="BD113" s="66" t="str">
        <f>INDEX(Parteien!$C113:$X113,1,MATCH(0,AC113:AM113,0)*2-1)</f>
        <v>ÖVP</v>
      </c>
      <c r="BE113" s="56" t="str">
        <f t="shared" si="46"/>
        <v>ja</v>
      </c>
    </row>
    <row r="114" spans="1:57" s="66" customFormat="1" x14ac:dyDescent="0.15">
      <c r="A114" s="2">
        <v>50618</v>
      </c>
      <c r="B114" s="57" t="s">
        <v>99</v>
      </c>
      <c r="C114" s="58">
        <v>775</v>
      </c>
      <c r="D114" s="58">
        <v>164</v>
      </c>
      <c r="E114" s="58"/>
      <c r="F114" s="58">
        <v>712</v>
      </c>
      <c r="G114" s="58"/>
      <c r="H114" s="58"/>
      <c r="I114" s="58"/>
      <c r="J114" s="58"/>
      <c r="K114" s="58"/>
      <c r="L114" s="58"/>
      <c r="M114" s="58"/>
      <c r="N114" s="59"/>
      <c r="O114" s="60">
        <v>82</v>
      </c>
      <c r="P114" s="61">
        <v>19</v>
      </c>
      <c r="Q114" s="62">
        <f t="shared" si="50"/>
        <v>9</v>
      </c>
      <c r="R114" s="62">
        <f t="shared" si="50"/>
        <v>2</v>
      </c>
      <c r="S114" s="62" t="str">
        <f t="shared" si="50"/>
        <v/>
      </c>
      <c r="T114" s="62">
        <f t="shared" si="50"/>
        <v>8</v>
      </c>
      <c r="U114" s="62" t="str">
        <f t="shared" si="50"/>
        <v/>
      </c>
      <c r="V114" s="62" t="str">
        <f t="shared" si="50"/>
        <v/>
      </c>
      <c r="W114" s="62" t="str">
        <f t="shared" si="50"/>
        <v/>
      </c>
      <c r="X114" s="62" t="str">
        <f t="shared" si="50"/>
        <v/>
      </c>
      <c r="Y114" s="62" t="str">
        <f t="shared" si="64"/>
        <v/>
      </c>
      <c r="Z114" s="62" t="str">
        <f t="shared" si="64"/>
        <v/>
      </c>
      <c r="AA114" s="62" t="str">
        <f t="shared" si="64"/>
        <v/>
      </c>
      <c r="AB114" s="63"/>
      <c r="AC114" s="69">
        <f t="shared" si="52"/>
        <v>37</v>
      </c>
      <c r="AD114" s="69">
        <f t="shared" si="53"/>
        <v>0</v>
      </c>
      <c r="AE114" s="69" t="str">
        <f t="shared" si="54"/>
        <v/>
      </c>
      <c r="AF114" s="69">
        <f t="shared" si="55"/>
        <v>56</v>
      </c>
      <c r="AG114" s="69" t="str">
        <f t="shared" si="56"/>
        <v/>
      </c>
      <c r="AH114" s="69" t="str">
        <f t="shared" si="57"/>
        <v/>
      </c>
      <c r="AI114" s="69" t="str">
        <f t="shared" si="58"/>
        <v/>
      </c>
      <c r="AJ114" s="69" t="str">
        <f t="shared" si="59"/>
        <v/>
      </c>
      <c r="AK114" s="69" t="str">
        <f t="shared" si="60"/>
        <v/>
      </c>
      <c r="AL114" s="69" t="str">
        <f t="shared" si="61"/>
        <v/>
      </c>
      <c r="AM114" s="69" t="str">
        <f t="shared" si="62"/>
        <v/>
      </c>
      <c r="AO114" s="65">
        <f t="shared" si="51"/>
        <v>45</v>
      </c>
      <c r="AP114" s="65" t="str">
        <f t="shared" si="51"/>
        <v>-</v>
      </c>
      <c r="AQ114" s="65" t="str">
        <f t="shared" si="51"/>
        <v/>
      </c>
      <c r="AR114" s="65">
        <f t="shared" si="51"/>
        <v>26</v>
      </c>
      <c r="AS114" s="65" t="str">
        <f t="shared" si="51"/>
        <v/>
      </c>
      <c r="AT114" s="65" t="str">
        <f t="shared" si="51"/>
        <v/>
      </c>
      <c r="AU114" s="65" t="str">
        <f t="shared" si="51"/>
        <v/>
      </c>
      <c r="AV114" s="65" t="str">
        <f t="shared" si="51"/>
        <v/>
      </c>
      <c r="AW114" s="65" t="str">
        <f t="shared" si="65"/>
        <v/>
      </c>
      <c r="AX114" s="65" t="str">
        <f t="shared" si="65"/>
        <v/>
      </c>
      <c r="AY114" s="65" t="str">
        <f t="shared" si="65"/>
        <v/>
      </c>
      <c r="BA114" s="67">
        <f t="shared" si="63"/>
        <v>26</v>
      </c>
      <c r="BB114" s="68">
        <f t="shared" si="47"/>
        <v>26</v>
      </c>
      <c r="BC114" s="66" t="str">
        <f>INDEX(Parteien!$C114:$X114,1,MATCH(BA114,AO114:AY114,0)*2-1)</f>
        <v>FPÖ</v>
      </c>
      <c r="BD114" s="66" t="str">
        <f>INDEX(Parteien!$C114:$X114,1,MATCH(0,AC114:AM114,0)*2-1)</f>
        <v>SPÖ</v>
      </c>
      <c r="BE114" s="56" t="str">
        <f t="shared" si="46"/>
        <v>ja</v>
      </c>
    </row>
    <row r="115" spans="1:57" s="66" customFormat="1" x14ac:dyDescent="0.15">
      <c r="A115" s="2">
        <v>50619</v>
      </c>
      <c r="B115" s="57" t="s">
        <v>124</v>
      </c>
      <c r="C115" s="58">
        <v>2114</v>
      </c>
      <c r="D115" s="58">
        <v>3467</v>
      </c>
      <c r="E115" s="58">
        <v>898</v>
      </c>
      <c r="F115" s="58">
        <v>845</v>
      </c>
      <c r="G115" s="58"/>
      <c r="H115" s="58"/>
      <c r="I115" s="58"/>
      <c r="J115" s="58"/>
      <c r="K115" s="58"/>
      <c r="L115" s="58"/>
      <c r="M115" s="58"/>
      <c r="N115" s="59"/>
      <c r="O115" s="60">
        <v>281.66666666666669</v>
      </c>
      <c r="P115" s="61">
        <v>25</v>
      </c>
      <c r="Q115" s="62">
        <f t="shared" si="50"/>
        <v>7</v>
      </c>
      <c r="R115" s="62">
        <f t="shared" si="50"/>
        <v>12</v>
      </c>
      <c r="S115" s="62">
        <f t="shared" si="50"/>
        <v>3</v>
      </c>
      <c r="T115" s="62">
        <f t="shared" si="50"/>
        <v>3</v>
      </c>
      <c r="U115" s="62" t="str">
        <f t="shared" si="50"/>
        <v/>
      </c>
      <c r="V115" s="62" t="str">
        <f t="shared" si="50"/>
        <v/>
      </c>
      <c r="W115" s="62" t="str">
        <f t="shared" si="50"/>
        <v/>
      </c>
      <c r="X115" s="62" t="str">
        <f t="shared" si="50"/>
        <v/>
      </c>
      <c r="Y115" s="62" t="str">
        <f t="shared" si="64"/>
        <v/>
      </c>
      <c r="Z115" s="62" t="str">
        <f t="shared" si="64"/>
        <v/>
      </c>
      <c r="AA115" s="62" t="str">
        <f t="shared" si="64"/>
        <v/>
      </c>
      <c r="AB115" s="63"/>
      <c r="AC115" s="69">
        <f t="shared" si="52"/>
        <v>142.3333333333</v>
      </c>
      <c r="AD115" s="69">
        <f t="shared" si="53"/>
        <v>87</v>
      </c>
      <c r="AE115" s="69">
        <f t="shared" si="54"/>
        <v>53</v>
      </c>
      <c r="AF115" s="69">
        <f t="shared" si="55"/>
        <v>0</v>
      </c>
      <c r="AG115" s="69" t="str">
        <f t="shared" si="56"/>
        <v/>
      </c>
      <c r="AH115" s="69" t="str">
        <f t="shared" si="57"/>
        <v/>
      </c>
      <c r="AI115" s="69" t="str">
        <f t="shared" si="58"/>
        <v/>
      </c>
      <c r="AJ115" s="69" t="str">
        <f t="shared" si="59"/>
        <v/>
      </c>
      <c r="AK115" s="69" t="str">
        <f t="shared" si="60"/>
        <v/>
      </c>
      <c r="AL115" s="69" t="str">
        <f t="shared" si="61"/>
        <v/>
      </c>
      <c r="AM115" s="69" t="str">
        <f t="shared" si="62"/>
        <v/>
      </c>
      <c r="AO115" s="65">
        <f t="shared" si="51"/>
        <v>139.33333333336668</v>
      </c>
      <c r="AP115" s="65">
        <f t="shared" si="51"/>
        <v>194.66666666666669</v>
      </c>
      <c r="AQ115" s="65">
        <f t="shared" si="51"/>
        <v>228.66666666666669</v>
      </c>
      <c r="AR115" s="65" t="str">
        <f t="shared" si="51"/>
        <v>-</v>
      </c>
      <c r="AS115" s="65" t="str">
        <f t="shared" si="51"/>
        <v/>
      </c>
      <c r="AT115" s="65" t="str">
        <f t="shared" si="51"/>
        <v/>
      </c>
      <c r="AU115" s="65" t="str">
        <f t="shared" si="51"/>
        <v/>
      </c>
      <c r="AV115" s="65" t="str">
        <f t="shared" si="51"/>
        <v/>
      </c>
      <c r="AW115" s="65" t="str">
        <f t="shared" si="65"/>
        <v/>
      </c>
      <c r="AX115" s="65" t="str">
        <f t="shared" si="65"/>
        <v/>
      </c>
      <c r="AY115" s="65" t="str">
        <f t="shared" si="65"/>
        <v/>
      </c>
      <c r="BA115" s="67">
        <f t="shared" si="63"/>
        <v>139.33333333336668</v>
      </c>
      <c r="BB115" s="68">
        <f t="shared" si="47"/>
        <v>140</v>
      </c>
      <c r="BC115" s="66" t="str">
        <f>INDEX(Parteien!$C115:$X115,1,MATCH(BA115,AO115:AY115,0)*2-1)</f>
        <v>SVP</v>
      </c>
      <c r="BD115" s="66" t="str">
        <f>INDEX(Parteien!$C115:$X115,1,MATCH(0,AC115:AM115,0)*2-1)</f>
        <v>FPÖ</v>
      </c>
      <c r="BE115" s="56">
        <f t="shared" si="46"/>
        <v>0</v>
      </c>
    </row>
    <row r="116" spans="1:57" s="66" customFormat="1" x14ac:dyDescent="0.15">
      <c r="A116" s="2">
        <v>50620</v>
      </c>
      <c r="B116" s="57" t="s">
        <v>417</v>
      </c>
      <c r="C116" s="58">
        <v>283</v>
      </c>
      <c r="D116" s="58">
        <v>145</v>
      </c>
      <c r="E116" s="58">
        <v>67</v>
      </c>
      <c r="F116" s="58">
        <v>46</v>
      </c>
      <c r="G116" s="58">
        <v>54</v>
      </c>
      <c r="H116" s="58">
        <v>179</v>
      </c>
      <c r="I116" s="58"/>
      <c r="J116" s="58"/>
      <c r="K116" s="58"/>
      <c r="L116" s="58"/>
      <c r="M116" s="58"/>
      <c r="N116" s="59"/>
      <c r="O116" s="60">
        <v>48.333333333333336</v>
      </c>
      <c r="P116" s="61">
        <v>13</v>
      </c>
      <c r="Q116" s="62">
        <f t="shared" si="50"/>
        <v>5</v>
      </c>
      <c r="R116" s="62">
        <f t="shared" si="50"/>
        <v>3</v>
      </c>
      <c r="S116" s="62">
        <f t="shared" si="50"/>
        <v>1</v>
      </c>
      <c r="T116" s="62">
        <f t="shared" si="50"/>
        <v>0</v>
      </c>
      <c r="U116" s="62">
        <f t="shared" si="50"/>
        <v>1</v>
      </c>
      <c r="V116" s="62">
        <f t="shared" si="50"/>
        <v>3</v>
      </c>
      <c r="W116" s="62" t="str">
        <f t="shared" si="50"/>
        <v/>
      </c>
      <c r="X116" s="62" t="str">
        <f t="shared" si="50"/>
        <v/>
      </c>
      <c r="Y116" s="62" t="str">
        <f t="shared" si="64"/>
        <v/>
      </c>
      <c r="Z116" s="62" t="str">
        <f t="shared" si="64"/>
        <v/>
      </c>
      <c r="AA116" s="62" t="str">
        <f t="shared" si="64"/>
        <v/>
      </c>
      <c r="AB116" s="63"/>
      <c r="AC116" s="69">
        <f t="shared" si="52"/>
        <v>41.333333333299997</v>
      </c>
      <c r="AD116" s="69">
        <f t="shared" si="53"/>
        <v>0</v>
      </c>
      <c r="AE116" s="69">
        <f t="shared" si="54"/>
        <v>18.666666666699999</v>
      </c>
      <c r="AF116" s="69">
        <f t="shared" si="55"/>
        <v>46</v>
      </c>
      <c r="AG116" s="69">
        <f t="shared" si="56"/>
        <v>5.6666666667000003</v>
      </c>
      <c r="AH116" s="69">
        <f t="shared" si="57"/>
        <v>34</v>
      </c>
      <c r="AI116" s="69" t="str">
        <f t="shared" si="58"/>
        <v/>
      </c>
      <c r="AJ116" s="69" t="str">
        <f t="shared" si="59"/>
        <v/>
      </c>
      <c r="AK116" s="69" t="str">
        <f t="shared" si="60"/>
        <v/>
      </c>
      <c r="AL116" s="69" t="str">
        <f t="shared" si="61"/>
        <v/>
      </c>
      <c r="AM116" s="69" t="str">
        <f t="shared" si="62"/>
        <v/>
      </c>
      <c r="AO116" s="65">
        <f t="shared" si="51"/>
        <v>7.0000000000333387</v>
      </c>
      <c r="AP116" s="65" t="str">
        <f t="shared" si="51"/>
        <v>-</v>
      </c>
      <c r="AQ116" s="65">
        <f t="shared" si="51"/>
        <v>29.666666666633336</v>
      </c>
      <c r="AR116" s="65">
        <f t="shared" si="51"/>
        <v>2.3333333333333357</v>
      </c>
      <c r="AS116" s="65">
        <f t="shared" si="51"/>
        <v>42.666666666633333</v>
      </c>
      <c r="AT116" s="65">
        <f t="shared" si="51"/>
        <v>14.333333333333336</v>
      </c>
      <c r="AU116" s="65" t="str">
        <f t="shared" si="51"/>
        <v/>
      </c>
      <c r="AV116" s="65" t="str">
        <f t="shared" si="51"/>
        <v/>
      </c>
      <c r="AW116" s="65" t="str">
        <f t="shared" si="65"/>
        <v/>
      </c>
      <c r="AX116" s="65" t="str">
        <f t="shared" si="65"/>
        <v/>
      </c>
      <c r="AY116" s="65" t="str">
        <f t="shared" si="65"/>
        <v/>
      </c>
      <c r="BA116" s="67">
        <f t="shared" si="63"/>
        <v>2.3333333333333357</v>
      </c>
      <c r="BB116" s="68">
        <f t="shared" si="47"/>
        <v>3</v>
      </c>
      <c r="BC116" s="66" t="str">
        <f>INDEX(Parteien!$C116:$X116,1,MATCH(BA116,AO116:AY116,0)*2-1)</f>
        <v>FPÖ</v>
      </c>
      <c r="BD116" s="66" t="str">
        <f>INDEX(Parteien!$C116:$X116,1,MATCH(0,AC116:AM116,0)*2-1)</f>
        <v>SPÖ</v>
      </c>
      <c r="BE116" s="56">
        <f t="shared" si="46"/>
        <v>0</v>
      </c>
    </row>
    <row r="117" spans="1:57" s="66" customFormat="1" x14ac:dyDescent="0.15">
      <c r="A117" s="2">
        <v>50621</v>
      </c>
      <c r="B117" s="57" t="s">
        <v>100</v>
      </c>
      <c r="C117" s="58">
        <v>459</v>
      </c>
      <c r="D117" s="58">
        <v>238</v>
      </c>
      <c r="E117" s="58"/>
      <c r="F117" s="58">
        <v>299</v>
      </c>
      <c r="G117" s="58"/>
      <c r="H117" s="58"/>
      <c r="I117" s="58"/>
      <c r="J117" s="58"/>
      <c r="K117" s="58"/>
      <c r="L117" s="58"/>
      <c r="M117" s="58"/>
      <c r="N117" s="59"/>
      <c r="O117" s="60">
        <v>57.375</v>
      </c>
      <c r="P117" s="61">
        <v>17</v>
      </c>
      <c r="Q117" s="62">
        <f t="shared" si="50"/>
        <v>8</v>
      </c>
      <c r="R117" s="62">
        <f t="shared" si="50"/>
        <v>4</v>
      </c>
      <c r="S117" s="62" t="str">
        <f t="shared" si="50"/>
        <v/>
      </c>
      <c r="T117" s="62">
        <f t="shared" si="50"/>
        <v>5</v>
      </c>
      <c r="U117" s="62" t="str">
        <f t="shared" si="50"/>
        <v/>
      </c>
      <c r="V117" s="62" t="str">
        <f t="shared" si="50"/>
        <v/>
      </c>
      <c r="W117" s="62" t="str">
        <f t="shared" si="50"/>
        <v/>
      </c>
      <c r="X117" s="62" t="str">
        <f t="shared" si="50"/>
        <v/>
      </c>
      <c r="Y117" s="62" t="str">
        <f t="shared" si="64"/>
        <v/>
      </c>
      <c r="Z117" s="62" t="str">
        <f t="shared" si="64"/>
        <v/>
      </c>
      <c r="AA117" s="62" t="str">
        <f t="shared" si="64"/>
        <v/>
      </c>
      <c r="AB117" s="63"/>
      <c r="AC117" s="69">
        <f t="shared" si="52"/>
        <v>0</v>
      </c>
      <c r="AD117" s="69">
        <f t="shared" si="53"/>
        <v>8.5</v>
      </c>
      <c r="AE117" s="69" t="str">
        <f t="shared" si="54"/>
        <v/>
      </c>
      <c r="AF117" s="69">
        <f t="shared" si="55"/>
        <v>12.125</v>
      </c>
      <c r="AG117" s="69" t="str">
        <f t="shared" si="56"/>
        <v/>
      </c>
      <c r="AH117" s="69" t="str">
        <f t="shared" si="57"/>
        <v/>
      </c>
      <c r="AI117" s="69" t="str">
        <f t="shared" si="58"/>
        <v/>
      </c>
      <c r="AJ117" s="69" t="str">
        <f t="shared" si="59"/>
        <v/>
      </c>
      <c r="AK117" s="69" t="str">
        <f t="shared" si="60"/>
        <v/>
      </c>
      <c r="AL117" s="69" t="str">
        <f t="shared" si="61"/>
        <v/>
      </c>
      <c r="AM117" s="69" t="str">
        <f t="shared" si="62"/>
        <v/>
      </c>
      <c r="AO117" s="65" t="str">
        <f t="shared" si="51"/>
        <v>-</v>
      </c>
      <c r="AP117" s="65">
        <f t="shared" si="51"/>
        <v>48.875</v>
      </c>
      <c r="AQ117" s="65" t="str">
        <f t="shared" si="51"/>
        <v/>
      </c>
      <c r="AR117" s="65">
        <f t="shared" si="51"/>
        <v>45.25</v>
      </c>
      <c r="AS117" s="65" t="str">
        <f t="shared" si="51"/>
        <v/>
      </c>
      <c r="AT117" s="65" t="str">
        <f t="shared" si="51"/>
        <v/>
      </c>
      <c r="AU117" s="65" t="str">
        <f t="shared" si="51"/>
        <v/>
      </c>
      <c r="AV117" s="65" t="str">
        <f t="shared" si="51"/>
        <v/>
      </c>
      <c r="AW117" s="65" t="str">
        <f t="shared" si="65"/>
        <v/>
      </c>
      <c r="AX117" s="65" t="str">
        <f t="shared" si="65"/>
        <v/>
      </c>
      <c r="AY117" s="65" t="str">
        <f t="shared" si="65"/>
        <v/>
      </c>
      <c r="BA117" s="67">
        <f t="shared" si="63"/>
        <v>45.25</v>
      </c>
      <c r="BB117" s="68">
        <f t="shared" si="47"/>
        <v>46</v>
      </c>
      <c r="BC117" s="66" t="str">
        <f>INDEX(Parteien!$C117:$X117,1,MATCH(BA117,AO117:AY117,0)*2-1)</f>
        <v>FPÖ</v>
      </c>
      <c r="BD117" s="66" t="str">
        <f>INDEX(Parteien!$C117:$X117,1,MATCH(0,AC117:AM117,0)*2-1)</f>
        <v>ÖVP</v>
      </c>
      <c r="BE117" s="56">
        <f t="shared" si="46"/>
        <v>0</v>
      </c>
    </row>
    <row r="118" spans="1:57" s="66" customFormat="1" x14ac:dyDescent="0.15">
      <c r="A118" s="2">
        <v>50622</v>
      </c>
      <c r="B118" s="57" t="s">
        <v>101</v>
      </c>
      <c r="C118" s="58">
        <v>814</v>
      </c>
      <c r="D118" s="58">
        <v>555</v>
      </c>
      <c r="E118" s="58"/>
      <c r="F118" s="58">
        <v>234</v>
      </c>
      <c r="G118" s="58"/>
      <c r="H118" s="58"/>
      <c r="I118" s="58"/>
      <c r="J118" s="58"/>
      <c r="K118" s="58"/>
      <c r="L118" s="58"/>
      <c r="M118" s="58"/>
      <c r="N118" s="59"/>
      <c r="O118" s="60">
        <v>79.285714285714292</v>
      </c>
      <c r="P118" s="61">
        <v>19</v>
      </c>
      <c r="Q118" s="62">
        <f t="shared" si="50"/>
        <v>10</v>
      </c>
      <c r="R118" s="62">
        <f t="shared" si="50"/>
        <v>7</v>
      </c>
      <c r="S118" s="62" t="str">
        <f t="shared" si="50"/>
        <v/>
      </c>
      <c r="T118" s="62">
        <f t="shared" si="50"/>
        <v>2</v>
      </c>
      <c r="U118" s="62" t="str">
        <f t="shared" si="50"/>
        <v/>
      </c>
      <c r="V118" s="62" t="str">
        <f t="shared" si="50"/>
        <v/>
      </c>
      <c r="W118" s="62" t="str">
        <f t="shared" si="50"/>
        <v/>
      </c>
      <c r="X118" s="62" t="str">
        <f t="shared" si="50"/>
        <v/>
      </c>
      <c r="Y118" s="62" t="str">
        <f t="shared" si="64"/>
        <v/>
      </c>
      <c r="Z118" s="62" t="str">
        <f t="shared" si="64"/>
        <v/>
      </c>
      <c r="AA118" s="62" t="str">
        <f t="shared" si="64"/>
        <v/>
      </c>
      <c r="AB118" s="63"/>
      <c r="AC118" s="69">
        <f t="shared" ref="AC118:AI124" si="66">IF(C118="","",ROUND(C118-$O118*Q118,10))</f>
        <v>21.142857142899999</v>
      </c>
      <c r="AD118" s="69">
        <f t="shared" si="66"/>
        <v>0</v>
      </c>
      <c r="AE118" s="69" t="str">
        <f t="shared" si="66"/>
        <v/>
      </c>
      <c r="AF118" s="69">
        <f t="shared" si="66"/>
        <v>75.428571428599994</v>
      </c>
      <c r="AG118" s="69" t="str">
        <f t="shared" si="66"/>
        <v/>
      </c>
      <c r="AH118" s="69" t="str">
        <f t="shared" si="66"/>
        <v/>
      </c>
      <c r="AI118" s="69" t="str">
        <f t="shared" si="66"/>
        <v/>
      </c>
      <c r="AJ118" s="69" t="str">
        <f t="shared" ref="AJ118:AM124" si="67">IF(J118="","",ROUND(J118-$O118*X118,10))</f>
        <v/>
      </c>
      <c r="AK118" s="69" t="str">
        <f t="shared" si="67"/>
        <v/>
      </c>
      <c r="AL118" s="69" t="str">
        <f t="shared" si="67"/>
        <v/>
      </c>
      <c r="AM118" s="69" t="str">
        <f t="shared" si="67"/>
        <v/>
      </c>
      <c r="AO118" s="65">
        <f t="shared" si="51"/>
        <v>58.142857142814293</v>
      </c>
      <c r="AP118" s="65" t="str">
        <f t="shared" si="51"/>
        <v>-</v>
      </c>
      <c r="AQ118" s="65" t="str">
        <f t="shared" si="51"/>
        <v/>
      </c>
      <c r="AR118" s="65">
        <f t="shared" si="51"/>
        <v>3.8571428571142974</v>
      </c>
      <c r="AS118" s="65" t="str">
        <f t="shared" si="51"/>
        <v/>
      </c>
      <c r="AT118" s="65" t="str">
        <f t="shared" si="51"/>
        <v/>
      </c>
      <c r="AU118" s="65" t="str">
        <f t="shared" si="51"/>
        <v/>
      </c>
      <c r="AV118" s="65" t="str">
        <f t="shared" si="51"/>
        <v/>
      </c>
      <c r="AW118" s="65" t="str">
        <f t="shared" si="65"/>
        <v/>
      </c>
      <c r="AX118" s="65" t="str">
        <f t="shared" si="65"/>
        <v/>
      </c>
      <c r="AY118" s="65" t="str">
        <f t="shared" si="65"/>
        <v/>
      </c>
      <c r="BA118" s="67">
        <f t="shared" si="63"/>
        <v>3.8571428571142974</v>
      </c>
      <c r="BB118" s="68">
        <f t="shared" si="47"/>
        <v>4</v>
      </c>
      <c r="BC118" s="66" t="str">
        <f>INDEX(Parteien!$C118:$X118,1,MATCH(BA118,AO118:AY118,0)*2-1)</f>
        <v>FPÖ</v>
      </c>
      <c r="BD118" s="66" t="str">
        <f>INDEX(Parteien!$C118:$X118,1,MATCH(0,AC118:AM118,0)*2-1)</f>
        <v>SPÖ</v>
      </c>
      <c r="BE118" s="56">
        <f t="shared" si="46"/>
        <v>0</v>
      </c>
    </row>
    <row r="119" spans="1:57" s="66" customFormat="1" x14ac:dyDescent="0.15">
      <c r="A119" s="2">
        <v>50623</v>
      </c>
      <c r="B119" s="57" t="s">
        <v>102</v>
      </c>
      <c r="C119" s="58">
        <v>432</v>
      </c>
      <c r="D119" s="58">
        <v>271</v>
      </c>
      <c r="E119" s="58"/>
      <c r="F119" s="58">
        <v>461</v>
      </c>
      <c r="G119" s="58"/>
      <c r="H119" s="58"/>
      <c r="I119" s="58"/>
      <c r="J119" s="58"/>
      <c r="K119" s="58"/>
      <c r="L119" s="58"/>
      <c r="M119" s="58"/>
      <c r="N119" s="59"/>
      <c r="O119" s="60">
        <v>65.857142857142861</v>
      </c>
      <c r="P119" s="61">
        <v>17</v>
      </c>
      <c r="Q119" s="62">
        <f t="shared" si="50"/>
        <v>6</v>
      </c>
      <c r="R119" s="62">
        <f t="shared" si="50"/>
        <v>4</v>
      </c>
      <c r="S119" s="62" t="str">
        <f t="shared" si="50"/>
        <v/>
      </c>
      <c r="T119" s="62">
        <f t="shared" si="50"/>
        <v>7</v>
      </c>
      <c r="U119" s="62" t="str">
        <f t="shared" si="50"/>
        <v/>
      </c>
      <c r="V119" s="62" t="str">
        <f t="shared" si="50"/>
        <v/>
      </c>
      <c r="W119" s="62" t="str">
        <f t="shared" si="50"/>
        <v/>
      </c>
      <c r="X119" s="62" t="str">
        <f t="shared" si="50"/>
        <v/>
      </c>
      <c r="Y119" s="62" t="str">
        <f t="shared" si="64"/>
        <v/>
      </c>
      <c r="Z119" s="62" t="str">
        <f t="shared" si="64"/>
        <v/>
      </c>
      <c r="AA119" s="62" t="str">
        <f t="shared" si="64"/>
        <v/>
      </c>
      <c r="AB119" s="63"/>
      <c r="AC119" s="69">
        <f t="shared" si="66"/>
        <v>36.857142857100001</v>
      </c>
      <c r="AD119" s="69">
        <f t="shared" si="66"/>
        <v>7.5714285714000003</v>
      </c>
      <c r="AE119" s="69" t="str">
        <f t="shared" si="66"/>
        <v/>
      </c>
      <c r="AF119" s="69">
        <f t="shared" si="66"/>
        <v>0</v>
      </c>
      <c r="AG119" s="69" t="str">
        <f t="shared" si="66"/>
        <v/>
      </c>
      <c r="AH119" s="69" t="str">
        <f t="shared" si="66"/>
        <v/>
      </c>
      <c r="AI119" s="69" t="str">
        <f t="shared" si="66"/>
        <v/>
      </c>
      <c r="AJ119" s="69" t="str">
        <f t="shared" si="67"/>
        <v/>
      </c>
      <c r="AK119" s="69" t="str">
        <f t="shared" si="67"/>
        <v/>
      </c>
      <c r="AL119" s="69" t="str">
        <f t="shared" si="67"/>
        <v/>
      </c>
      <c r="AM119" s="69" t="str">
        <f t="shared" si="67"/>
        <v/>
      </c>
      <c r="AO119" s="65">
        <f t="shared" si="51"/>
        <v>29.00000000004286</v>
      </c>
      <c r="AP119" s="65">
        <f t="shared" si="51"/>
        <v>58.285714285742863</v>
      </c>
      <c r="AQ119" s="65" t="str">
        <f t="shared" si="51"/>
        <v/>
      </c>
      <c r="AR119" s="65" t="str">
        <f t="shared" si="51"/>
        <v>-</v>
      </c>
      <c r="AS119" s="65" t="str">
        <f t="shared" si="51"/>
        <v/>
      </c>
      <c r="AT119" s="65" t="str">
        <f t="shared" si="51"/>
        <v/>
      </c>
      <c r="AU119" s="65" t="str">
        <f t="shared" si="51"/>
        <v/>
      </c>
      <c r="AV119" s="65" t="str">
        <f t="shared" si="51"/>
        <v/>
      </c>
      <c r="AW119" s="65" t="str">
        <f t="shared" si="65"/>
        <v/>
      </c>
      <c r="AX119" s="65" t="str">
        <f t="shared" si="65"/>
        <v/>
      </c>
      <c r="AY119" s="65" t="str">
        <f t="shared" si="65"/>
        <v/>
      </c>
      <c r="BA119" s="67">
        <f t="shared" si="63"/>
        <v>29.00000000004286</v>
      </c>
      <c r="BB119" s="68">
        <f t="shared" si="47"/>
        <v>30</v>
      </c>
      <c r="BC119" s="66" t="str">
        <f>INDEX(Parteien!$C119:$X119,1,MATCH(BA119,AO119:AY119,0)*2-1)</f>
        <v>ÖVP</v>
      </c>
      <c r="BD119" s="66" t="str">
        <f>INDEX(Parteien!$C119:$X119,1,MATCH(0,AC119:AM119,0)*2-1)</f>
        <v>FPÖ</v>
      </c>
      <c r="BE119" s="56">
        <f t="shared" si="46"/>
        <v>0</v>
      </c>
    </row>
    <row r="120" spans="1:57" s="66" customFormat="1" x14ac:dyDescent="0.15">
      <c r="A120" s="2">
        <v>50624</v>
      </c>
      <c r="B120" s="57" t="s">
        <v>103</v>
      </c>
      <c r="C120" s="58">
        <v>475</v>
      </c>
      <c r="D120" s="58">
        <v>850</v>
      </c>
      <c r="E120" s="58"/>
      <c r="F120" s="58">
        <v>423</v>
      </c>
      <c r="G120" s="58"/>
      <c r="H120" s="58"/>
      <c r="I120" s="58"/>
      <c r="J120" s="58"/>
      <c r="K120" s="58"/>
      <c r="L120" s="58"/>
      <c r="M120" s="58"/>
      <c r="N120" s="59"/>
      <c r="O120" s="60">
        <v>85</v>
      </c>
      <c r="P120" s="61">
        <v>19</v>
      </c>
      <c r="Q120" s="62">
        <f t="shared" si="50"/>
        <v>5</v>
      </c>
      <c r="R120" s="62">
        <f t="shared" si="50"/>
        <v>10</v>
      </c>
      <c r="S120" s="62" t="str">
        <f t="shared" si="50"/>
        <v/>
      </c>
      <c r="T120" s="62">
        <f t="shared" si="50"/>
        <v>4</v>
      </c>
      <c r="U120" s="62" t="str">
        <f t="shared" si="50"/>
        <v/>
      </c>
      <c r="V120" s="62" t="str">
        <f t="shared" si="50"/>
        <v/>
      </c>
      <c r="W120" s="62" t="str">
        <f t="shared" si="50"/>
        <v/>
      </c>
      <c r="X120" s="62" t="str">
        <f t="shared" si="50"/>
        <v/>
      </c>
      <c r="Y120" s="62" t="str">
        <f t="shared" si="64"/>
        <v/>
      </c>
      <c r="Z120" s="62" t="str">
        <f t="shared" si="64"/>
        <v/>
      </c>
      <c r="AA120" s="62" t="str">
        <f t="shared" si="64"/>
        <v/>
      </c>
      <c r="AB120" s="63"/>
      <c r="AC120" s="69">
        <f t="shared" si="66"/>
        <v>50</v>
      </c>
      <c r="AD120" s="69">
        <f t="shared" si="66"/>
        <v>0</v>
      </c>
      <c r="AE120" s="69" t="str">
        <f t="shared" si="66"/>
        <v/>
      </c>
      <c r="AF120" s="69">
        <f t="shared" si="66"/>
        <v>83</v>
      </c>
      <c r="AG120" s="69" t="str">
        <f t="shared" si="66"/>
        <v/>
      </c>
      <c r="AH120" s="69" t="str">
        <f t="shared" si="66"/>
        <v/>
      </c>
      <c r="AI120" s="69" t="str">
        <f t="shared" si="66"/>
        <v/>
      </c>
      <c r="AJ120" s="69" t="str">
        <f t="shared" si="67"/>
        <v/>
      </c>
      <c r="AK120" s="69" t="str">
        <f t="shared" si="67"/>
        <v/>
      </c>
      <c r="AL120" s="69" t="str">
        <f t="shared" si="67"/>
        <v/>
      </c>
      <c r="AM120" s="69" t="str">
        <f t="shared" si="67"/>
        <v/>
      </c>
      <c r="AO120" s="65">
        <f t="shared" si="51"/>
        <v>35</v>
      </c>
      <c r="AP120" s="65" t="str">
        <f t="shared" si="51"/>
        <v>-</v>
      </c>
      <c r="AQ120" s="65" t="str">
        <f t="shared" si="51"/>
        <v/>
      </c>
      <c r="AR120" s="65">
        <f t="shared" si="51"/>
        <v>2</v>
      </c>
      <c r="AS120" s="65" t="str">
        <f t="shared" si="51"/>
        <v/>
      </c>
      <c r="AT120" s="65" t="str">
        <f t="shared" si="51"/>
        <v/>
      </c>
      <c r="AU120" s="65" t="str">
        <f t="shared" si="51"/>
        <v/>
      </c>
      <c r="AV120" s="65" t="str">
        <f t="shared" si="51"/>
        <v/>
      </c>
      <c r="AW120" s="65" t="str">
        <f t="shared" si="65"/>
        <v/>
      </c>
      <c r="AX120" s="65" t="str">
        <f t="shared" si="65"/>
        <v/>
      </c>
      <c r="AY120" s="65" t="str">
        <f t="shared" si="65"/>
        <v/>
      </c>
      <c r="BA120" s="67">
        <f t="shared" si="63"/>
        <v>2</v>
      </c>
      <c r="BB120" s="68">
        <f t="shared" si="47"/>
        <v>2</v>
      </c>
      <c r="BC120" s="66" t="str">
        <f>INDEX(Parteien!$C120:$X120,1,MATCH(BA120,AO120:AY120,0)*2-1)</f>
        <v>FPÖ</v>
      </c>
      <c r="BD120" s="66" t="str">
        <f>INDEX(Parteien!$C120:$X120,1,MATCH(0,AC120:AM120,0)*2-1)</f>
        <v>SPÖ</v>
      </c>
      <c r="BE120" s="56" t="str">
        <f t="shared" si="46"/>
        <v>ja</v>
      </c>
    </row>
    <row r="121" spans="1:57" s="66" customFormat="1" x14ac:dyDescent="0.15">
      <c r="A121" s="2">
        <v>50625</v>
      </c>
      <c r="B121" s="57" t="s">
        <v>104</v>
      </c>
      <c r="C121" s="58">
        <v>208</v>
      </c>
      <c r="D121" s="58">
        <v>73</v>
      </c>
      <c r="E121" s="58"/>
      <c r="F121" s="58">
        <v>124</v>
      </c>
      <c r="G121" s="58"/>
      <c r="H121" s="58"/>
      <c r="I121" s="58"/>
      <c r="J121" s="58"/>
      <c r="K121" s="58"/>
      <c r="L121" s="58"/>
      <c r="M121" s="58"/>
      <c r="N121" s="59"/>
      <c r="O121" s="60">
        <v>41.333333333333336</v>
      </c>
      <c r="P121" s="61">
        <v>9</v>
      </c>
      <c r="Q121" s="62">
        <f t="shared" si="50"/>
        <v>5</v>
      </c>
      <c r="R121" s="62">
        <f t="shared" si="50"/>
        <v>1</v>
      </c>
      <c r="S121" s="62" t="str">
        <f t="shared" si="50"/>
        <v/>
      </c>
      <c r="T121" s="62">
        <f t="shared" si="50"/>
        <v>3</v>
      </c>
      <c r="U121" s="62" t="str">
        <f t="shared" si="50"/>
        <v/>
      </c>
      <c r="V121" s="62" t="str">
        <f t="shared" si="50"/>
        <v/>
      </c>
      <c r="W121" s="62" t="str">
        <f t="shared" si="50"/>
        <v/>
      </c>
      <c r="X121" s="62" t="str">
        <f t="shared" si="50"/>
        <v/>
      </c>
      <c r="Y121" s="62" t="str">
        <f t="shared" si="64"/>
        <v/>
      </c>
      <c r="Z121" s="62" t="str">
        <f t="shared" si="64"/>
        <v/>
      </c>
      <c r="AA121" s="62" t="str">
        <f t="shared" si="64"/>
        <v/>
      </c>
      <c r="AB121" s="63"/>
      <c r="AC121" s="69">
        <f t="shared" si="66"/>
        <v>1.3333333332999999</v>
      </c>
      <c r="AD121" s="69">
        <f t="shared" si="66"/>
        <v>31.666666666699999</v>
      </c>
      <c r="AE121" s="69" t="str">
        <f t="shared" si="66"/>
        <v/>
      </c>
      <c r="AF121" s="69">
        <f t="shared" si="66"/>
        <v>0</v>
      </c>
      <c r="AG121" s="69" t="str">
        <f t="shared" si="66"/>
        <v/>
      </c>
      <c r="AH121" s="69" t="str">
        <f t="shared" si="66"/>
        <v/>
      </c>
      <c r="AI121" s="69" t="str">
        <f t="shared" si="66"/>
        <v/>
      </c>
      <c r="AJ121" s="69" t="str">
        <f t="shared" si="67"/>
        <v/>
      </c>
      <c r="AK121" s="69" t="str">
        <f t="shared" si="67"/>
        <v/>
      </c>
      <c r="AL121" s="69" t="str">
        <f t="shared" si="67"/>
        <v/>
      </c>
      <c r="AM121" s="69" t="str">
        <f t="shared" si="67"/>
        <v/>
      </c>
      <c r="AO121" s="65">
        <f t="shared" si="51"/>
        <v>40.000000000033339</v>
      </c>
      <c r="AP121" s="65">
        <f t="shared" si="51"/>
        <v>9.6666666666333363</v>
      </c>
      <c r="AQ121" s="65" t="str">
        <f t="shared" si="51"/>
        <v/>
      </c>
      <c r="AR121" s="65" t="str">
        <f t="shared" si="51"/>
        <v>-</v>
      </c>
      <c r="AS121" s="65" t="str">
        <f t="shared" si="51"/>
        <v/>
      </c>
      <c r="AT121" s="65" t="str">
        <f t="shared" si="51"/>
        <v/>
      </c>
      <c r="AU121" s="65" t="str">
        <f t="shared" si="51"/>
        <v/>
      </c>
      <c r="AV121" s="65" t="str">
        <f t="shared" si="51"/>
        <v/>
      </c>
      <c r="AW121" s="65" t="str">
        <f t="shared" si="65"/>
        <v/>
      </c>
      <c r="AX121" s="65" t="str">
        <f t="shared" si="65"/>
        <v/>
      </c>
      <c r="AY121" s="65" t="str">
        <f t="shared" si="65"/>
        <v/>
      </c>
      <c r="BA121" s="67">
        <f t="shared" si="63"/>
        <v>9.6666666666333363</v>
      </c>
      <c r="BB121" s="68">
        <f t="shared" si="47"/>
        <v>10</v>
      </c>
      <c r="BC121" s="66" t="str">
        <f>INDEX(Parteien!$C121:$X121,1,MATCH(BA121,AO121:AY121,0)*2-1)</f>
        <v>SPÖ</v>
      </c>
      <c r="BD121" s="66" t="str">
        <f>INDEX(Parteien!$C121:$X121,1,MATCH(0,AC121:AM121,0)*2-1)</f>
        <v>FPÖ</v>
      </c>
      <c r="BE121" s="56">
        <f t="shared" si="46"/>
        <v>0</v>
      </c>
    </row>
    <row r="122" spans="1:57" s="66" customFormat="1" x14ac:dyDescent="0.15">
      <c r="A122" s="2">
        <v>50626</v>
      </c>
      <c r="B122" s="57" t="s">
        <v>105</v>
      </c>
      <c r="C122" s="58">
        <v>487</v>
      </c>
      <c r="D122" s="58">
        <v>162</v>
      </c>
      <c r="E122" s="58"/>
      <c r="F122" s="58">
        <v>119</v>
      </c>
      <c r="G122" s="58"/>
      <c r="H122" s="58"/>
      <c r="I122" s="58"/>
      <c r="J122" s="58"/>
      <c r="K122" s="58"/>
      <c r="L122" s="58"/>
      <c r="M122" s="58"/>
      <c r="N122" s="59"/>
      <c r="O122" s="60">
        <v>54.111111111111114</v>
      </c>
      <c r="P122" s="61">
        <v>13</v>
      </c>
      <c r="Q122" s="62">
        <f t="shared" si="50"/>
        <v>9</v>
      </c>
      <c r="R122" s="62">
        <f t="shared" si="50"/>
        <v>2</v>
      </c>
      <c r="S122" s="62" t="str">
        <f t="shared" si="50"/>
        <v/>
      </c>
      <c r="T122" s="62">
        <f t="shared" si="50"/>
        <v>2</v>
      </c>
      <c r="U122" s="62" t="str">
        <f t="shared" si="50"/>
        <v/>
      </c>
      <c r="V122" s="62" t="str">
        <f t="shared" si="50"/>
        <v/>
      </c>
      <c r="W122" s="62" t="str">
        <f t="shared" si="50"/>
        <v/>
      </c>
      <c r="X122" s="62" t="str">
        <f t="shared" si="50"/>
        <v/>
      </c>
      <c r="Y122" s="62" t="str">
        <f t="shared" si="64"/>
        <v/>
      </c>
      <c r="Z122" s="62" t="str">
        <f t="shared" si="64"/>
        <v/>
      </c>
      <c r="AA122" s="62" t="str">
        <f t="shared" si="64"/>
        <v/>
      </c>
      <c r="AB122" s="63"/>
      <c r="AC122" s="69">
        <f t="shared" si="66"/>
        <v>0</v>
      </c>
      <c r="AD122" s="69">
        <f t="shared" si="66"/>
        <v>53.777777777799997</v>
      </c>
      <c r="AE122" s="69" t="str">
        <f t="shared" si="66"/>
        <v/>
      </c>
      <c r="AF122" s="69">
        <f t="shared" si="66"/>
        <v>10.777777777800001</v>
      </c>
      <c r="AG122" s="69" t="str">
        <f t="shared" si="66"/>
        <v/>
      </c>
      <c r="AH122" s="69" t="str">
        <f t="shared" si="66"/>
        <v/>
      </c>
      <c r="AI122" s="69" t="str">
        <f t="shared" si="66"/>
        <v/>
      </c>
      <c r="AJ122" s="69" t="str">
        <f t="shared" si="67"/>
        <v/>
      </c>
      <c r="AK122" s="69" t="str">
        <f t="shared" si="67"/>
        <v/>
      </c>
      <c r="AL122" s="69" t="str">
        <f t="shared" si="67"/>
        <v/>
      </c>
      <c r="AM122" s="69" t="str">
        <f t="shared" si="67"/>
        <v/>
      </c>
      <c r="AO122" s="65" t="str">
        <f t="shared" si="51"/>
        <v>-</v>
      </c>
      <c r="AP122" s="65">
        <f t="shared" si="51"/>
        <v>0.33333333331111703</v>
      </c>
      <c r="AQ122" s="65" t="str">
        <f t="shared" si="51"/>
        <v/>
      </c>
      <c r="AR122" s="65">
        <f t="shared" si="51"/>
        <v>43.333333333311117</v>
      </c>
      <c r="AS122" s="65" t="str">
        <f t="shared" si="51"/>
        <v/>
      </c>
      <c r="AT122" s="65" t="str">
        <f t="shared" si="51"/>
        <v/>
      </c>
      <c r="AU122" s="65" t="str">
        <f t="shared" si="51"/>
        <v/>
      </c>
      <c r="AV122" s="65" t="str">
        <f t="shared" si="51"/>
        <v/>
      </c>
      <c r="AW122" s="65" t="str">
        <f t="shared" si="65"/>
        <v/>
      </c>
      <c r="AX122" s="65" t="str">
        <f t="shared" si="65"/>
        <v/>
      </c>
      <c r="AY122" s="65" t="str">
        <f t="shared" si="65"/>
        <v/>
      </c>
      <c r="BA122" s="67">
        <f t="shared" si="63"/>
        <v>0.33333333331111703</v>
      </c>
      <c r="BB122" s="68">
        <f t="shared" si="47"/>
        <v>1</v>
      </c>
      <c r="BC122" s="66" t="str">
        <f>INDEX(Parteien!$C122:$X122,1,MATCH(BA122,AO122:AY122,0)*2-1)</f>
        <v>SPÖ</v>
      </c>
      <c r="BD122" s="66" t="str">
        <f>INDEX(Parteien!$C122:$X122,1,MATCH(0,AC122:AM122,0)*2-1)</f>
        <v>ÖVP</v>
      </c>
      <c r="BE122" s="56">
        <f t="shared" si="46"/>
        <v>0</v>
      </c>
    </row>
    <row r="123" spans="1:57" s="66" customFormat="1" x14ac:dyDescent="0.15">
      <c r="A123" s="2">
        <v>50627</v>
      </c>
      <c r="B123" s="57" t="s">
        <v>106</v>
      </c>
      <c r="C123" s="58">
        <v>166</v>
      </c>
      <c r="D123" s="58">
        <v>75</v>
      </c>
      <c r="E123" s="58"/>
      <c r="F123" s="58">
        <v>34</v>
      </c>
      <c r="G123" s="58"/>
      <c r="H123" s="58"/>
      <c r="I123" s="58"/>
      <c r="J123" s="58"/>
      <c r="K123" s="58"/>
      <c r="L123" s="58"/>
      <c r="M123" s="58"/>
      <c r="N123" s="59"/>
      <c r="O123" s="60">
        <v>27.666666666666668</v>
      </c>
      <c r="P123" s="61">
        <v>9</v>
      </c>
      <c r="Q123" s="62">
        <f t="shared" si="50"/>
        <v>6</v>
      </c>
      <c r="R123" s="62">
        <f t="shared" si="50"/>
        <v>2</v>
      </c>
      <c r="S123" s="62" t="str">
        <f t="shared" si="50"/>
        <v/>
      </c>
      <c r="T123" s="62">
        <f t="shared" si="50"/>
        <v>1</v>
      </c>
      <c r="U123" s="62" t="str">
        <f t="shared" si="50"/>
        <v/>
      </c>
      <c r="V123" s="62" t="str">
        <f t="shared" si="50"/>
        <v/>
      </c>
      <c r="W123" s="62" t="str">
        <f t="shared" si="50"/>
        <v/>
      </c>
      <c r="X123" s="62" t="str">
        <f t="shared" si="50"/>
        <v/>
      </c>
      <c r="Y123" s="62" t="str">
        <f t="shared" si="64"/>
        <v/>
      </c>
      <c r="Z123" s="62" t="str">
        <f t="shared" si="64"/>
        <v/>
      </c>
      <c r="AA123" s="62" t="str">
        <f t="shared" si="64"/>
        <v/>
      </c>
      <c r="AB123" s="63"/>
      <c r="AC123" s="69">
        <f t="shared" si="66"/>
        <v>0</v>
      </c>
      <c r="AD123" s="69">
        <f t="shared" si="66"/>
        <v>19.666666666699999</v>
      </c>
      <c r="AE123" s="69" t="str">
        <f t="shared" si="66"/>
        <v/>
      </c>
      <c r="AF123" s="69">
        <f t="shared" si="66"/>
        <v>6.3333333332999997</v>
      </c>
      <c r="AG123" s="69" t="str">
        <f t="shared" si="66"/>
        <v/>
      </c>
      <c r="AH123" s="69" t="str">
        <f t="shared" si="66"/>
        <v/>
      </c>
      <c r="AI123" s="69" t="str">
        <f t="shared" si="66"/>
        <v/>
      </c>
      <c r="AJ123" s="69" t="str">
        <f t="shared" si="67"/>
        <v/>
      </c>
      <c r="AK123" s="69" t="str">
        <f t="shared" si="67"/>
        <v/>
      </c>
      <c r="AL123" s="69" t="str">
        <f t="shared" si="67"/>
        <v/>
      </c>
      <c r="AM123" s="69" t="str">
        <f t="shared" si="67"/>
        <v/>
      </c>
      <c r="AO123" s="65" t="str">
        <f t="shared" si="51"/>
        <v>-</v>
      </c>
      <c r="AP123" s="65">
        <f t="shared" si="51"/>
        <v>7.9999999999666684</v>
      </c>
      <c r="AQ123" s="65" t="str">
        <f t="shared" si="51"/>
        <v/>
      </c>
      <c r="AR123" s="65">
        <f t="shared" si="51"/>
        <v>21.333333333366667</v>
      </c>
      <c r="AS123" s="65" t="str">
        <f t="shared" si="51"/>
        <v/>
      </c>
      <c r="AT123" s="65" t="str">
        <f t="shared" si="51"/>
        <v/>
      </c>
      <c r="AU123" s="65" t="str">
        <f t="shared" si="51"/>
        <v/>
      </c>
      <c r="AV123" s="65" t="str">
        <f t="shared" si="51"/>
        <v/>
      </c>
      <c r="AW123" s="65" t="str">
        <f t="shared" si="65"/>
        <v/>
      </c>
      <c r="AX123" s="65" t="str">
        <f t="shared" si="65"/>
        <v/>
      </c>
      <c r="AY123" s="65" t="str">
        <f t="shared" si="65"/>
        <v/>
      </c>
      <c r="BA123" s="67">
        <f t="shared" si="63"/>
        <v>7.9999999999666684</v>
      </c>
      <c r="BB123" s="68">
        <f t="shared" si="47"/>
        <v>8</v>
      </c>
      <c r="BC123" s="66" t="str">
        <f>INDEX(Parteien!$C123:$X123,1,MATCH(BA123,AO123:AY123,0)*2-1)</f>
        <v>SPÖ</v>
      </c>
      <c r="BD123" s="66" t="str">
        <f>INDEX(Parteien!$C123:$X123,1,MATCH(0,AC123:AM123,0)*2-1)</f>
        <v>ÖVP</v>
      </c>
      <c r="BE123" s="56">
        <f t="shared" si="46"/>
        <v>0</v>
      </c>
    </row>
    <row r="124" spans="1:57" s="66" customFormat="1" x14ac:dyDescent="0.15">
      <c r="A124" s="2">
        <v>50628</v>
      </c>
      <c r="B124" s="57" t="s">
        <v>107</v>
      </c>
      <c r="C124" s="58">
        <v>2390</v>
      </c>
      <c r="D124" s="58">
        <v>1372</v>
      </c>
      <c r="E124" s="58">
        <v>426</v>
      </c>
      <c r="F124" s="58">
        <v>384</v>
      </c>
      <c r="G124" s="58"/>
      <c r="H124" s="58"/>
      <c r="I124" s="58"/>
      <c r="J124" s="58"/>
      <c r="K124" s="58"/>
      <c r="L124" s="58"/>
      <c r="M124" s="58"/>
      <c r="N124" s="59"/>
      <c r="O124" s="60">
        <v>171.5</v>
      </c>
      <c r="P124" s="61">
        <v>25</v>
      </c>
      <c r="Q124" s="62">
        <f t="shared" si="50"/>
        <v>13</v>
      </c>
      <c r="R124" s="62">
        <f t="shared" si="50"/>
        <v>8</v>
      </c>
      <c r="S124" s="62">
        <f t="shared" si="50"/>
        <v>2</v>
      </c>
      <c r="T124" s="62">
        <f t="shared" si="50"/>
        <v>2</v>
      </c>
      <c r="U124" s="62" t="str">
        <f t="shared" si="50"/>
        <v/>
      </c>
      <c r="V124" s="62" t="str">
        <f t="shared" si="50"/>
        <v/>
      </c>
      <c r="W124" s="62" t="str">
        <f t="shared" si="50"/>
        <v/>
      </c>
      <c r="X124" s="62" t="str">
        <f t="shared" si="50"/>
        <v/>
      </c>
      <c r="Y124" s="62" t="str">
        <f t="shared" si="64"/>
        <v/>
      </c>
      <c r="Z124" s="62" t="str">
        <f t="shared" si="64"/>
        <v/>
      </c>
      <c r="AA124" s="62" t="str">
        <f t="shared" si="64"/>
        <v/>
      </c>
      <c r="AB124" s="63"/>
      <c r="AC124" s="69">
        <f t="shared" si="66"/>
        <v>160.5</v>
      </c>
      <c r="AD124" s="69">
        <f t="shared" si="66"/>
        <v>0</v>
      </c>
      <c r="AE124" s="69">
        <f t="shared" si="66"/>
        <v>83</v>
      </c>
      <c r="AF124" s="69">
        <f t="shared" si="66"/>
        <v>41</v>
      </c>
      <c r="AG124" s="69" t="str">
        <f t="shared" si="66"/>
        <v/>
      </c>
      <c r="AH124" s="69" t="str">
        <f t="shared" si="66"/>
        <v/>
      </c>
      <c r="AI124" s="69" t="str">
        <f t="shared" si="66"/>
        <v/>
      </c>
      <c r="AJ124" s="69" t="str">
        <f t="shared" si="67"/>
        <v/>
      </c>
      <c r="AK124" s="69" t="str">
        <f t="shared" si="67"/>
        <v/>
      </c>
      <c r="AL124" s="69" t="str">
        <f t="shared" si="67"/>
        <v/>
      </c>
      <c r="AM124" s="69" t="str">
        <f t="shared" si="67"/>
        <v/>
      </c>
      <c r="AO124" s="65">
        <f t="shared" si="51"/>
        <v>11</v>
      </c>
      <c r="AP124" s="65" t="str">
        <f t="shared" si="51"/>
        <v>-</v>
      </c>
      <c r="AQ124" s="65">
        <f t="shared" si="51"/>
        <v>88.5</v>
      </c>
      <c r="AR124" s="65">
        <f t="shared" si="51"/>
        <v>130.5</v>
      </c>
      <c r="AS124" s="65" t="str">
        <f t="shared" si="51"/>
        <v/>
      </c>
      <c r="AT124" s="65" t="str">
        <f t="shared" si="51"/>
        <v/>
      </c>
      <c r="AU124" s="65" t="str">
        <f t="shared" si="51"/>
        <v/>
      </c>
      <c r="AV124" s="65" t="str">
        <f t="shared" si="51"/>
        <v/>
      </c>
      <c r="AW124" s="65" t="str">
        <f t="shared" si="65"/>
        <v/>
      </c>
      <c r="AX124" s="65" t="str">
        <f t="shared" si="65"/>
        <v/>
      </c>
      <c r="AY124" s="65" t="str">
        <f t="shared" si="65"/>
        <v/>
      </c>
      <c r="BA124" s="67">
        <f t="shared" si="63"/>
        <v>11</v>
      </c>
      <c r="BB124" s="68">
        <f t="shared" si="47"/>
        <v>11</v>
      </c>
      <c r="BC124" s="66" t="str">
        <f>INDEX(Parteien!$C124:$X124,1,MATCH(BA124,AO124:AY124,0)*2-1)</f>
        <v>VP</v>
      </c>
      <c r="BD124" s="66" t="str">
        <f>INDEX(Parteien!$C124:$X124,1,MATCH(0,AC124:AM124,0)*2-1)</f>
        <v>SPÖ</v>
      </c>
      <c r="BE124" s="56" t="str">
        <f t="shared" si="46"/>
        <v>ja</v>
      </c>
    </row>
    <row r="126" spans="1:57" ht="11.25" customHeight="1" x14ac:dyDescent="0.15">
      <c r="O126" s="93" t="s">
        <v>419</v>
      </c>
      <c r="P126" s="93"/>
      <c r="Q126" s="93"/>
      <c r="R126" s="93"/>
      <c r="S126" s="93"/>
      <c r="T126" s="93"/>
      <c r="U126" s="93"/>
      <c r="V126" s="93"/>
      <c r="W126" s="93"/>
      <c r="X126" s="93"/>
      <c r="Y126" s="93"/>
      <c r="Z126" s="93"/>
      <c r="AA126" s="93"/>
      <c r="AC126" s="93" t="s">
        <v>420</v>
      </c>
      <c r="AD126" s="93"/>
      <c r="AE126" s="93"/>
      <c r="AF126" s="93"/>
      <c r="AG126" s="93"/>
      <c r="AH126" s="93"/>
      <c r="AI126" s="93"/>
      <c r="AJ126" s="93"/>
      <c r="AK126" s="93"/>
      <c r="AL126" s="93"/>
      <c r="AM126" s="93"/>
      <c r="AO126" s="93" t="s">
        <v>418</v>
      </c>
      <c r="AP126" s="93"/>
      <c r="AQ126" s="93"/>
      <c r="AR126" s="93"/>
      <c r="AS126" s="93"/>
      <c r="AT126" s="93"/>
      <c r="AU126" s="93"/>
      <c r="AV126" s="93"/>
      <c r="AW126" s="93"/>
      <c r="AX126" s="93"/>
      <c r="AY126" s="93"/>
      <c r="BB126" s="93" t="s">
        <v>424</v>
      </c>
      <c r="BC126" s="93"/>
      <c r="BD126" s="93"/>
      <c r="BE126" s="93"/>
    </row>
    <row r="127" spans="1:57" x14ac:dyDescent="0.15">
      <c r="O127" s="93"/>
      <c r="P127" s="93"/>
      <c r="Q127" s="93"/>
      <c r="R127" s="93"/>
      <c r="S127" s="93"/>
      <c r="T127" s="93"/>
      <c r="U127" s="93"/>
      <c r="V127" s="93"/>
      <c r="W127" s="93"/>
      <c r="X127" s="93"/>
      <c r="Y127" s="93"/>
      <c r="Z127" s="93"/>
      <c r="AA127" s="93"/>
      <c r="AC127" s="93"/>
      <c r="AD127" s="93"/>
      <c r="AE127" s="93"/>
      <c r="AF127" s="93"/>
      <c r="AG127" s="93"/>
      <c r="AH127" s="93"/>
      <c r="AI127" s="93"/>
      <c r="AJ127" s="93"/>
      <c r="AK127" s="93"/>
      <c r="AL127" s="93"/>
      <c r="AM127" s="93"/>
      <c r="AO127" s="93"/>
      <c r="AP127" s="93"/>
      <c r="AQ127" s="93"/>
      <c r="AR127" s="93"/>
      <c r="AS127" s="93"/>
      <c r="AT127" s="93"/>
      <c r="AU127" s="93"/>
      <c r="AV127" s="93"/>
      <c r="AW127" s="93"/>
      <c r="AX127" s="93"/>
      <c r="AY127" s="93"/>
      <c r="BB127" s="93"/>
      <c r="BC127" s="93"/>
      <c r="BD127" s="93"/>
      <c r="BE127" s="93"/>
    </row>
    <row r="128" spans="1:57" x14ac:dyDescent="0.15">
      <c r="AO128" s="93"/>
      <c r="AP128" s="93"/>
      <c r="AQ128" s="93"/>
      <c r="AR128" s="93"/>
      <c r="AS128" s="93"/>
      <c r="AT128" s="93"/>
      <c r="AU128" s="93"/>
      <c r="AV128" s="93"/>
      <c r="AW128" s="93"/>
      <c r="AX128" s="93"/>
      <c r="AY128" s="93"/>
      <c r="BB128" s="93"/>
      <c r="BC128" s="93"/>
      <c r="BD128" s="93"/>
      <c r="BE128" s="93"/>
    </row>
    <row r="129" spans="41:57" x14ac:dyDescent="0.15">
      <c r="AO129" s="93"/>
      <c r="AP129" s="93"/>
      <c r="AQ129" s="93"/>
      <c r="AR129" s="93"/>
      <c r="AS129" s="93"/>
      <c r="AT129" s="93"/>
      <c r="AU129" s="93"/>
      <c r="AV129" s="93"/>
      <c r="AW129" s="93"/>
      <c r="AX129" s="93"/>
      <c r="AY129" s="93"/>
      <c r="BB129" s="93"/>
      <c r="BC129" s="93"/>
      <c r="BD129" s="93"/>
      <c r="BE129" s="93"/>
    </row>
    <row r="130" spans="41:57" x14ac:dyDescent="0.15">
      <c r="BB130" s="93"/>
      <c r="BC130" s="93"/>
      <c r="BD130" s="93"/>
      <c r="BE130" s="93"/>
    </row>
  </sheetData>
  <mergeCells count="12">
    <mergeCell ref="BB3:BE3"/>
    <mergeCell ref="BB126:BE130"/>
    <mergeCell ref="AO3:AY3"/>
    <mergeCell ref="O126:AA127"/>
    <mergeCell ref="AO126:AY129"/>
    <mergeCell ref="AC3:AM3"/>
    <mergeCell ref="AC126:AM127"/>
    <mergeCell ref="A3:A4"/>
    <mergeCell ref="B3:B4"/>
    <mergeCell ref="C3:M3"/>
    <mergeCell ref="O3:O4"/>
    <mergeCell ref="P3:AA3"/>
  </mergeCells>
  <pageMargins left="0.78740157480314965" right="0.78740157480314965" top="0.78740157480314965" bottom="0.98425196850393704" header="0.51181102362204722" footer="0.51181102362204722"/>
  <pageSetup paperSize="9" orientation="portrait" r:id="rId1"/>
  <colBreaks count="3" manualBreakCount="3">
    <brk id="14" max="1048575" man="1"/>
    <brk id="28" max="1048575" man="1"/>
    <brk id="40"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Stimmen</vt:lpstr>
      <vt:lpstr>Tabelle2</vt:lpstr>
      <vt:lpstr>Parteien</vt:lpstr>
      <vt:lpstr>Gemeindevorstehung</vt:lpstr>
      <vt:lpstr>Reststimmen</vt:lpstr>
    </vt:vector>
  </TitlesOfParts>
  <Company>Land Salzburg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Kurz</dc:creator>
  <cp:lastModifiedBy>Microsoft Office-Anwender</cp:lastModifiedBy>
  <cp:lastPrinted>2014-03-23T16:06:32Z</cp:lastPrinted>
  <dcterms:created xsi:type="dcterms:W3CDTF">2013-01-15T08:04:12Z</dcterms:created>
  <dcterms:modified xsi:type="dcterms:W3CDTF">2016-05-30T10:11:21Z</dcterms:modified>
</cp:coreProperties>
</file>