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NSULTORIAS\UGPP\2022\Proyectos\Boletin_UGPP\data\processed\"/>
    </mc:Choice>
  </mc:AlternateContent>
  <xr:revisionPtr revIDLastSave="0" documentId="13_ncr:1_{2C991BB1-18F4-4E22-92A7-187D1433C077}" xr6:coauthVersionLast="46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BASE BDUA" sheetId="1" r:id="rId1"/>
    <sheet name="Hoja6" sheetId="10" state="hidden" r:id="rId2"/>
    <sheet name="Tablas Dinamicas Contr" sheetId="4" state="hidden" r:id="rId3"/>
    <sheet name="Dinamicas" sheetId="11" r:id="rId4"/>
    <sheet name="Serie Mensual" sheetId="3" r:id="rId5"/>
    <sheet name="Serie Trimestral" sheetId="5" r:id="rId6"/>
    <sheet name="Serie Mensual (Bogotá)" sheetId="12" state="hidden" r:id="rId7"/>
    <sheet name="Hoja1" sheetId="2" state="hidden" r:id="rId8"/>
  </sheets>
  <externalReferences>
    <externalReference r:id="rId9"/>
  </externalReferences>
  <definedNames>
    <definedName name="_xlnm._FilterDatabase" localSheetId="0" hidden="1">'BASE BDUA'!$A$1:$J$2974</definedName>
    <definedName name="_xlnm.Print_Titles" localSheetId="0">'BASE BDUA'!#REF!</definedName>
  </definedName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R3" i="3" l="1"/>
  <c r="ER4" i="3"/>
  <c r="ER5" i="3"/>
  <c r="DF7" i="3"/>
  <c r="DF6" i="3"/>
  <c r="DF8" i="3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569" i="1"/>
  <c r="AK5" i="5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AJ5" i="5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37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AG5" i="5"/>
  <c r="AH5" i="5"/>
  <c r="AI5" i="5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371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38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05" i="1"/>
  <c r="CW4" i="3"/>
  <c r="EJ4" i="3" s="1"/>
  <c r="CW3" i="3"/>
  <c r="EJ3" i="3" s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E3272" i="1"/>
  <c r="CU4" i="3"/>
  <c r="EH4" i="3" s="1"/>
  <c r="CV4" i="3"/>
  <c r="EI4" i="3" s="1"/>
  <c r="CT4" i="3"/>
  <c r="CS4" i="3"/>
  <c r="EF4" i="3" s="1"/>
  <c r="CR4" i="3"/>
  <c r="EE4" i="3" s="1"/>
  <c r="CQ4" i="3"/>
  <c r="CP4" i="3"/>
  <c r="EC4" i="3" s="1"/>
  <c r="CO4" i="3"/>
  <c r="EB4" i="3" s="1"/>
  <c r="CN4" i="3"/>
  <c r="EA4" i="3" s="1"/>
  <c r="CM4" i="3"/>
  <c r="DZ4" i="3" s="1"/>
  <c r="CL4" i="3"/>
  <c r="DY4" i="3" s="1"/>
  <c r="CI4" i="3"/>
  <c r="DV4" i="3" s="1"/>
  <c r="CJ4" i="3"/>
  <c r="DW4" i="3" s="1"/>
  <c r="CK4" i="3"/>
  <c r="DX4" i="3" s="1"/>
  <c r="CH4" i="3"/>
  <c r="DU4" i="3" s="1"/>
  <c r="BW4" i="3"/>
  <c r="DJ4" i="3" s="1"/>
  <c r="BX4" i="3"/>
  <c r="DK4" i="3" s="1"/>
  <c r="BY4" i="3"/>
  <c r="DL4" i="3" s="1"/>
  <c r="BZ4" i="3"/>
  <c r="DM4" i="3" s="1"/>
  <c r="CA4" i="3"/>
  <c r="DN4" i="3" s="1"/>
  <c r="CB4" i="3"/>
  <c r="DO4" i="3" s="1"/>
  <c r="CC4" i="3"/>
  <c r="DP4" i="3" s="1"/>
  <c r="CD4" i="3"/>
  <c r="DQ4" i="3" s="1"/>
  <c r="CE4" i="3"/>
  <c r="DR4" i="3" s="1"/>
  <c r="CF4" i="3"/>
  <c r="DS4" i="3" s="1"/>
  <c r="CG4" i="3"/>
  <c r="DT4" i="3" s="1"/>
  <c r="BV4" i="3"/>
  <c r="DI4" i="3" s="1"/>
  <c r="BK4" i="3"/>
  <c r="BL4" i="3"/>
  <c r="BM4" i="3"/>
  <c r="BN4" i="3"/>
  <c r="BO4" i="3"/>
  <c r="BP4" i="3"/>
  <c r="BQ4" i="3"/>
  <c r="BR4" i="3"/>
  <c r="BS4" i="3"/>
  <c r="BT4" i="3"/>
  <c r="BU4" i="3"/>
  <c r="BJ4" i="3"/>
  <c r="AY4" i="3"/>
  <c r="AZ4" i="3"/>
  <c r="BA4" i="3"/>
  <c r="BB4" i="3"/>
  <c r="BC4" i="3"/>
  <c r="BD4" i="3"/>
  <c r="BE4" i="3"/>
  <c r="BF4" i="3"/>
  <c r="BG4" i="3"/>
  <c r="BH4" i="3"/>
  <c r="BI4" i="3"/>
  <c r="AX4" i="3"/>
  <c r="AM4" i="3"/>
  <c r="AN4" i="3"/>
  <c r="AO4" i="3"/>
  <c r="AP4" i="3"/>
  <c r="AQ4" i="3"/>
  <c r="AR4" i="3"/>
  <c r="AS4" i="3"/>
  <c r="AT4" i="3"/>
  <c r="AU4" i="3"/>
  <c r="AV4" i="3"/>
  <c r="AW4" i="3"/>
  <c r="AL4" i="3"/>
  <c r="AA4" i="3"/>
  <c r="AB4" i="3"/>
  <c r="AC4" i="3"/>
  <c r="AD4" i="3"/>
  <c r="AE4" i="3"/>
  <c r="AF4" i="3"/>
  <c r="AG4" i="3"/>
  <c r="AH4" i="3"/>
  <c r="AI4" i="3"/>
  <c r="AJ4" i="3"/>
  <c r="AK4" i="3"/>
  <c r="Z4" i="3"/>
  <c r="P4" i="3"/>
  <c r="Q4" i="3"/>
  <c r="R4" i="3"/>
  <c r="S4" i="3"/>
  <c r="T4" i="3"/>
  <c r="U4" i="3"/>
  <c r="V4" i="3"/>
  <c r="W4" i="3"/>
  <c r="X4" i="3"/>
  <c r="Y4" i="3"/>
  <c r="O4" i="3"/>
  <c r="N4" i="3"/>
  <c r="C4" i="3"/>
  <c r="D4" i="3"/>
  <c r="E4" i="3"/>
  <c r="F4" i="3"/>
  <c r="G4" i="3"/>
  <c r="H4" i="3"/>
  <c r="I4" i="3"/>
  <c r="J4" i="3"/>
  <c r="K4" i="3"/>
  <c r="L4" i="3"/>
  <c r="M4" i="3"/>
  <c r="B4" i="3"/>
  <c r="CU3" i="3"/>
  <c r="EH3" i="3" s="1"/>
  <c r="CV3" i="3"/>
  <c r="EI3" i="3" s="1"/>
  <c r="CT3" i="3"/>
  <c r="CI3" i="3"/>
  <c r="DV3" i="3" s="1"/>
  <c r="CJ3" i="3"/>
  <c r="DW3" i="3" s="1"/>
  <c r="CK3" i="3"/>
  <c r="DX3" i="3" s="1"/>
  <c r="CL3" i="3"/>
  <c r="DY3" i="3" s="1"/>
  <c r="CM3" i="3"/>
  <c r="DZ3" i="3" s="1"/>
  <c r="CN3" i="3"/>
  <c r="EA3" i="3" s="1"/>
  <c r="CO3" i="3"/>
  <c r="EB3" i="3" s="1"/>
  <c r="CP3" i="3"/>
  <c r="EC3" i="3" s="1"/>
  <c r="CQ3" i="3"/>
  <c r="CR3" i="3"/>
  <c r="EE3" i="3" s="1"/>
  <c r="CS3" i="3"/>
  <c r="EF3" i="3" s="1"/>
  <c r="CH3" i="3"/>
  <c r="BW3" i="3"/>
  <c r="DJ3" i="3" s="1"/>
  <c r="BX3" i="3"/>
  <c r="DK3" i="3" s="1"/>
  <c r="BY3" i="3"/>
  <c r="DL3" i="3" s="1"/>
  <c r="BZ3" i="3"/>
  <c r="DM3" i="3" s="1"/>
  <c r="CA3" i="3"/>
  <c r="DN3" i="3" s="1"/>
  <c r="CB3" i="3"/>
  <c r="DO3" i="3" s="1"/>
  <c r="CC3" i="3"/>
  <c r="DP3" i="3" s="1"/>
  <c r="CD3" i="3"/>
  <c r="DQ3" i="3" s="1"/>
  <c r="CE3" i="3"/>
  <c r="CF3" i="3"/>
  <c r="DS3" i="3" s="1"/>
  <c r="CG3" i="3"/>
  <c r="DT3" i="3" s="1"/>
  <c r="BV3" i="3"/>
  <c r="DI3" i="3" s="1"/>
  <c r="BK3" i="3"/>
  <c r="BL3" i="3"/>
  <c r="BM3" i="3"/>
  <c r="BN3" i="3"/>
  <c r="BO3" i="3"/>
  <c r="BP3" i="3"/>
  <c r="BQ3" i="3"/>
  <c r="BR3" i="3"/>
  <c r="BS3" i="3"/>
  <c r="BT3" i="3"/>
  <c r="BU3" i="3"/>
  <c r="BJ3" i="3"/>
  <c r="AY3" i="3"/>
  <c r="AZ3" i="3"/>
  <c r="BA3" i="3"/>
  <c r="BB3" i="3"/>
  <c r="BC3" i="3"/>
  <c r="BD3" i="3"/>
  <c r="BE3" i="3"/>
  <c r="BF3" i="3"/>
  <c r="BG3" i="3"/>
  <c r="BH3" i="3"/>
  <c r="BI3" i="3"/>
  <c r="AX3" i="3"/>
  <c r="AM3" i="3"/>
  <c r="AN3" i="3"/>
  <c r="AO3" i="3"/>
  <c r="AP3" i="3"/>
  <c r="AQ3" i="3"/>
  <c r="AR3" i="3"/>
  <c r="AS3" i="3"/>
  <c r="AT3" i="3"/>
  <c r="AU3" i="3"/>
  <c r="AV3" i="3"/>
  <c r="AW3" i="3"/>
  <c r="AL3" i="3"/>
  <c r="AA3" i="3"/>
  <c r="AB3" i="3"/>
  <c r="AC3" i="3"/>
  <c r="AD3" i="3"/>
  <c r="AE3" i="3"/>
  <c r="AF3" i="3"/>
  <c r="AG3" i="3"/>
  <c r="AH3" i="3"/>
  <c r="AI3" i="3"/>
  <c r="AJ3" i="3"/>
  <c r="AK3" i="3"/>
  <c r="Z3" i="3"/>
  <c r="S3" i="3"/>
  <c r="T3" i="3"/>
  <c r="U3" i="3"/>
  <c r="V3" i="3"/>
  <c r="W3" i="3"/>
  <c r="X3" i="3"/>
  <c r="Y3" i="3"/>
  <c r="O3" i="3"/>
  <c r="P3" i="3"/>
  <c r="Q3" i="3"/>
  <c r="R3" i="3"/>
  <c r="N3" i="3"/>
  <c r="D3" i="3"/>
  <c r="E3" i="3"/>
  <c r="F3" i="3"/>
  <c r="G3" i="3"/>
  <c r="H3" i="3"/>
  <c r="I3" i="3"/>
  <c r="J3" i="3"/>
  <c r="K3" i="3"/>
  <c r="L3" i="3"/>
  <c r="M3" i="3"/>
  <c r="C3" i="3"/>
  <c r="B3" i="3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06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074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DF4" i="3"/>
  <c r="DF3" i="3"/>
  <c r="DE3" i="3"/>
  <c r="DB4" i="3"/>
  <c r="CX3" i="3"/>
  <c r="DA3" i="3"/>
  <c r="DE4" i="3"/>
  <c r="CZ3" i="3"/>
  <c r="DA4" i="3"/>
  <c r="CX4" i="3"/>
  <c r="DD3" i="3"/>
  <c r="CY3" i="3"/>
  <c r="CZ4" i="3"/>
  <c r="DC4" i="3"/>
  <c r="DC3" i="3"/>
  <c r="DD4" i="3"/>
  <c r="DB3" i="3"/>
  <c r="CY4" i="3"/>
  <c r="EQ4" i="3" l="1"/>
  <c r="DD6" i="3"/>
  <c r="AK3" i="5"/>
  <c r="EP3" i="3"/>
  <c r="EP4" i="3"/>
  <c r="AK4" i="5"/>
  <c r="EQ3" i="3"/>
  <c r="DE6" i="3"/>
  <c r="DD7" i="3"/>
  <c r="DE7" i="3"/>
  <c r="DC6" i="3"/>
  <c r="AJ3" i="5"/>
  <c r="AJ4" i="5"/>
  <c r="EO3" i="3"/>
  <c r="EO4" i="3"/>
  <c r="DC7" i="3"/>
  <c r="EN3" i="3"/>
  <c r="DB6" i="3"/>
  <c r="EN4" i="3"/>
  <c r="DB7" i="3"/>
  <c r="DA6" i="3"/>
  <c r="EM4" i="3"/>
  <c r="EM3" i="3"/>
  <c r="DA7" i="3"/>
  <c r="AH4" i="5"/>
  <c r="AG4" i="5"/>
  <c r="AG3" i="5"/>
  <c r="AH3" i="5"/>
  <c r="CZ6" i="3"/>
  <c r="EL3" i="3"/>
  <c r="EL4" i="3"/>
  <c r="CZ7" i="3"/>
  <c r="AI3" i="5"/>
  <c r="AI4" i="5"/>
  <c r="CY6" i="3"/>
  <c r="EK3" i="3"/>
  <c r="EK4" i="3"/>
  <c r="CY7" i="3"/>
  <c r="CX6" i="3"/>
  <c r="EJ5" i="3"/>
  <c r="EI5" i="3"/>
  <c r="CX7" i="3"/>
  <c r="CW6" i="3"/>
  <c r="EH5" i="3"/>
  <c r="CW7" i="3"/>
  <c r="CQ7" i="3"/>
  <c r="DR3" i="3"/>
  <c r="DR5" i="3" s="1"/>
  <c r="CV7" i="3"/>
  <c r="CV6" i="3"/>
  <c r="CU6" i="3"/>
  <c r="CS6" i="3"/>
  <c r="CR6" i="3"/>
  <c r="CU7" i="3"/>
  <c r="CT7" i="3"/>
  <c r="EE5" i="3"/>
  <c r="EF5" i="3"/>
  <c r="DU3" i="3"/>
  <c r="DU5" i="3" s="1"/>
  <c r="CR7" i="3"/>
  <c r="CS7" i="3"/>
  <c r="DO5" i="3"/>
  <c r="EG3" i="3"/>
  <c r="EG4" i="3"/>
  <c r="DT5" i="3"/>
  <c r="DS5" i="3"/>
  <c r="CT6" i="3"/>
  <c r="DI5" i="3"/>
  <c r="DJ5" i="3"/>
  <c r="DN5" i="3"/>
  <c r="ED4" i="3"/>
  <c r="ED3" i="3"/>
  <c r="DQ5" i="3"/>
  <c r="EC5" i="3"/>
  <c r="DL5" i="3"/>
  <c r="DK5" i="3"/>
  <c r="DM5" i="3"/>
  <c r="DZ5" i="3"/>
  <c r="DY5" i="3"/>
  <c r="DV5" i="3"/>
  <c r="DW5" i="3"/>
  <c r="EA5" i="3"/>
  <c r="DX5" i="3"/>
  <c r="EB5" i="3"/>
  <c r="CQ6" i="3"/>
  <c r="DP5" i="3"/>
  <c r="CO7" i="3"/>
  <c r="AF3" i="5"/>
  <c r="DD8" i="3" l="1"/>
  <c r="DE8" i="3"/>
  <c r="AK6" i="5"/>
  <c r="AJ6" i="5"/>
  <c r="EP5" i="3"/>
  <c r="EQ5" i="3"/>
  <c r="AK7" i="5"/>
  <c r="DC8" i="3"/>
  <c r="DA8" i="3"/>
  <c r="DB8" i="3"/>
  <c r="EO5" i="3"/>
  <c r="EL5" i="3"/>
  <c r="EN5" i="3"/>
  <c r="EM5" i="3"/>
  <c r="CX8" i="3"/>
  <c r="CY8" i="3"/>
  <c r="EK5" i="3"/>
  <c r="AH6" i="5"/>
  <c r="AG6" i="5"/>
  <c r="AI6" i="5"/>
  <c r="CZ8" i="3"/>
  <c r="CW8" i="3"/>
  <c r="CQ8" i="3"/>
  <c r="CV8" i="3"/>
  <c r="CT8" i="3"/>
  <c r="CU8" i="3"/>
  <c r="CR8" i="3"/>
  <c r="CS8" i="3"/>
  <c r="EG5" i="3"/>
  <c r="ED5" i="3"/>
  <c r="CU4" i="12"/>
  <c r="CU5" i="12" s="1"/>
  <c r="CV4" i="12"/>
  <c r="CV5" i="12" s="1"/>
  <c r="CW4" i="12"/>
  <c r="CW5" i="12" s="1"/>
  <c r="CX4" i="12"/>
  <c r="CX5" i="12" s="1"/>
  <c r="CY4" i="12"/>
  <c r="CY5" i="12" s="1"/>
  <c r="CZ4" i="12"/>
  <c r="CZ5" i="12" s="1"/>
  <c r="DA4" i="12"/>
  <c r="DA5" i="12" s="1"/>
  <c r="DB4" i="12"/>
  <c r="DB5" i="12" s="1"/>
  <c r="DC4" i="12"/>
  <c r="DC5" i="12" s="1"/>
  <c r="DD4" i="12"/>
  <c r="DD5" i="12" s="1"/>
  <c r="DE4" i="12"/>
  <c r="DE5" i="12" s="1"/>
  <c r="DF4" i="12"/>
  <c r="DF5" i="12" s="1"/>
  <c r="DG4" i="12"/>
  <c r="DG5" i="12" s="1"/>
  <c r="DH4" i="12"/>
  <c r="DH5" i="12" s="1"/>
  <c r="DI4" i="12"/>
  <c r="DI5" i="12" s="1"/>
  <c r="DJ4" i="12"/>
  <c r="DJ5" i="12" s="1"/>
  <c r="DD3" i="12"/>
  <c r="DE3" i="12"/>
  <c r="DF3" i="12"/>
  <c r="DG3" i="12"/>
  <c r="DH3" i="12"/>
  <c r="DI3" i="12"/>
  <c r="DJ3" i="12"/>
  <c r="DC3" i="12"/>
  <c r="CV3" i="12"/>
  <c r="CW3" i="12"/>
  <c r="CX3" i="12"/>
  <c r="CY3" i="12"/>
  <c r="CZ3" i="12"/>
  <c r="DA3" i="12"/>
  <c r="DB3" i="12"/>
  <c r="CU3" i="12"/>
  <c r="AK8" i="5" l="1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CP6" i="12"/>
  <c r="CP8" i="12" s="1"/>
  <c r="CO6" i="12"/>
  <c r="CO8" i="12" s="1"/>
  <c r="CN6" i="12"/>
  <c r="CM6" i="12"/>
  <c r="CL6" i="12"/>
  <c r="CL8" i="12" s="1"/>
  <c r="CK6" i="12"/>
  <c r="CK8" i="12" s="1"/>
  <c r="CJ6" i="12"/>
  <c r="CI6" i="12"/>
  <c r="CH6" i="12"/>
  <c r="CH8" i="12" s="1"/>
  <c r="CG6" i="12"/>
  <c r="CG8" i="12" s="1"/>
  <c r="CF6" i="12"/>
  <c r="CE6" i="12"/>
  <c r="CD6" i="12"/>
  <c r="CC6" i="12"/>
  <c r="CC8" i="12" s="1"/>
  <c r="CB6" i="12"/>
  <c r="CA6" i="12"/>
  <c r="BZ6" i="12"/>
  <c r="BY6" i="12"/>
  <c r="BY8" i="12" s="1"/>
  <c r="BX6" i="12"/>
  <c r="BW6" i="12"/>
  <c r="BV6" i="12"/>
  <c r="BU6" i="12"/>
  <c r="BT6" i="12"/>
  <c r="BS6" i="12"/>
  <c r="BR6" i="12"/>
  <c r="BR8" i="12" s="1"/>
  <c r="BQ6" i="12"/>
  <c r="BP6" i="12"/>
  <c r="BO6" i="12"/>
  <c r="BN6" i="12"/>
  <c r="BN8" i="12" s="1"/>
  <c r="BM6" i="12"/>
  <c r="BL6" i="12"/>
  <c r="BK6" i="12"/>
  <c r="BJ6" i="12"/>
  <c r="BJ8" i="12" s="1"/>
  <c r="BI6" i="12"/>
  <c r="BH6" i="12"/>
  <c r="BG6" i="12"/>
  <c r="BF6" i="12"/>
  <c r="BF8" i="12" s="1"/>
  <c r="BE6" i="12"/>
  <c r="BD6" i="12"/>
  <c r="BC6" i="12"/>
  <c r="BB6" i="12"/>
  <c r="BB8" i="12" s="1"/>
  <c r="BA6" i="12"/>
  <c r="AZ6" i="12"/>
  <c r="AY6" i="12"/>
  <c r="AX6" i="12"/>
  <c r="AX8" i="12" s="1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K8" i="12" s="1"/>
  <c r="AJ6" i="12"/>
  <c r="AI6" i="12"/>
  <c r="AH6" i="12"/>
  <c r="AH8" i="12" s="1"/>
  <c r="AG6" i="12"/>
  <c r="AG8" i="12" s="1"/>
  <c r="AF6" i="12"/>
  <c r="AE6" i="12"/>
  <c r="AD6" i="12"/>
  <c r="AD8" i="12" s="1"/>
  <c r="AC6" i="12"/>
  <c r="AC8" i="12" s="1"/>
  <c r="AB6" i="12"/>
  <c r="AA6" i="12"/>
  <c r="Z6" i="12"/>
  <c r="Z8" i="12" s="1"/>
  <c r="Y6" i="12"/>
  <c r="Y8" i="12" s="1"/>
  <c r="X6" i="12"/>
  <c r="W6" i="12"/>
  <c r="V6" i="12"/>
  <c r="V8" i="12" s="1"/>
  <c r="U6" i="12"/>
  <c r="U8" i="12" s="1"/>
  <c r="T6" i="12"/>
  <c r="S6" i="12"/>
  <c r="R6" i="12"/>
  <c r="R8" i="12" s="1"/>
  <c r="Q6" i="12"/>
  <c r="Q8" i="12" s="1"/>
  <c r="P6" i="12"/>
  <c r="O6" i="12"/>
  <c r="N6" i="12"/>
  <c r="N8" i="12" l="1"/>
  <c r="BV8" i="12"/>
  <c r="BZ8" i="12"/>
  <c r="CD8" i="12"/>
  <c r="BW8" i="12"/>
  <c r="CE8" i="12"/>
  <c r="BO8" i="12"/>
  <c r="BS8" i="12"/>
  <c r="AY8" i="12"/>
  <c r="BC8" i="12"/>
  <c r="BG8" i="12"/>
  <c r="AM8" i="12"/>
  <c r="CA8" i="12"/>
  <c r="CN8" i="12"/>
  <c r="CJ8" i="12"/>
  <c r="CB8" i="12"/>
  <c r="CF8" i="12"/>
  <c r="CI8" i="12"/>
  <c r="CM8" i="12"/>
  <c r="BK8" i="12"/>
  <c r="BM8" i="12"/>
  <c r="BQ8" i="12"/>
  <c r="BU8" i="12"/>
  <c r="AU8" i="12"/>
  <c r="BA8" i="12"/>
  <c r="BE8" i="12"/>
  <c r="BI8" i="12"/>
  <c r="AQ8" i="12"/>
  <c r="AO8" i="12"/>
  <c r="AS8" i="12"/>
  <c r="AW8" i="12"/>
  <c r="AE8" i="12"/>
  <c r="AL8" i="12"/>
  <c r="AP8" i="12"/>
  <c r="AT8" i="12"/>
  <c r="AA8" i="12"/>
  <c r="AI8" i="12"/>
  <c r="AB8" i="12"/>
  <c r="AF8" i="12"/>
  <c r="AJ8" i="12"/>
  <c r="AN8" i="12"/>
  <c r="AR8" i="12"/>
  <c r="AV8" i="12"/>
  <c r="AZ8" i="12"/>
  <c r="BD8" i="12"/>
  <c r="BH8" i="12"/>
  <c r="BL8" i="12"/>
  <c r="BP8" i="12"/>
  <c r="BT8" i="12"/>
  <c r="BX8" i="12"/>
  <c r="O8" i="12"/>
  <c r="S8" i="12"/>
  <c r="W8" i="12"/>
  <c r="P8" i="12"/>
  <c r="T8" i="12"/>
  <c r="X8" i="12"/>
  <c r="AF4" i="5"/>
  <c r="AF5" i="5"/>
  <c r="CP6" i="3"/>
  <c r="CP7" i="3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AF6" i="5" l="1"/>
  <c r="AJ7" i="5"/>
  <c r="AJ8" i="5" s="1"/>
  <c r="CP8" i="3"/>
  <c r="CO6" i="3"/>
  <c r="CO8" i="3" s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08" i="1"/>
  <c r="F3008" i="1"/>
  <c r="CN6" i="3" l="1"/>
  <c r="CN7" i="3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2975" i="1"/>
  <c r="CN8" i="3" l="1"/>
  <c r="AE5" i="5"/>
  <c r="AE4" i="5"/>
  <c r="AE3" i="5"/>
  <c r="CM6" i="3"/>
  <c r="CM7" i="3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AI7" i="5" l="1"/>
  <c r="AI8" i="5" s="1"/>
  <c r="AE6" i="5"/>
  <c r="CM8" i="3"/>
  <c r="E2876" i="1"/>
  <c r="B5" i="5" l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D3" i="5"/>
  <c r="AC3" i="5"/>
  <c r="T3" i="5"/>
  <c r="U3" i="5"/>
  <c r="V3" i="5"/>
  <c r="W3" i="5"/>
  <c r="X3" i="5"/>
  <c r="Y3" i="5"/>
  <c r="Z3" i="5"/>
  <c r="AA3" i="5"/>
  <c r="A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3" i="5"/>
  <c r="G2" i="5"/>
  <c r="K2" i="5" s="1"/>
  <c r="O2" i="5" s="1"/>
  <c r="S2" i="5" s="1"/>
  <c r="W2" i="5" s="1"/>
  <c r="AA2" i="5" s="1"/>
  <c r="H2" i="5"/>
  <c r="L2" i="5" s="1"/>
  <c r="P2" i="5" s="1"/>
  <c r="T2" i="5" s="1"/>
  <c r="X2" i="5" s="1"/>
  <c r="AB2" i="5" s="1"/>
  <c r="I2" i="5"/>
  <c r="M2" i="5" s="1"/>
  <c r="Q2" i="5" s="1"/>
  <c r="U2" i="5" s="1"/>
  <c r="Y2" i="5" s="1"/>
  <c r="AC2" i="5" s="1"/>
  <c r="F2" i="5"/>
  <c r="J2" i="5" s="1"/>
  <c r="N2" i="5" s="1"/>
  <c r="R2" i="5" s="1"/>
  <c r="V2" i="5" s="1"/>
  <c r="Z2" i="5" s="1"/>
  <c r="AD2" i="5" s="1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N7" i="3"/>
  <c r="O6" i="3"/>
  <c r="P6" i="3"/>
  <c r="Q6" i="3"/>
  <c r="R6" i="3"/>
  <c r="S6" i="3"/>
  <c r="T6" i="3"/>
  <c r="U6" i="3"/>
  <c r="V6" i="3"/>
  <c r="W6" i="3"/>
  <c r="X6" i="3"/>
  <c r="X8" i="3" s="1"/>
  <c r="Y6" i="3"/>
  <c r="Z6" i="3"/>
  <c r="AA6" i="3"/>
  <c r="AB6" i="3"/>
  <c r="AB8" i="3" s="1"/>
  <c r="AC6" i="3"/>
  <c r="AD6" i="3"/>
  <c r="AE6" i="3"/>
  <c r="AF6" i="3"/>
  <c r="AF8" i="3" s="1"/>
  <c r="AG6" i="3"/>
  <c r="AH6" i="3"/>
  <c r="AI6" i="3"/>
  <c r="AJ6" i="3"/>
  <c r="AJ8" i="3" s="1"/>
  <c r="AK6" i="3"/>
  <c r="AL6" i="3"/>
  <c r="AM6" i="3"/>
  <c r="AN6" i="3"/>
  <c r="AN8" i="3" s="1"/>
  <c r="AO6" i="3"/>
  <c r="AP6" i="3"/>
  <c r="AQ6" i="3"/>
  <c r="AR6" i="3"/>
  <c r="AR8" i="3" s="1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N6" i="3"/>
  <c r="CF8" i="3" l="1"/>
  <c r="CB8" i="3"/>
  <c r="BX8" i="3"/>
  <c r="BT8" i="3"/>
  <c r="BP8" i="3"/>
  <c r="BL8" i="3"/>
  <c r="BH8" i="3"/>
  <c r="BD8" i="3"/>
  <c r="AZ8" i="3"/>
  <c r="AV8" i="3"/>
  <c r="T8" i="3"/>
  <c r="AH7" i="5"/>
  <c r="AH8" i="5" s="1"/>
  <c r="AG7" i="5"/>
  <c r="AG8" i="5" s="1"/>
  <c r="CJ8" i="3"/>
  <c r="P8" i="3"/>
  <c r="CK8" i="3"/>
  <c r="CG8" i="3"/>
  <c r="CC8" i="3"/>
  <c r="BY8" i="3"/>
  <c r="BU8" i="3"/>
  <c r="BQ8" i="3"/>
  <c r="BM8" i="3"/>
  <c r="BI8" i="3"/>
  <c r="BE8" i="3"/>
  <c r="BA8" i="3"/>
  <c r="AW8" i="3"/>
  <c r="AS8" i="3"/>
  <c r="AO8" i="3"/>
  <c r="AK8" i="3"/>
  <c r="AG8" i="3"/>
  <c r="AC8" i="3"/>
  <c r="Y8" i="3"/>
  <c r="U8" i="3"/>
  <c r="Q8" i="3"/>
  <c r="N8" i="3"/>
  <c r="K7" i="5"/>
  <c r="G7" i="5"/>
  <c r="CI8" i="3"/>
  <c r="BW8" i="3"/>
  <c r="BK8" i="3"/>
  <c r="AU8" i="3"/>
  <c r="AI8" i="3"/>
  <c r="S8" i="3"/>
  <c r="AA6" i="5"/>
  <c r="AA7" i="5"/>
  <c r="CE8" i="3"/>
  <c r="CA8" i="3"/>
  <c r="BS8" i="3"/>
  <c r="BO8" i="3"/>
  <c r="BG8" i="3"/>
  <c r="BC8" i="3"/>
  <c r="AY8" i="3"/>
  <c r="AQ8" i="3"/>
  <c r="AM8" i="3"/>
  <c r="AE8" i="3"/>
  <c r="AA8" i="3"/>
  <c r="W8" i="3"/>
  <c r="O8" i="3"/>
  <c r="Y6" i="5"/>
  <c r="U6" i="5"/>
  <c r="R6" i="5"/>
  <c r="N6" i="5"/>
  <c r="J6" i="5"/>
  <c r="F6" i="5"/>
  <c r="CH8" i="3"/>
  <c r="BZ8" i="3"/>
  <c r="BN8" i="3"/>
  <c r="BF8" i="3"/>
  <c r="AT8" i="3"/>
  <c r="AL8" i="3"/>
  <c r="S6" i="5"/>
  <c r="K6" i="5"/>
  <c r="K8" i="5" s="1"/>
  <c r="V6" i="5"/>
  <c r="I6" i="5"/>
  <c r="CL8" i="3"/>
  <c r="CD8" i="3"/>
  <c r="BV8" i="3"/>
  <c r="BR8" i="3"/>
  <c r="BJ8" i="3"/>
  <c r="BB8" i="3"/>
  <c r="AX8" i="3"/>
  <c r="AP8" i="3"/>
  <c r="AH8" i="3"/>
  <c r="AD8" i="3"/>
  <c r="Z8" i="3"/>
  <c r="V8" i="3"/>
  <c r="R8" i="3"/>
  <c r="O6" i="5"/>
  <c r="AD6" i="5"/>
  <c r="Z6" i="5"/>
  <c r="F7" i="5"/>
  <c r="G6" i="5"/>
  <c r="W6" i="5"/>
  <c r="Q6" i="5"/>
  <c r="M6" i="5"/>
  <c r="M7" i="5"/>
  <c r="I7" i="5"/>
  <c r="AC6" i="5"/>
  <c r="AB6" i="5"/>
  <c r="AF7" i="5"/>
  <c r="AF8" i="5" s="1"/>
  <c r="X6" i="5"/>
  <c r="T6" i="5"/>
  <c r="P6" i="5"/>
  <c r="L6" i="5"/>
  <c r="H6" i="5"/>
  <c r="H7" i="5"/>
  <c r="AE7" i="5"/>
  <c r="AE8" i="5" s="1"/>
  <c r="W7" i="5"/>
  <c r="S7" i="5"/>
  <c r="O7" i="5"/>
  <c r="AD7" i="5"/>
  <c r="Z7" i="5"/>
  <c r="V7" i="5"/>
  <c r="R7" i="5"/>
  <c r="N7" i="5"/>
  <c r="J7" i="5"/>
  <c r="AC7" i="5"/>
  <c r="Y7" i="5"/>
  <c r="U7" i="5"/>
  <c r="Q7" i="5"/>
  <c r="AB7" i="5"/>
  <c r="X7" i="5"/>
  <c r="T7" i="5"/>
  <c r="P7" i="5"/>
  <c r="L7" i="5"/>
  <c r="E235" i="1"/>
  <c r="E367" i="1"/>
  <c r="E2" i="1"/>
  <c r="E36" i="1"/>
  <c r="E202" i="1"/>
  <c r="E168" i="1"/>
  <c r="E69" i="1"/>
  <c r="E135" i="1"/>
  <c r="E334" i="1"/>
  <c r="E301" i="1"/>
  <c r="E268" i="1"/>
  <c r="E499" i="1"/>
  <c r="E631" i="1"/>
  <c r="E764" i="1"/>
  <c r="E400" i="1"/>
  <c r="E433" i="1"/>
  <c r="E598" i="1"/>
  <c r="E565" i="1"/>
  <c r="E466" i="1"/>
  <c r="E532" i="1"/>
  <c r="E731" i="1"/>
  <c r="E698" i="1"/>
  <c r="E665" i="1"/>
  <c r="E896" i="1"/>
  <c r="E1028" i="1"/>
  <c r="E1160" i="1"/>
  <c r="E797" i="1"/>
  <c r="E830" i="1"/>
  <c r="E995" i="1"/>
  <c r="E962" i="1"/>
  <c r="E863" i="1"/>
  <c r="E929" i="1"/>
  <c r="E1127" i="1"/>
  <c r="E1094" i="1"/>
  <c r="E1061" i="1"/>
  <c r="E1292" i="1"/>
  <c r="E1424" i="1"/>
  <c r="E1556" i="1"/>
  <c r="E1193" i="1"/>
  <c r="E1226" i="1"/>
  <c r="E1391" i="1"/>
  <c r="E1358" i="1"/>
  <c r="E1259" i="1"/>
  <c r="E1325" i="1"/>
  <c r="E1523" i="1"/>
  <c r="E1490" i="1"/>
  <c r="E1457" i="1"/>
  <c r="E1688" i="1"/>
  <c r="E1820" i="1"/>
  <c r="E1952" i="1"/>
  <c r="E1589" i="1"/>
  <c r="E1622" i="1"/>
  <c r="E1787" i="1"/>
  <c r="E1754" i="1"/>
  <c r="E1655" i="1"/>
  <c r="E1721" i="1"/>
  <c r="E1919" i="1"/>
  <c r="E1886" i="1"/>
  <c r="E1853" i="1"/>
  <c r="E2084" i="1"/>
  <c r="E2216" i="1"/>
  <c r="E2348" i="1"/>
  <c r="E1985" i="1"/>
  <c r="E2018" i="1"/>
  <c r="E2183" i="1"/>
  <c r="E2150" i="1"/>
  <c r="E2051" i="1"/>
  <c r="E2117" i="1"/>
  <c r="E2315" i="1"/>
  <c r="E2282" i="1"/>
  <c r="E2249" i="1"/>
  <c r="E2480" i="1"/>
  <c r="E2612" i="1"/>
  <c r="E2744" i="1"/>
  <c r="E2381" i="1"/>
  <c r="E2414" i="1"/>
  <c r="E2579" i="1"/>
  <c r="E2546" i="1"/>
  <c r="E2447" i="1"/>
  <c r="E2513" i="1"/>
  <c r="E2711" i="1"/>
  <c r="E2678" i="1"/>
  <c r="E2645" i="1"/>
  <c r="E2777" i="1"/>
  <c r="E2810" i="1"/>
  <c r="E2843" i="1"/>
  <c r="E2909" i="1"/>
  <c r="E103" i="1"/>
  <c r="E236" i="1"/>
  <c r="E368" i="1"/>
  <c r="E3" i="1"/>
  <c r="E37" i="1"/>
  <c r="E203" i="1"/>
  <c r="E169" i="1"/>
  <c r="E70" i="1"/>
  <c r="E136" i="1"/>
  <c r="E335" i="1"/>
  <c r="E302" i="1"/>
  <c r="E269" i="1"/>
  <c r="E500" i="1"/>
  <c r="E632" i="1"/>
  <c r="E765" i="1"/>
  <c r="E401" i="1"/>
  <c r="E434" i="1"/>
  <c r="E599" i="1"/>
  <c r="E566" i="1"/>
  <c r="E467" i="1"/>
  <c r="E533" i="1"/>
  <c r="E732" i="1"/>
  <c r="E699" i="1"/>
  <c r="E666" i="1"/>
  <c r="E897" i="1"/>
  <c r="E1029" i="1"/>
  <c r="E1161" i="1"/>
  <c r="E798" i="1"/>
  <c r="E831" i="1"/>
  <c r="E996" i="1"/>
  <c r="E963" i="1"/>
  <c r="E864" i="1"/>
  <c r="E930" i="1"/>
  <c r="E1128" i="1"/>
  <c r="E1095" i="1"/>
  <c r="E1062" i="1"/>
  <c r="E1293" i="1"/>
  <c r="E1425" i="1"/>
  <c r="E1557" i="1"/>
  <c r="E1194" i="1"/>
  <c r="E1227" i="1"/>
  <c r="E1392" i="1"/>
  <c r="E1359" i="1"/>
  <c r="E1260" i="1"/>
  <c r="E1326" i="1"/>
  <c r="E1524" i="1"/>
  <c r="E1491" i="1"/>
  <c r="E1458" i="1"/>
  <c r="E1689" i="1"/>
  <c r="E1821" i="1"/>
  <c r="E1953" i="1"/>
  <c r="E1590" i="1"/>
  <c r="E1623" i="1"/>
  <c r="E1788" i="1"/>
  <c r="E1755" i="1"/>
  <c r="E1656" i="1"/>
  <c r="E1722" i="1"/>
  <c r="E1920" i="1"/>
  <c r="E1887" i="1"/>
  <c r="E1854" i="1"/>
  <c r="E2085" i="1"/>
  <c r="E2217" i="1"/>
  <c r="E2349" i="1"/>
  <c r="E1986" i="1"/>
  <c r="E2019" i="1"/>
  <c r="E2184" i="1"/>
  <c r="E2151" i="1"/>
  <c r="E2052" i="1"/>
  <c r="E2118" i="1"/>
  <c r="E2316" i="1"/>
  <c r="E2283" i="1"/>
  <c r="E2250" i="1"/>
  <c r="E2481" i="1"/>
  <c r="E2613" i="1"/>
  <c r="E2745" i="1"/>
  <c r="E2382" i="1"/>
  <c r="E2415" i="1"/>
  <c r="E2580" i="1"/>
  <c r="E2547" i="1"/>
  <c r="E2448" i="1"/>
  <c r="E2514" i="1"/>
  <c r="E2712" i="1"/>
  <c r="E2679" i="1"/>
  <c r="E2646" i="1"/>
  <c r="E2877" i="1"/>
  <c r="E2778" i="1"/>
  <c r="E2811" i="1"/>
  <c r="E2844" i="1"/>
  <c r="E2910" i="1"/>
  <c r="E104" i="1"/>
  <c r="E237" i="1"/>
  <c r="E369" i="1"/>
  <c r="E4" i="1"/>
  <c r="E38" i="1"/>
  <c r="E204" i="1"/>
  <c r="E170" i="1"/>
  <c r="E71" i="1"/>
  <c r="E137" i="1"/>
  <c r="E336" i="1"/>
  <c r="E303" i="1"/>
  <c r="E270" i="1"/>
  <c r="E501" i="1"/>
  <c r="E633" i="1"/>
  <c r="E766" i="1"/>
  <c r="E402" i="1"/>
  <c r="E435" i="1"/>
  <c r="E600" i="1"/>
  <c r="E567" i="1"/>
  <c r="E468" i="1"/>
  <c r="E534" i="1"/>
  <c r="E733" i="1"/>
  <c r="E700" i="1"/>
  <c r="E667" i="1"/>
  <c r="E898" i="1"/>
  <c r="E1030" i="1"/>
  <c r="E1162" i="1"/>
  <c r="E799" i="1"/>
  <c r="E832" i="1"/>
  <c r="E997" i="1"/>
  <c r="E964" i="1"/>
  <c r="E865" i="1"/>
  <c r="E931" i="1"/>
  <c r="E1129" i="1"/>
  <c r="E1096" i="1"/>
  <c r="E1063" i="1"/>
  <c r="E1294" i="1"/>
  <c r="E1426" i="1"/>
  <c r="E1558" i="1"/>
  <c r="E1195" i="1"/>
  <c r="E1228" i="1"/>
  <c r="E1393" i="1"/>
  <c r="E1360" i="1"/>
  <c r="E1261" i="1"/>
  <c r="E1327" i="1"/>
  <c r="E1525" i="1"/>
  <c r="E1492" i="1"/>
  <c r="E1459" i="1"/>
  <c r="E1690" i="1"/>
  <c r="E1822" i="1"/>
  <c r="E1954" i="1"/>
  <c r="E1591" i="1"/>
  <c r="E1624" i="1"/>
  <c r="E1789" i="1"/>
  <c r="E1756" i="1"/>
  <c r="E1657" i="1"/>
  <c r="E1723" i="1"/>
  <c r="E1921" i="1"/>
  <c r="E1888" i="1"/>
  <c r="E1855" i="1"/>
  <c r="E2086" i="1"/>
  <c r="E2218" i="1"/>
  <c r="E2350" i="1"/>
  <c r="E1987" i="1"/>
  <c r="E2020" i="1"/>
  <c r="E2185" i="1"/>
  <c r="E2152" i="1"/>
  <c r="E2053" i="1"/>
  <c r="E2119" i="1"/>
  <c r="E2317" i="1"/>
  <c r="E2284" i="1"/>
  <c r="E2251" i="1"/>
  <c r="E2482" i="1"/>
  <c r="E2614" i="1"/>
  <c r="E2746" i="1"/>
  <c r="E2383" i="1"/>
  <c r="E2416" i="1"/>
  <c r="E2581" i="1"/>
  <c r="E2548" i="1"/>
  <c r="E2449" i="1"/>
  <c r="E2515" i="1"/>
  <c r="E2713" i="1"/>
  <c r="E2680" i="1"/>
  <c r="E2647" i="1"/>
  <c r="E2878" i="1"/>
  <c r="E2779" i="1"/>
  <c r="E2812" i="1"/>
  <c r="E2845" i="1"/>
  <c r="E2911" i="1"/>
  <c r="E105" i="1"/>
  <c r="E238" i="1"/>
  <c r="E370" i="1"/>
  <c r="E5" i="1"/>
  <c r="E39" i="1"/>
  <c r="E205" i="1"/>
  <c r="E171" i="1"/>
  <c r="E72" i="1"/>
  <c r="E138" i="1"/>
  <c r="E337" i="1"/>
  <c r="E304" i="1"/>
  <c r="E271" i="1"/>
  <c r="E502" i="1"/>
  <c r="E634" i="1"/>
  <c r="E767" i="1"/>
  <c r="E403" i="1"/>
  <c r="E436" i="1"/>
  <c r="E601" i="1"/>
  <c r="E568" i="1"/>
  <c r="E469" i="1"/>
  <c r="E535" i="1"/>
  <c r="E734" i="1"/>
  <c r="E701" i="1"/>
  <c r="E668" i="1"/>
  <c r="E899" i="1"/>
  <c r="E1031" i="1"/>
  <c r="E1163" i="1"/>
  <c r="E800" i="1"/>
  <c r="E833" i="1"/>
  <c r="E998" i="1"/>
  <c r="E965" i="1"/>
  <c r="E866" i="1"/>
  <c r="E932" i="1"/>
  <c r="E1130" i="1"/>
  <c r="E1097" i="1"/>
  <c r="E1064" i="1"/>
  <c r="E1295" i="1"/>
  <c r="E1427" i="1"/>
  <c r="E1559" i="1"/>
  <c r="E1196" i="1"/>
  <c r="E1229" i="1"/>
  <c r="E1394" i="1"/>
  <c r="E1361" i="1"/>
  <c r="E1262" i="1"/>
  <c r="E1328" i="1"/>
  <c r="E1526" i="1"/>
  <c r="E1493" i="1"/>
  <c r="E1460" i="1"/>
  <c r="E1691" i="1"/>
  <c r="E1823" i="1"/>
  <c r="E1955" i="1"/>
  <c r="E1592" i="1"/>
  <c r="E1625" i="1"/>
  <c r="E1790" i="1"/>
  <c r="E1757" i="1"/>
  <c r="E1658" i="1"/>
  <c r="E1724" i="1"/>
  <c r="E1922" i="1"/>
  <c r="E1889" i="1"/>
  <c r="E1856" i="1"/>
  <c r="E2087" i="1"/>
  <c r="E2219" i="1"/>
  <c r="E2351" i="1"/>
  <c r="E1988" i="1"/>
  <c r="E2021" i="1"/>
  <c r="E2186" i="1"/>
  <c r="E2153" i="1"/>
  <c r="E2054" i="1"/>
  <c r="E2120" i="1"/>
  <c r="E2318" i="1"/>
  <c r="E2285" i="1"/>
  <c r="E2252" i="1"/>
  <c r="E2483" i="1"/>
  <c r="E2615" i="1"/>
  <c r="E2747" i="1"/>
  <c r="E2384" i="1"/>
  <c r="E2417" i="1"/>
  <c r="E2582" i="1"/>
  <c r="E2549" i="1"/>
  <c r="E2450" i="1"/>
  <c r="E2516" i="1"/>
  <c r="E2714" i="1"/>
  <c r="E2681" i="1"/>
  <c r="E2648" i="1"/>
  <c r="E2879" i="1"/>
  <c r="E2780" i="1"/>
  <c r="E2813" i="1"/>
  <c r="E2846" i="1"/>
  <c r="E2912" i="1"/>
  <c r="E106" i="1"/>
  <c r="E239" i="1"/>
  <c r="E371" i="1"/>
  <c r="E6" i="1"/>
  <c r="E40" i="1"/>
  <c r="E206" i="1"/>
  <c r="E172" i="1"/>
  <c r="E73" i="1"/>
  <c r="E139" i="1"/>
  <c r="E338" i="1"/>
  <c r="E305" i="1"/>
  <c r="E272" i="1"/>
  <c r="E503" i="1"/>
  <c r="E635" i="1"/>
  <c r="E768" i="1"/>
  <c r="E404" i="1"/>
  <c r="E437" i="1"/>
  <c r="E602" i="1"/>
  <c r="E569" i="1"/>
  <c r="E470" i="1"/>
  <c r="E536" i="1"/>
  <c r="E735" i="1"/>
  <c r="E702" i="1"/>
  <c r="E669" i="1"/>
  <c r="E900" i="1"/>
  <c r="E1032" i="1"/>
  <c r="E1164" i="1"/>
  <c r="E801" i="1"/>
  <c r="E834" i="1"/>
  <c r="E999" i="1"/>
  <c r="E966" i="1"/>
  <c r="E867" i="1"/>
  <c r="E933" i="1"/>
  <c r="E1131" i="1"/>
  <c r="E1098" i="1"/>
  <c r="E1065" i="1"/>
  <c r="E1296" i="1"/>
  <c r="E1428" i="1"/>
  <c r="E1560" i="1"/>
  <c r="E1197" i="1"/>
  <c r="E1230" i="1"/>
  <c r="E1395" i="1"/>
  <c r="E1362" i="1"/>
  <c r="E1263" i="1"/>
  <c r="E1329" i="1"/>
  <c r="E1527" i="1"/>
  <c r="E1494" i="1"/>
  <c r="E1461" i="1"/>
  <c r="E1692" i="1"/>
  <c r="E1824" i="1"/>
  <c r="E1956" i="1"/>
  <c r="E1593" i="1"/>
  <c r="E1626" i="1"/>
  <c r="E1791" i="1"/>
  <c r="E1758" i="1"/>
  <c r="E1659" i="1"/>
  <c r="E1725" i="1"/>
  <c r="E1923" i="1"/>
  <c r="E1890" i="1"/>
  <c r="E1857" i="1"/>
  <c r="E2088" i="1"/>
  <c r="E2220" i="1"/>
  <c r="E2352" i="1"/>
  <c r="E1989" i="1"/>
  <c r="E2022" i="1"/>
  <c r="E2187" i="1"/>
  <c r="E2154" i="1"/>
  <c r="E2055" i="1"/>
  <c r="E2121" i="1"/>
  <c r="E2319" i="1"/>
  <c r="E2286" i="1"/>
  <c r="E2253" i="1"/>
  <c r="E2484" i="1"/>
  <c r="E2616" i="1"/>
  <c r="E2748" i="1"/>
  <c r="E2385" i="1"/>
  <c r="E2418" i="1"/>
  <c r="E2583" i="1"/>
  <c r="E2550" i="1"/>
  <c r="E2451" i="1"/>
  <c r="E2517" i="1"/>
  <c r="E2715" i="1"/>
  <c r="E2682" i="1"/>
  <c r="E2649" i="1"/>
  <c r="E2880" i="1"/>
  <c r="E2781" i="1"/>
  <c r="E2814" i="1"/>
  <c r="E2847" i="1"/>
  <c r="E2913" i="1"/>
  <c r="E107" i="1"/>
  <c r="E240" i="1"/>
  <c r="E372" i="1"/>
  <c r="E7" i="1"/>
  <c r="E41" i="1"/>
  <c r="E207" i="1"/>
  <c r="E173" i="1"/>
  <c r="E74" i="1"/>
  <c r="E140" i="1"/>
  <c r="E339" i="1"/>
  <c r="E306" i="1"/>
  <c r="E273" i="1"/>
  <c r="E504" i="1"/>
  <c r="E636" i="1"/>
  <c r="E769" i="1"/>
  <c r="E405" i="1"/>
  <c r="E438" i="1"/>
  <c r="E603" i="1"/>
  <c r="E570" i="1"/>
  <c r="E471" i="1"/>
  <c r="E537" i="1"/>
  <c r="E736" i="1"/>
  <c r="E703" i="1"/>
  <c r="E670" i="1"/>
  <c r="E901" i="1"/>
  <c r="E1033" i="1"/>
  <c r="E1165" i="1"/>
  <c r="E802" i="1"/>
  <c r="E835" i="1"/>
  <c r="E1000" i="1"/>
  <c r="E967" i="1"/>
  <c r="E868" i="1"/>
  <c r="E934" i="1"/>
  <c r="E1132" i="1"/>
  <c r="E1099" i="1"/>
  <c r="E1066" i="1"/>
  <c r="E1297" i="1"/>
  <c r="E1429" i="1"/>
  <c r="E1561" i="1"/>
  <c r="E1198" i="1"/>
  <c r="E1231" i="1"/>
  <c r="E1396" i="1"/>
  <c r="E1363" i="1"/>
  <c r="E1264" i="1"/>
  <c r="E1330" i="1"/>
  <c r="E1528" i="1"/>
  <c r="E1495" i="1"/>
  <c r="E1462" i="1"/>
  <c r="E1693" i="1"/>
  <c r="E1825" i="1"/>
  <c r="E1957" i="1"/>
  <c r="E1594" i="1"/>
  <c r="E1627" i="1"/>
  <c r="E1792" i="1"/>
  <c r="E1759" i="1"/>
  <c r="E1660" i="1"/>
  <c r="E1726" i="1"/>
  <c r="E1924" i="1"/>
  <c r="E1891" i="1"/>
  <c r="E1858" i="1"/>
  <c r="E2089" i="1"/>
  <c r="E2221" i="1"/>
  <c r="E2353" i="1"/>
  <c r="E1990" i="1"/>
  <c r="E2023" i="1"/>
  <c r="E2188" i="1"/>
  <c r="E2155" i="1"/>
  <c r="E2056" i="1"/>
  <c r="E2122" i="1"/>
  <c r="E2320" i="1"/>
  <c r="E2287" i="1"/>
  <c r="E2254" i="1"/>
  <c r="E2485" i="1"/>
  <c r="E2617" i="1"/>
  <c r="E2749" i="1"/>
  <c r="E2386" i="1"/>
  <c r="E2419" i="1"/>
  <c r="E2584" i="1"/>
  <c r="E2551" i="1"/>
  <c r="E2452" i="1"/>
  <c r="E2518" i="1"/>
  <c r="E2716" i="1"/>
  <c r="E2683" i="1"/>
  <c r="E2650" i="1"/>
  <c r="E2881" i="1"/>
  <c r="E2782" i="1"/>
  <c r="E2815" i="1"/>
  <c r="E2848" i="1"/>
  <c r="E2914" i="1"/>
  <c r="E108" i="1"/>
  <c r="E241" i="1"/>
  <c r="E373" i="1"/>
  <c r="E8" i="1"/>
  <c r="E42" i="1"/>
  <c r="E208" i="1"/>
  <c r="E174" i="1"/>
  <c r="E75" i="1"/>
  <c r="E141" i="1"/>
  <c r="E340" i="1"/>
  <c r="E307" i="1"/>
  <c r="E274" i="1"/>
  <c r="E505" i="1"/>
  <c r="E637" i="1"/>
  <c r="E770" i="1"/>
  <c r="E406" i="1"/>
  <c r="E439" i="1"/>
  <c r="E604" i="1"/>
  <c r="E571" i="1"/>
  <c r="E472" i="1"/>
  <c r="E538" i="1"/>
  <c r="E737" i="1"/>
  <c r="E704" i="1"/>
  <c r="E671" i="1"/>
  <c r="E902" i="1"/>
  <c r="E1034" i="1"/>
  <c r="E1166" i="1"/>
  <c r="E803" i="1"/>
  <c r="E836" i="1"/>
  <c r="E1001" i="1"/>
  <c r="E968" i="1"/>
  <c r="E869" i="1"/>
  <c r="E935" i="1"/>
  <c r="E1133" i="1"/>
  <c r="E1100" i="1"/>
  <c r="E1067" i="1"/>
  <c r="E1298" i="1"/>
  <c r="E1430" i="1"/>
  <c r="E1562" i="1"/>
  <c r="E1199" i="1"/>
  <c r="E1232" i="1"/>
  <c r="E1397" i="1"/>
  <c r="E1364" i="1"/>
  <c r="E1265" i="1"/>
  <c r="E1331" i="1"/>
  <c r="E1529" i="1"/>
  <c r="E1496" i="1"/>
  <c r="E1463" i="1"/>
  <c r="E1694" i="1"/>
  <c r="E1826" i="1"/>
  <c r="E1958" i="1"/>
  <c r="E1595" i="1"/>
  <c r="E1628" i="1"/>
  <c r="E1793" i="1"/>
  <c r="E1760" i="1"/>
  <c r="E1661" i="1"/>
  <c r="E1727" i="1"/>
  <c r="E1925" i="1"/>
  <c r="E1892" i="1"/>
  <c r="E1859" i="1"/>
  <c r="E2090" i="1"/>
  <c r="E2222" i="1"/>
  <c r="E2354" i="1"/>
  <c r="E1991" i="1"/>
  <c r="E2024" i="1"/>
  <c r="E2189" i="1"/>
  <c r="E2156" i="1"/>
  <c r="E2057" i="1"/>
  <c r="E2123" i="1"/>
  <c r="E2321" i="1"/>
  <c r="E2288" i="1"/>
  <c r="E2255" i="1"/>
  <c r="E2486" i="1"/>
  <c r="E2618" i="1"/>
  <c r="E2750" i="1"/>
  <c r="E2387" i="1"/>
  <c r="E2420" i="1"/>
  <c r="E2585" i="1"/>
  <c r="E2552" i="1"/>
  <c r="E2453" i="1"/>
  <c r="E2519" i="1"/>
  <c r="E2717" i="1"/>
  <c r="E2684" i="1"/>
  <c r="E2651" i="1"/>
  <c r="E2882" i="1"/>
  <c r="E2783" i="1"/>
  <c r="E2816" i="1"/>
  <c r="E2849" i="1"/>
  <c r="E2915" i="1"/>
  <c r="E109" i="1"/>
  <c r="E242" i="1"/>
  <c r="E374" i="1"/>
  <c r="E9" i="1"/>
  <c r="E43" i="1"/>
  <c r="E209" i="1"/>
  <c r="E175" i="1"/>
  <c r="E76" i="1"/>
  <c r="E142" i="1"/>
  <c r="E341" i="1"/>
  <c r="E308" i="1"/>
  <c r="E275" i="1"/>
  <c r="E506" i="1"/>
  <c r="E638" i="1"/>
  <c r="E771" i="1"/>
  <c r="E407" i="1"/>
  <c r="E440" i="1"/>
  <c r="E605" i="1"/>
  <c r="E572" i="1"/>
  <c r="E473" i="1"/>
  <c r="E539" i="1"/>
  <c r="E738" i="1"/>
  <c r="E705" i="1"/>
  <c r="E672" i="1"/>
  <c r="E903" i="1"/>
  <c r="E1035" i="1"/>
  <c r="E1167" i="1"/>
  <c r="E804" i="1"/>
  <c r="E837" i="1"/>
  <c r="E1002" i="1"/>
  <c r="E969" i="1"/>
  <c r="E870" i="1"/>
  <c r="E936" i="1"/>
  <c r="E1134" i="1"/>
  <c r="E1101" i="1"/>
  <c r="E1068" i="1"/>
  <c r="E1299" i="1"/>
  <c r="E1431" i="1"/>
  <c r="E1563" i="1"/>
  <c r="E1200" i="1"/>
  <c r="E1233" i="1"/>
  <c r="E1398" i="1"/>
  <c r="E1365" i="1"/>
  <c r="E1266" i="1"/>
  <c r="E1332" i="1"/>
  <c r="E1530" i="1"/>
  <c r="E1497" i="1"/>
  <c r="E1464" i="1"/>
  <c r="E1695" i="1"/>
  <c r="E1827" i="1"/>
  <c r="E1959" i="1"/>
  <c r="E1596" i="1"/>
  <c r="E1629" i="1"/>
  <c r="E1794" i="1"/>
  <c r="E1761" i="1"/>
  <c r="E1662" i="1"/>
  <c r="E1728" i="1"/>
  <c r="E1926" i="1"/>
  <c r="E1893" i="1"/>
  <c r="E1860" i="1"/>
  <c r="E2091" i="1"/>
  <c r="E2223" i="1"/>
  <c r="E2355" i="1"/>
  <c r="E1992" i="1"/>
  <c r="E2025" i="1"/>
  <c r="E2190" i="1"/>
  <c r="E2157" i="1"/>
  <c r="E2058" i="1"/>
  <c r="E2124" i="1"/>
  <c r="E2322" i="1"/>
  <c r="E2289" i="1"/>
  <c r="E2256" i="1"/>
  <c r="E2487" i="1"/>
  <c r="E2619" i="1"/>
  <c r="E2751" i="1"/>
  <c r="E2388" i="1"/>
  <c r="E2421" i="1"/>
  <c r="E2586" i="1"/>
  <c r="E2553" i="1"/>
  <c r="E2454" i="1"/>
  <c r="E2520" i="1"/>
  <c r="E2718" i="1"/>
  <c r="E2685" i="1"/>
  <c r="E2652" i="1"/>
  <c r="E2883" i="1"/>
  <c r="E2784" i="1"/>
  <c r="E2817" i="1"/>
  <c r="E2850" i="1"/>
  <c r="E2916" i="1"/>
  <c r="E110" i="1"/>
  <c r="E243" i="1"/>
  <c r="E375" i="1"/>
  <c r="E10" i="1"/>
  <c r="E44" i="1"/>
  <c r="E210" i="1"/>
  <c r="E176" i="1"/>
  <c r="E77" i="1"/>
  <c r="E143" i="1"/>
  <c r="E342" i="1"/>
  <c r="E309" i="1"/>
  <c r="E276" i="1"/>
  <c r="E507" i="1"/>
  <c r="E639" i="1"/>
  <c r="E772" i="1"/>
  <c r="E408" i="1"/>
  <c r="E441" i="1"/>
  <c r="E606" i="1"/>
  <c r="E573" i="1"/>
  <c r="E474" i="1"/>
  <c r="E540" i="1"/>
  <c r="E739" i="1"/>
  <c r="E706" i="1"/>
  <c r="E673" i="1"/>
  <c r="E904" i="1"/>
  <c r="E1036" i="1"/>
  <c r="E1168" i="1"/>
  <c r="E805" i="1"/>
  <c r="E838" i="1"/>
  <c r="E1003" i="1"/>
  <c r="E970" i="1"/>
  <c r="E871" i="1"/>
  <c r="E937" i="1"/>
  <c r="E1135" i="1"/>
  <c r="E1102" i="1"/>
  <c r="E1069" i="1"/>
  <c r="E1300" i="1"/>
  <c r="E1432" i="1"/>
  <c r="E1564" i="1"/>
  <c r="E1201" i="1"/>
  <c r="E1234" i="1"/>
  <c r="E1399" i="1"/>
  <c r="E1366" i="1"/>
  <c r="E1267" i="1"/>
  <c r="E1333" i="1"/>
  <c r="E1531" i="1"/>
  <c r="E1498" i="1"/>
  <c r="E1465" i="1"/>
  <c r="E1696" i="1"/>
  <c r="E1828" i="1"/>
  <c r="E1960" i="1"/>
  <c r="E1597" i="1"/>
  <c r="E1630" i="1"/>
  <c r="E1795" i="1"/>
  <c r="E1762" i="1"/>
  <c r="E1663" i="1"/>
  <c r="E1729" i="1"/>
  <c r="E1927" i="1"/>
  <c r="E1894" i="1"/>
  <c r="E1861" i="1"/>
  <c r="E2092" i="1"/>
  <c r="E2224" i="1"/>
  <c r="E2356" i="1"/>
  <c r="E1993" i="1"/>
  <c r="E2026" i="1"/>
  <c r="E2191" i="1"/>
  <c r="E2158" i="1"/>
  <c r="E2059" i="1"/>
  <c r="E2125" i="1"/>
  <c r="E2323" i="1"/>
  <c r="E2290" i="1"/>
  <c r="E2257" i="1"/>
  <c r="E2488" i="1"/>
  <c r="E2620" i="1"/>
  <c r="E2752" i="1"/>
  <c r="E2389" i="1"/>
  <c r="E2422" i="1"/>
  <c r="E2587" i="1"/>
  <c r="E2554" i="1"/>
  <c r="E2455" i="1"/>
  <c r="E2521" i="1"/>
  <c r="E2719" i="1"/>
  <c r="E2686" i="1"/>
  <c r="E2653" i="1"/>
  <c r="E2884" i="1"/>
  <c r="E2785" i="1"/>
  <c r="E2818" i="1"/>
  <c r="E2851" i="1"/>
  <c r="E2917" i="1"/>
  <c r="E111" i="1"/>
  <c r="E244" i="1"/>
  <c r="E376" i="1"/>
  <c r="E11" i="1"/>
  <c r="E45" i="1"/>
  <c r="E211" i="1"/>
  <c r="E177" i="1"/>
  <c r="E78" i="1"/>
  <c r="E144" i="1"/>
  <c r="E343" i="1"/>
  <c r="E310" i="1"/>
  <c r="E277" i="1"/>
  <c r="E508" i="1"/>
  <c r="E640" i="1"/>
  <c r="E773" i="1"/>
  <c r="E409" i="1"/>
  <c r="E442" i="1"/>
  <c r="E607" i="1"/>
  <c r="E574" i="1"/>
  <c r="E475" i="1"/>
  <c r="E541" i="1"/>
  <c r="E740" i="1"/>
  <c r="E707" i="1"/>
  <c r="E674" i="1"/>
  <c r="E905" i="1"/>
  <c r="E1037" i="1"/>
  <c r="E1169" i="1"/>
  <c r="E806" i="1"/>
  <c r="E839" i="1"/>
  <c r="E1004" i="1"/>
  <c r="E971" i="1"/>
  <c r="E872" i="1"/>
  <c r="E938" i="1"/>
  <c r="E1136" i="1"/>
  <c r="E1103" i="1"/>
  <c r="E1070" i="1"/>
  <c r="E1301" i="1"/>
  <c r="E1433" i="1"/>
  <c r="E1565" i="1"/>
  <c r="E1202" i="1"/>
  <c r="E1235" i="1"/>
  <c r="E1400" i="1"/>
  <c r="E1367" i="1"/>
  <c r="E1268" i="1"/>
  <c r="E1334" i="1"/>
  <c r="E1532" i="1"/>
  <c r="E1499" i="1"/>
  <c r="E1466" i="1"/>
  <c r="E1697" i="1"/>
  <c r="E1829" i="1"/>
  <c r="E1961" i="1"/>
  <c r="E1598" i="1"/>
  <c r="E1631" i="1"/>
  <c r="E1796" i="1"/>
  <c r="E1763" i="1"/>
  <c r="E1664" i="1"/>
  <c r="E1730" i="1"/>
  <c r="E1928" i="1"/>
  <c r="E1895" i="1"/>
  <c r="E1862" i="1"/>
  <c r="E2093" i="1"/>
  <c r="E2225" i="1"/>
  <c r="E2357" i="1"/>
  <c r="E1994" i="1"/>
  <c r="E2027" i="1"/>
  <c r="E2192" i="1"/>
  <c r="E2159" i="1"/>
  <c r="E2060" i="1"/>
  <c r="E2126" i="1"/>
  <c r="E2324" i="1"/>
  <c r="E2291" i="1"/>
  <c r="E2258" i="1"/>
  <c r="E2489" i="1"/>
  <c r="E2621" i="1"/>
  <c r="E2753" i="1"/>
  <c r="E2390" i="1"/>
  <c r="E2423" i="1"/>
  <c r="E2588" i="1"/>
  <c r="E2555" i="1"/>
  <c r="E2456" i="1"/>
  <c r="E2522" i="1"/>
  <c r="E2720" i="1"/>
  <c r="E2687" i="1"/>
  <c r="E2654" i="1"/>
  <c r="E2885" i="1"/>
  <c r="E2786" i="1"/>
  <c r="E2819" i="1"/>
  <c r="E2852" i="1"/>
  <c r="E2918" i="1"/>
  <c r="E112" i="1"/>
  <c r="E245" i="1"/>
  <c r="E377" i="1"/>
  <c r="E12" i="1"/>
  <c r="E46" i="1"/>
  <c r="E212" i="1"/>
  <c r="E178" i="1"/>
  <c r="E79" i="1"/>
  <c r="E145" i="1"/>
  <c r="E344" i="1"/>
  <c r="E311" i="1"/>
  <c r="E278" i="1"/>
  <c r="E509" i="1"/>
  <c r="E641" i="1"/>
  <c r="E774" i="1"/>
  <c r="E410" i="1"/>
  <c r="E443" i="1"/>
  <c r="E608" i="1"/>
  <c r="E575" i="1"/>
  <c r="E476" i="1"/>
  <c r="E542" i="1"/>
  <c r="E741" i="1"/>
  <c r="E708" i="1"/>
  <c r="E675" i="1"/>
  <c r="E906" i="1"/>
  <c r="E1038" i="1"/>
  <c r="E1170" i="1"/>
  <c r="E807" i="1"/>
  <c r="E840" i="1"/>
  <c r="E1005" i="1"/>
  <c r="E972" i="1"/>
  <c r="E873" i="1"/>
  <c r="E939" i="1"/>
  <c r="E1137" i="1"/>
  <c r="E1104" i="1"/>
  <c r="E1071" i="1"/>
  <c r="E1302" i="1"/>
  <c r="E1434" i="1"/>
  <c r="E1566" i="1"/>
  <c r="E1203" i="1"/>
  <c r="E1236" i="1"/>
  <c r="E1401" i="1"/>
  <c r="E1368" i="1"/>
  <c r="E1269" i="1"/>
  <c r="E1335" i="1"/>
  <c r="E1533" i="1"/>
  <c r="E1500" i="1"/>
  <c r="E1467" i="1"/>
  <c r="E1698" i="1"/>
  <c r="E1830" i="1"/>
  <c r="E1962" i="1"/>
  <c r="E1599" i="1"/>
  <c r="E1632" i="1"/>
  <c r="E1797" i="1"/>
  <c r="E1764" i="1"/>
  <c r="E1665" i="1"/>
  <c r="E1731" i="1"/>
  <c r="E1929" i="1"/>
  <c r="E1896" i="1"/>
  <c r="E1863" i="1"/>
  <c r="E2094" i="1"/>
  <c r="E2226" i="1"/>
  <c r="E2358" i="1"/>
  <c r="E1995" i="1"/>
  <c r="E2028" i="1"/>
  <c r="E2193" i="1"/>
  <c r="E2160" i="1"/>
  <c r="E2061" i="1"/>
  <c r="E2127" i="1"/>
  <c r="E2325" i="1"/>
  <c r="E2292" i="1"/>
  <c r="E2259" i="1"/>
  <c r="E2490" i="1"/>
  <c r="E2622" i="1"/>
  <c r="E2754" i="1"/>
  <c r="E2391" i="1"/>
  <c r="E2424" i="1"/>
  <c r="E2589" i="1"/>
  <c r="E2556" i="1"/>
  <c r="E2457" i="1"/>
  <c r="E2523" i="1"/>
  <c r="E2721" i="1"/>
  <c r="E2688" i="1"/>
  <c r="E2655" i="1"/>
  <c r="E2886" i="1"/>
  <c r="E2787" i="1"/>
  <c r="E2820" i="1"/>
  <c r="E2853" i="1"/>
  <c r="E2919" i="1"/>
  <c r="E113" i="1"/>
  <c r="E246" i="1"/>
  <c r="E378" i="1"/>
  <c r="E13" i="1"/>
  <c r="E47" i="1"/>
  <c r="E213" i="1"/>
  <c r="E179" i="1"/>
  <c r="E80" i="1"/>
  <c r="E146" i="1"/>
  <c r="E345" i="1"/>
  <c r="E312" i="1"/>
  <c r="E279" i="1"/>
  <c r="E510" i="1"/>
  <c r="E642" i="1"/>
  <c r="E775" i="1"/>
  <c r="E411" i="1"/>
  <c r="E444" i="1"/>
  <c r="E609" i="1"/>
  <c r="E576" i="1"/>
  <c r="E477" i="1"/>
  <c r="E543" i="1"/>
  <c r="E742" i="1"/>
  <c r="E709" i="1"/>
  <c r="E676" i="1"/>
  <c r="E907" i="1"/>
  <c r="E1039" i="1"/>
  <c r="E1171" i="1"/>
  <c r="E808" i="1"/>
  <c r="E841" i="1"/>
  <c r="E1006" i="1"/>
  <c r="E973" i="1"/>
  <c r="E874" i="1"/>
  <c r="E940" i="1"/>
  <c r="E1138" i="1"/>
  <c r="E1105" i="1"/>
  <c r="E1072" i="1"/>
  <c r="E1303" i="1"/>
  <c r="E1435" i="1"/>
  <c r="E1567" i="1"/>
  <c r="E1204" i="1"/>
  <c r="E1237" i="1"/>
  <c r="E1402" i="1"/>
  <c r="E1369" i="1"/>
  <c r="E1270" i="1"/>
  <c r="E1336" i="1"/>
  <c r="E1534" i="1"/>
  <c r="E1501" i="1"/>
  <c r="E1468" i="1"/>
  <c r="E1699" i="1"/>
  <c r="E1831" i="1"/>
  <c r="E1963" i="1"/>
  <c r="E1600" i="1"/>
  <c r="E1633" i="1"/>
  <c r="E1798" i="1"/>
  <c r="E1765" i="1"/>
  <c r="E1666" i="1"/>
  <c r="E1732" i="1"/>
  <c r="E1930" i="1"/>
  <c r="E1897" i="1"/>
  <c r="E1864" i="1"/>
  <c r="E2095" i="1"/>
  <c r="E2227" i="1"/>
  <c r="E2359" i="1"/>
  <c r="E1996" i="1"/>
  <c r="E2029" i="1"/>
  <c r="E2194" i="1"/>
  <c r="E2161" i="1"/>
  <c r="E2062" i="1"/>
  <c r="E2128" i="1"/>
  <c r="E2326" i="1"/>
  <c r="E2293" i="1"/>
  <c r="E2260" i="1"/>
  <c r="E2491" i="1"/>
  <c r="E2623" i="1"/>
  <c r="E2755" i="1"/>
  <c r="E2392" i="1"/>
  <c r="E2425" i="1"/>
  <c r="E2590" i="1"/>
  <c r="E2557" i="1"/>
  <c r="E2458" i="1"/>
  <c r="E2524" i="1"/>
  <c r="E2722" i="1"/>
  <c r="E2689" i="1"/>
  <c r="E2656" i="1"/>
  <c r="E2887" i="1"/>
  <c r="E2788" i="1"/>
  <c r="E2821" i="1"/>
  <c r="E2854" i="1"/>
  <c r="E2920" i="1"/>
  <c r="E114" i="1"/>
  <c r="E247" i="1"/>
  <c r="E379" i="1"/>
  <c r="E14" i="1"/>
  <c r="E48" i="1"/>
  <c r="E214" i="1"/>
  <c r="E180" i="1"/>
  <c r="E81" i="1"/>
  <c r="E147" i="1"/>
  <c r="E346" i="1"/>
  <c r="E313" i="1"/>
  <c r="E280" i="1"/>
  <c r="E511" i="1"/>
  <c r="E643" i="1"/>
  <c r="E776" i="1"/>
  <c r="E412" i="1"/>
  <c r="E445" i="1"/>
  <c r="E610" i="1"/>
  <c r="E577" i="1"/>
  <c r="E478" i="1"/>
  <c r="E544" i="1"/>
  <c r="E743" i="1"/>
  <c r="E710" i="1"/>
  <c r="E677" i="1"/>
  <c r="E908" i="1"/>
  <c r="E1040" i="1"/>
  <c r="E1172" i="1"/>
  <c r="E809" i="1"/>
  <c r="E842" i="1"/>
  <c r="E1007" i="1"/>
  <c r="E974" i="1"/>
  <c r="E875" i="1"/>
  <c r="E941" i="1"/>
  <c r="E1139" i="1"/>
  <c r="E1106" i="1"/>
  <c r="E1073" i="1"/>
  <c r="E1304" i="1"/>
  <c r="E1436" i="1"/>
  <c r="E1568" i="1"/>
  <c r="E1205" i="1"/>
  <c r="E1238" i="1"/>
  <c r="E1403" i="1"/>
  <c r="E1370" i="1"/>
  <c r="E1271" i="1"/>
  <c r="E1337" i="1"/>
  <c r="E1535" i="1"/>
  <c r="E1502" i="1"/>
  <c r="E1469" i="1"/>
  <c r="E1700" i="1"/>
  <c r="E1832" i="1"/>
  <c r="E1964" i="1"/>
  <c r="E1601" i="1"/>
  <c r="E1634" i="1"/>
  <c r="E1799" i="1"/>
  <c r="E1766" i="1"/>
  <c r="E1667" i="1"/>
  <c r="E1733" i="1"/>
  <c r="E1931" i="1"/>
  <c r="E1898" i="1"/>
  <c r="E1865" i="1"/>
  <c r="E2096" i="1"/>
  <c r="E2228" i="1"/>
  <c r="E2360" i="1"/>
  <c r="E1997" i="1"/>
  <c r="E2030" i="1"/>
  <c r="E2195" i="1"/>
  <c r="E2162" i="1"/>
  <c r="E2063" i="1"/>
  <c r="E2129" i="1"/>
  <c r="E2327" i="1"/>
  <c r="E2294" i="1"/>
  <c r="E2261" i="1"/>
  <c r="E2492" i="1"/>
  <c r="E2624" i="1"/>
  <c r="E2756" i="1"/>
  <c r="E2393" i="1"/>
  <c r="E2426" i="1"/>
  <c r="E2591" i="1"/>
  <c r="E2558" i="1"/>
  <c r="E2459" i="1"/>
  <c r="E2525" i="1"/>
  <c r="E2723" i="1"/>
  <c r="E2690" i="1"/>
  <c r="E2657" i="1"/>
  <c r="E2888" i="1"/>
  <c r="E2789" i="1"/>
  <c r="E2822" i="1"/>
  <c r="E2855" i="1"/>
  <c r="E2921" i="1"/>
  <c r="E115" i="1"/>
  <c r="E248" i="1"/>
  <c r="E380" i="1"/>
  <c r="E15" i="1"/>
  <c r="E49" i="1"/>
  <c r="E215" i="1"/>
  <c r="E181" i="1"/>
  <c r="E82" i="1"/>
  <c r="E148" i="1"/>
  <c r="E347" i="1"/>
  <c r="E314" i="1"/>
  <c r="E281" i="1"/>
  <c r="E512" i="1"/>
  <c r="E644" i="1"/>
  <c r="E777" i="1"/>
  <c r="E413" i="1"/>
  <c r="E446" i="1"/>
  <c r="E611" i="1"/>
  <c r="E578" i="1"/>
  <c r="E479" i="1"/>
  <c r="E545" i="1"/>
  <c r="E744" i="1"/>
  <c r="E711" i="1"/>
  <c r="E678" i="1"/>
  <c r="E909" i="1"/>
  <c r="E1041" i="1"/>
  <c r="E1173" i="1"/>
  <c r="E810" i="1"/>
  <c r="E843" i="1"/>
  <c r="E1008" i="1"/>
  <c r="E975" i="1"/>
  <c r="E876" i="1"/>
  <c r="E942" i="1"/>
  <c r="E1140" i="1"/>
  <c r="E1107" i="1"/>
  <c r="E1074" i="1"/>
  <c r="E1305" i="1"/>
  <c r="E1437" i="1"/>
  <c r="E1569" i="1"/>
  <c r="E1206" i="1"/>
  <c r="E1239" i="1"/>
  <c r="E1404" i="1"/>
  <c r="E1371" i="1"/>
  <c r="E1272" i="1"/>
  <c r="E1338" i="1"/>
  <c r="E1536" i="1"/>
  <c r="E1503" i="1"/>
  <c r="E1470" i="1"/>
  <c r="E1701" i="1"/>
  <c r="E1833" i="1"/>
  <c r="E1965" i="1"/>
  <c r="E1602" i="1"/>
  <c r="E1635" i="1"/>
  <c r="E1800" i="1"/>
  <c r="E1767" i="1"/>
  <c r="E1668" i="1"/>
  <c r="E1734" i="1"/>
  <c r="E1932" i="1"/>
  <c r="E1899" i="1"/>
  <c r="E1866" i="1"/>
  <c r="E2097" i="1"/>
  <c r="E2229" i="1"/>
  <c r="E2361" i="1"/>
  <c r="E1998" i="1"/>
  <c r="E2031" i="1"/>
  <c r="E2196" i="1"/>
  <c r="E2163" i="1"/>
  <c r="E2064" i="1"/>
  <c r="E2130" i="1"/>
  <c r="E2328" i="1"/>
  <c r="E2295" i="1"/>
  <c r="E2262" i="1"/>
  <c r="E2493" i="1"/>
  <c r="E2625" i="1"/>
  <c r="E2757" i="1"/>
  <c r="E2394" i="1"/>
  <c r="E2427" i="1"/>
  <c r="E2592" i="1"/>
  <c r="E2559" i="1"/>
  <c r="E2460" i="1"/>
  <c r="E2526" i="1"/>
  <c r="E2724" i="1"/>
  <c r="E2691" i="1"/>
  <c r="E2658" i="1"/>
  <c r="E2889" i="1"/>
  <c r="E2790" i="1"/>
  <c r="E2823" i="1"/>
  <c r="E2856" i="1"/>
  <c r="E2922" i="1"/>
  <c r="E116" i="1"/>
  <c r="E249" i="1"/>
  <c r="E381" i="1"/>
  <c r="E16" i="1"/>
  <c r="E50" i="1"/>
  <c r="E216" i="1"/>
  <c r="E182" i="1"/>
  <c r="E83" i="1"/>
  <c r="E149" i="1"/>
  <c r="E348" i="1"/>
  <c r="E315" i="1"/>
  <c r="E282" i="1"/>
  <c r="E513" i="1"/>
  <c r="E645" i="1"/>
  <c r="E778" i="1"/>
  <c r="E414" i="1"/>
  <c r="E447" i="1"/>
  <c r="E612" i="1"/>
  <c r="E579" i="1"/>
  <c r="E480" i="1"/>
  <c r="E546" i="1"/>
  <c r="E745" i="1"/>
  <c r="E712" i="1"/>
  <c r="E679" i="1"/>
  <c r="E910" i="1"/>
  <c r="E1042" i="1"/>
  <c r="E1174" i="1"/>
  <c r="E811" i="1"/>
  <c r="E844" i="1"/>
  <c r="E1009" i="1"/>
  <c r="E976" i="1"/>
  <c r="E877" i="1"/>
  <c r="E943" i="1"/>
  <c r="E1141" i="1"/>
  <c r="E1108" i="1"/>
  <c r="E1075" i="1"/>
  <c r="E1306" i="1"/>
  <c r="E1438" i="1"/>
  <c r="E1570" i="1"/>
  <c r="E1207" i="1"/>
  <c r="E1240" i="1"/>
  <c r="E1405" i="1"/>
  <c r="E1372" i="1"/>
  <c r="E1273" i="1"/>
  <c r="E1339" i="1"/>
  <c r="E1537" i="1"/>
  <c r="E1504" i="1"/>
  <c r="E1471" i="1"/>
  <c r="E1702" i="1"/>
  <c r="E1834" i="1"/>
  <c r="E1966" i="1"/>
  <c r="E1603" i="1"/>
  <c r="E1636" i="1"/>
  <c r="E1801" i="1"/>
  <c r="E1768" i="1"/>
  <c r="E1669" i="1"/>
  <c r="E1735" i="1"/>
  <c r="E1933" i="1"/>
  <c r="E1900" i="1"/>
  <c r="E1867" i="1"/>
  <c r="E2098" i="1"/>
  <c r="E2230" i="1"/>
  <c r="E2362" i="1"/>
  <c r="E1999" i="1"/>
  <c r="E2032" i="1"/>
  <c r="E2197" i="1"/>
  <c r="E2164" i="1"/>
  <c r="E2065" i="1"/>
  <c r="E2131" i="1"/>
  <c r="E2329" i="1"/>
  <c r="E2296" i="1"/>
  <c r="E2263" i="1"/>
  <c r="E2494" i="1"/>
  <c r="E2626" i="1"/>
  <c r="E2758" i="1"/>
  <c r="E2395" i="1"/>
  <c r="E2428" i="1"/>
  <c r="E2593" i="1"/>
  <c r="E2560" i="1"/>
  <c r="E2461" i="1"/>
  <c r="E2527" i="1"/>
  <c r="E2725" i="1"/>
  <c r="E2692" i="1"/>
  <c r="E2659" i="1"/>
  <c r="E2890" i="1"/>
  <c r="E2791" i="1"/>
  <c r="E2824" i="1"/>
  <c r="E2857" i="1"/>
  <c r="E2923" i="1"/>
  <c r="E117" i="1"/>
  <c r="E250" i="1"/>
  <c r="E382" i="1"/>
  <c r="E17" i="1"/>
  <c r="E51" i="1"/>
  <c r="E217" i="1"/>
  <c r="E183" i="1"/>
  <c r="E84" i="1"/>
  <c r="E150" i="1"/>
  <c r="E349" i="1"/>
  <c r="E316" i="1"/>
  <c r="E283" i="1"/>
  <c r="E514" i="1"/>
  <c r="E646" i="1"/>
  <c r="E779" i="1"/>
  <c r="E415" i="1"/>
  <c r="E448" i="1"/>
  <c r="E613" i="1"/>
  <c r="E580" i="1"/>
  <c r="E481" i="1"/>
  <c r="E547" i="1"/>
  <c r="E746" i="1"/>
  <c r="E713" i="1"/>
  <c r="E680" i="1"/>
  <c r="E911" i="1"/>
  <c r="E1043" i="1"/>
  <c r="E1175" i="1"/>
  <c r="E812" i="1"/>
  <c r="E845" i="1"/>
  <c r="E1010" i="1"/>
  <c r="E977" i="1"/>
  <c r="E878" i="1"/>
  <c r="E944" i="1"/>
  <c r="E1142" i="1"/>
  <c r="E1109" i="1"/>
  <c r="E1076" i="1"/>
  <c r="E1307" i="1"/>
  <c r="E1439" i="1"/>
  <c r="E1571" i="1"/>
  <c r="E1208" i="1"/>
  <c r="E1241" i="1"/>
  <c r="E1406" i="1"/>
  <c r="E1373" i="1"/>
  <c r="E1274" i="1"/>
  <c r="E1340" i="1"/>
  <c r="E1538" i="1"/>
  <c r="E1505" i="1"/>
  <c r="E1472" i="1"/>
  <c r="E1703" i="1"/>
  <c r="E1835" i="1"/>
  <c r="E1967" i="1"/>
  <c r="E1604" i="1"/>
  <c r="E1637" i="1"/>
  <c r="E1802" i="1"/>
  <c r="E1769" i="1"/>
  <c r="E1670" i="1"/>
  <c r="E1736" i="1"/>
  <c r="E1934" i="1"/>
  <c r="E1901" i="1"/>
  <c r="E1868" i="1"/>
  <c r="E2099" i="1"/>
  <c r="E2231" i="1"/>
  <c r="E2363" i="1"/>
  <c r="E2000" i="1"/>
  <c r="E2033" i="1"/>
  <c r="E2198" i="1"/>
  <c r="E2165" i="1"/>
  <c r="E2066" i="1"/>
  <c r="E2132" i="1"/>
  <c r="E2330" i="1"/>
  <c r="E2297" i="1"/>
  <c r="E2264" i="1"/>
  <c r="E2495" i="1"/>
  <c r="E2627" i="1"/>
  <c r="E2759" i="1"/>
  <c r="E2396" i="1"/>
  <c r="E2429" i="1"/>
  <c r="E2594" i="1"/>
  <c r="E2561" i="1"/>
  <c r="E2462" i="1"/>
  <c r="E2528" i="1"/>
  <c r="E2726" i="1"/>
  <c r="E2693" i="1"/>
  <c r="E2660" i="1"/>
  <c r="E2891" i="1"/>
  <c r="E2792" i="1"/>
  <c r="E2825" i="1"/>
  <c r="E2858" i="1"/>
  <c r="E2924" i="1"/>
  <c r="E118" i="1"/>
  <c r="E251" i="1"/>
  <c r="E383" i="1"/>
  <c r="E18" i="1"/>
  <c r="E52" i="1"/>
  <c r="E218" i="1"/>
  <c r="E184" i="1"/>
  <c r="E85" i="1"/>
  <c r="E151" i="1"/>
  <c r="E350" i="1"/>
  <c r="E317" i="1"/>
  <c r="E284" i="1"/>
  <c r="E515" i="1"/>
  <c r="E647" i="1"/>
  <c r="E780" i="1"/>
  <c r="E416" i="1"/>
  <c r="E449" i="1"/>
  <c r="E614" i="1"/>
  <c r="E581" i="1"/>
  <c r="E482" i="1"/>
  <c r="E548" i="1"/>
  <c r="E747" i="1"/>
  <c r="E714" i="1"/>
  <c r="E681" i="1"/>
  <c r="E912" i="1"/>
  <c r="E1044" i="1"/>
  <c r="E1176" i="1"/>
  <c r="E813" i="1"/>
  <c r="E846" i="1"/>
  <c r="E1011" i="1"/>
  <c r="E978" i="1"/>
  <c r="E879" i="1"/>
  <c r="E945" i="1"/>
  <c r="E1143" i="1"/>
  <c r="E1110" i="1"/>
  <c r="E1077" i="1"/>
  <c r="E1308" i="1"/>
  <c r="E1440" i="1"/>
  <c r="E1572" i="1"/>
  <c r="E1209" i="1"/>
  <c r="E1242" i="1"/>
  <c r="E1407" i="1"/>
  <c r="E1374" i="1"/>
  <c r="E1275" i="1"/>
  <c r="E1341" i="1"/>
  <c r="E1539" i="1"/>
  <c r="E1506" i="1"/>
  <c r="E1473" i="1"/>
  <c r="E1704" i="1"/>
  <c r="E1836" i="1"/>
  <c r="E1968" i="1"/>
  <c r="E1605" i="1"/>
  <c r="E1638" i="1"/>
  <c r="E1803" i="1"/>
  <c r="E1770" i="1"/>
  <c r="E1671" i="1"/>
  <c r="E1737" i="1"/>
  <c r="E1935" i="1"/>
  <c r="E1902" i="1"/>
  <c r="E1869" i="1"/>
  <c r="E2100" i="1"/>
  <c r="E2232" i="1"/>
  <c r="E2364" i="1"/>
  <c r="E2001" i="1"/>
  <c r="E2034" i="1"/>
  <c r="E2199" i="1"/>
  <c r="E2166" i="1"/>
  <c r="E2067" i="1"/>
  <c r="E2133" i="1"/>
  <c r="E2331" i="1"/>
  <c r="E2298" i="1"/>
  <c r="E2265" i="1"/>
  <c r="E2496" i="1"/>
  <c r="E2628" i="1"/>
  <c r="E2760" i="1"/>
  <c r="E2397" i="1"/>
  <c r="E2430" i="1"/>
  <c r="E2595" i="1"/>
  <c r="E2562" i="1"/>
  <c r="E2463" i="1"/>
  <c r="E2529" i="1"/>
  <c r="E2727" i="1"/>
  <c r="E2694" i="1"/>
  <c r="E2661" i="1"/>
  <c r="E2892" i="1"/>
  <c r="E2793" i="1"/>
  <c r="E2826" i="1"/>
  <c r="E2859" i="1"/>
  <c r="E2925" i="1"/>
  <c r="E119" i="1"/>
  <c r="E252" i="1"/>
  <c r="E384" i="1"/>
  <c r="E19" i="1"/>
  <c r="E53" i="1"/>
  <c r="E219" i="1"/>
  <c r="E185" i="1"/>
  <c r="E86" i="1"/>
  <c r="E152" i="1"/>
  <c r="E351" i="1"/>
  <c r="E318" i="1"/>
  <c r="E285" i="1"/>
  <c r="E516" i="1"/>
  <c r="E648" i="1"/>
  <c r="E781" i="1"/>
  <c r="E417" i="1"/>
  <c r="E450" i="1"/>
  <c r="E615" i="1"/>
  <c r="E582" i="1"/>
  <c r="E483" i="1"/>
  <c r="E549" i="1"/>
  <c r="E748" i="1"/>
  <c r="E715" i="1"/>
  <c r="E682" i="1"/>
  <c r="E913" i="1"/>
  <c r="E1045" i="1"/>
  <c r="E1177" i="1"/>
  <c r="E814" i="1"/>
  <c r="E847" i="1"/>
  <c r="E1012" i="1"/>
  <c r="E979" i="1"/>
  <c r="E880" i="1"/>
  <c r="E946" i="1"/>
  <c r="E1144" i="1"/>
  <c r="E1111" i="1"/>
  <c r="E1078" i="1"/>
  <c r="E1309" i="1"/>
  <c r="E1441" i="1"/>
  <c r="E1573" i="1"/>
  <c r="E1210" i="1"/>
  <c r="E1243" i="1"/>
  <c r="E1408" i="1"/>
  <c r="E1375" i="1"/>
  <c r="E1276" i="1"/>
  <c r="E1342" i="1"/>
  <c r="E1540" i="1"/>
  <c r="E1507" i="1"/>
  <c r="E1474" i="1"/>
  <c r="E1705" i="1"/>
  <c r="E1837" i="1"/>
  <c r="E1969" i="1"/>
  <c r="E1606" i="1"/>
  <c r="E1639" i="1"/>
  <c r="E1804" i="1"/>
  <c r="E1771" i="1"/>
  <c r="E1672" i="1"/>
  <c r="E1738" i="1"/>
  <c r="E1936" i="1"/>
  <c r="E1903" i="1"/>
  <c r="E1870" i="1"/>
  <c r="E2101" i="1"/>
  <c r="E2233" i="1"/>
  <c r="E2365" i="1"/>
  <c r="E2002" i="1"/>
  <c r="E2035" i="1"/>
  <c r="E2200" i="1"/>
  <c r="E2167" i="1"/>
  <c r="E2068" i="1"/>
  <c r="E2134" i="1"/>
  <c r="E2332" i="1"/>
  <c r="E2299" i="1"/>
  <c r="E2266" i="1"/>
  <c r="E2497" i="1"/>
  <c r="E2629" i="1"/>
  <c r="E2761" i="1"/>
  <c r="E2398" i="1"/>
  <c r="E2431" i="1"/>
  <c r="E2596" i="1"/>
  <c r="E2563" i="1"/>
  <c r="E2464" i="1"/>
  <c r="E2530" i="1"/>
  <c r="E2728" i="1"/>
  <c r="E2695" i="1"/>
  <c r="E2662" i="1"/>
  <c r="E2893" i="1"/>
  <c r="E2794" i="1"/>
  <c r="E2827" i="1"/>
  <c r="E2860" i="1"/>
  <c r="E2926" i="1"/>
  <c r="E20" i="1"/>
  <c r="E186" i="1"/>
  <c r="E649" i="1"/>
  <c r="E120" i="1"/>
  <c r="E253" i="1"/>
  <c r="E385" i="1"/>
  <c r="E21" i="1"/>
  <c r="E54" i="1"/>
  <c r="E220" i="1"/>
  <c r="E187" i="1"/>
  <c r="E87" i="1"/>
  <c r="E153" i="1"/>
  <c r="E352" i="1"/>
  <c r="E319" i="1"/>
  <c r="E286" i="1"/>
  <c r="E517" i="1"/>
  <c r="E650" i="1"/>
  <c r="E782" i="1"/>
  <c r="E418" i="1"/>
  <c r="E451" i="1"/>
  <c r="E616" i="1"/>
  <c r="E583" i="1"/>
  <c r="E484" i="1"/>
  <c r="E550" i="1"/>
  <c r="E749" i="1"/>
  <c r="E716" i="1"/>
  <c r="E683" i="1"/>
  <c r="E914" i="1"/>
  <c r="E1046" i="1"/>
  <c r="E1178" i="1"/>
  <c r="E815" i="1"/>
  <c r="E848" i="1"/>
  <c r="E1013" i="1"/>
  <c r="E980" i="1"/>
  <c r="E881" i="1"/>
  <c r="E947" i="1"/>
  <c r="E1145" i="1"/>
  <c r="E1112" i="1"/>
  <c r="E1079" i="1"/>
  <c r="E1310" i="1"/>
  <c r="E1442" i="1"/>
  <c r="E1574" i="1"/>
  <c r="E1211" i="1"/>
  <c r="E1244" i="1"/>
  <c r="E1409" i="1"/>
  <c r="E1376" i="1"/>
  <c r="E1277" i="1"/>
  <c r="E1343" i="1"/>
  <c r="E1541" i="1"/>
  <c r="E1508" i="1"/>
  <c r="E1475" i="1"/>
  <c r="E1706" i="1"/>
  <c r="E1838" i="1"/>
  <c r="E1970" i="1"/>
  <c r="E1607" i="1"/>
  <c r="E1640" i="1"/>
  <c r="E1805" i="1"/>
  <c r="E1772" i="1"/>
  <c r="E1673" i="1"/>
  <c r="E1739" i="1"/>
  <c r="E1937" i="1"/>
  <c r="E1904" i="1"/>
  <c r="E1871" i="1"/>
  <c r="E2102" i="1"/>
  <c r="E2234" i="1"/>
  <c r="E2366" i="1"/>
  <c r="E2003" i="1"/>
  <c r="E2036" i="1"/>
  <c r="E2201" i="1"/>
  <c r="E2168" i="1"/>
  <c r="E2069" i="1"/>
  <c r="E2135" i="1"/>
  <c r="E2333" i="1"/>
  <c r="E2300" i="1"/>
  <c r="E2267" i="1"/>
  <c r="E2498" i="1"/>
  <c r="E2630" i="1"/>
  <c r="E2762" i="1"/>
  <c r="E2399" i="1"/>
  <c r="E2432" i="1"/>
  <c r="E2597" i="1"/>
  <c r="E2564" i="1"/>
  <c r="E2465" i="1"/>
  <c r="E2531" i="1"/>
  <c r="E2729" i="1"/>
  <c r="E2696" i="1"/>
  <c r="E2663" i="1"/>
  <c r="E2894" i="1"/>
  <c r="E2795" i="1"/>
  <c r="E2828" i="1"/>
  <c r="E2861" i="1"/>
  <c r="E2927" i="1"/>
  <c r="E121" i="1"/>
  <c r="E254" i="1"/>
  <c r="E386" i="1"/>
  <c r="E22" i="1"/>
  <c r="E55" i="1"/>
  <c r="E221" i="1"/>
  <c r="E188" i="1"/>
  <c r="E88" i="1"/>
  <c r="E154" i="1"/>
  <c r="E353" i="1"/>
  <c r="E320" i="1"/>
  <c r="E287" i="1"/>
  <c r="E518" i="1"/>
  <c r="E651" i="1"/>
  <c r="E783" i="1"/>
  <c r="E419" i="1"/>
  <c r="E452" i="1"/>
  <c r="E617" i="1"/>
  <c r="E584" i="1"/>
  <c r="E485" i="1"/>
  <c r="E551" i="1"/>
  <c r="E750" i="1"/>
  <c r="E717" i="1"/>
  <c r="E684" i="1"/>
  <c r="E915" i="1"/>
  <c r="E1047" i="1"/>
  <c r="E1179" i="1"/>
  <c r="E816" i="1"/>
  <c r="E849" i="1"/>
  <c r="E1014" i="1"/>
  <c r="E981" i="1"/>
  <c r="E882" i="1"/>
  <c r="E948" i="1"/>
  <c r="E1146" i="1"/>
  <c r="E1113" i="1"/>
  <c r="E1080" i="1"/>
  <c r="E1311" i="1"/>
  <c r="E1443" i="1"/>
  <c r="E1575" i="1"/>
  <c r="E1212" i="1"/>
  <c r="E1245" i="1"/>
  <c r="E1410" i="1"/>
  <c r="E1377" i="1"/>
  <c r="E1278" i="1"/>
  <c r="E1344" i="1"/>
  <c r="E1542" i="1"/>
  <c r="E1509" i="1"/>
  <c r="E1476" i="1"/>
  <c r="E1707" i="1"/>
  <c r="E1839" i="1"/>
  <c r="E1971" i="1"/>
  <c r="E1608" i="1"/>
  <c r="E1641" i="1"/>
  <c r="E1806" i="1"/>
  <c r="E1773" i="1"/>
  <c r="E1674" i="1"/>
  <c r="E1740" i="1"/>
  <c r="E1938" i="1"/>
  <c r="E1905" i="1"/>
  <c r="E1872" i="1"/>
  <c r="E2103" i="1"/>
  <c r="E2235" i="1"/>
  <c r="E2367" i="1"/>
  <c r="E2004" i="1"/>
  <c r="E2037" i="1"/>
  <c r="E2202" i="1"/>
  <c r="E2169" i="1"/>
  <c r="E2070" i="1"/>
  <c r="E2136" i="1"/>
  <c r="E2334" i="1"/>
  <c r="E2301" i="1"/>
  <c r="E2268" i="1"/>
  <c r="E2499" i="1"/>
  <c r="E2631" i="1"/>
  <c r="E2763" i="1"/>
  <c r="E2400" i="1"/>
  <c r="E2433" i="1"/>
  <c r="E2598" i="1"/>
  <c r="E2565" i="1"/>
  <c r="E2466" i="1"/>
  <c r="E2532" i="1"/>
  <c r="E2730" i="1"/>
  <c r="E2697" i="1"/>
  <c r="E2664" i="1"/>
  <c r="E2895" i="1"/>
  <c r="E2796" i="1"/>
  <c r="E2829" i="1"/>
  <c r="E2862" i="1"/>
  <c r="E2928" i="1"/>
  <c r="E122" i="1"/>
  <c r="E255" i="1"/>
  <c r="E387" i="1"/>
  <c r="E23" i="1"/>
  <c r="E56" i="1"/>
  <c r="E222" i="1"/>
  <c r="E189" i="1"/>
  <c r="E89" i="1"/>
  <c r="E155" i="1"/>
  <c r="E354" i="1"/>
  <c r="E321" i="1"/>
  <c r="E288" i="1"/>
  <c r="E519" i="1"/>
  <c r="E652" i="1"/>
  <c r="E784" i="1"/>
  <c r="E420" i="1"/>
  <c r="E453" i="1"/>
  <c r="E618" i="1"/>
  <c r="E585" i="1"/>
  <c r="E486" i="1"/>
  <c r="E552" i="1"/>
  <c r="E751" i="1"/>
  <c r="E718" i="1"/>
  <c r="E685" i="1"/>
  <c r="E916" i="1"/>
  <c r="E1048" i="1"/>
  <c r="E1180" i="1"/>
  <c r="E817" i="1"/>
  <c r="E850" i="1"/>
  <c r="E1015" i="1"/>
  <c r="E982" i="1"/>
  <c r="E883" i="1"/>
  <c r="E949" i="1"/>
  <c r="E1147" i="1"/>
  <c r="E1114" i="1"/>
  <c r="E1081" i="1"/>
  <c r="E1312" i="1"/>
  <c r="E1444" i="1"/>
  <c r="E1576" i="1"/>
  <c r="E1213" i="1"/>
  <c r="E1246" i="1"/>
  <c r="E1411" i="1"/>
  <c r="E1378" i="1"/>
  <c r="E1279" i="1"/>
  <c r="E1345" i="1"/>
  <c r="E1543" i="1"/>
  <c r="E1510" i="1"/>
  <c r="E1477" i="1"/>
  <c r="E1708" i="1"/>
  <c r="E1840" i="1"/>
  <c r="E1972" i="1"/>
  <c r="E1609" i="1"/>
  <c r="E1642" i="1"/>
  <c r="E1807" i="1"/>
  <c r="E1774" i="1"/>
  <c r="E1675" i="1"/>
  <c r="E1741" i="1"/>
  <c r="E1939" i="1"/>
  <c r="E1906" i="1"/>
  <c r="E1873" i="1"/>
  <c r="E2104" i="1"/>
  <c r="E2236" i="1"/>
  <c r="E2368" i="1"/>
  <c r="E2005" i="1"/>
  <c r="E2038" i="1"/>
  <c r="E2203" i="1"/>
  <c r="E2170" i="1"/>
  <c r="E2071" i="1"/>
  <c r="E2137" i="1"/>
  <c r="E2335" i="1"/>
  <c r="E2302" i="1"/>
  <c r="E2269" i="1"/>
  <c r="E2500" i="1"/>
  <c r="E2632" i="1"/>
  <c r="E2764" i="1"/>
  <c r="E2401" i="1"/>
  <c r="E2434" i="1"/>
  <c r="E2599" i="1"/>
  <c r="E2566" i="1"/>
  <c r="E2467" i="1"/>
  <c r="E2533" i="1"/>
  <c r="E2731" i="1"/>
  <c r="E2698" i="1"/>
  <c r="E2665" i="1"/>
  <c r="E2896" i="1"/>
  <c r="E2797" i="1"/>
  <c r="E2830" i="1"/>
  <c r="E2863" i="1"/>
  <c r="E2929" i="1"/>
  <c r="E123" i="1"/>
  <c r="E256" i="1"/>
  <c r="E388" i="1"/>
  <c r="E24" i="1"/>
  <c r="E57" i="1"/>
  <c r="E223" i="1"/>
  <c r="E190" i="1"/>
  <c r="E90" i="1"/>
  <c r="E156" i="1"/>
  <c r="E355" i="1"/>
  <c r="E322" i="1"/>
  <c r="E289" i="1"/>
  <c r="E520" i="1"/>
  <c r="E653" i="1"/>
  <c r="E785" i="1"/>
  <c r="E421" i="1"/>
  <c r="E454" i="1"/>
  <c r="E619" i="1"/>
  <c r="E586" i="1"/>
  <c r="E487" i="1"/>
  <c r="E553" i="1"/>
  <c r="E752" i="1"/>
  <c r="E719" i="1"/>
  <c r="E686" i="1"/>
  <c r="E917" i="1"/>
  <c r="E1049" i="1"/>
  <c r="E1181" i="1"/>
  <c r="E818" i="1"/>
  <c r="E851" i="1"/>
  <c r="E1016" i="1"/>
  <c r="E983" i="1"/>
  <c r="E884" i="1"/>
  <c r="E950" i="1"/>
  <c r="E1148" i="1"/>
  <c r="E1115" i="1"/>
  <c r="E1082" i="1"/>
  <c r="E1313" i="1"/>
  <c r="E1445" i="1"/>
  <c r="E1577" i="1"/>
  <c r="E1214" i="1"/>
  <c r="E1247" i="1"/>
  <c r="E1412" i="1"/>
  <c r="E1379" i="1"/>
  <c r="E1280" i="1"/>
  <c r="E1346" i="1"/>
  <c r="E1544" i="1"/>
  <c r="E1511" i="1"/>
  <c r="E1478" i="1"/>
  <c r="E1709" i="1"/>
  <c r="E1841" i="1"/>
  <c r="E1973" i="1"/>
  <c r="E1610" i="1"/>
  <c r="E1643" i="1"/>
  <c r="E1808" i="1"/>
  <c r="E1775" i="1"/>
  <c r="E1676" i="1"/>
  <c r="E1742" i="1"/>
  <c r="E1940" i="1"/>
  <c r="E1907" i="1"/>
  <c r="E1874" i="1"/>
  <c r="E2105" i="1"/>
  <c r="E2237" i="1"/>
  <c r="E2369" i="1"/>
  <c r="E2006" i="1"/>
  <c r="E2039" i="1"/>
  <c r="E2204" i="1"/>
  <c r="E2171" i="1"/>
  <c r="E2072" i="1"/>
  <c r="E2138" i="1"/>
  <c r="E2336" i="1"/>
  <c r="E2303" i="1"/>
  <c r="E2270" i="1"/>
  <c r="E2501" i="1"/>
  <c r="E2633" i="1"/>
  <c r="E2765" i="1"/>
  <c r="E2402" i="1"/>
  <c r="E2435" i="1"/>
  <c r="E2600" i="1"/>
  <c r="E2567" i="1"/>
  <c r="E2468" i="1"/>
  <c r="E2534" i="1"/>
  <c r="E2732" i="1"/>
  <c r="E2699" i="1"/>
  <c r="E2666" i="1"/>
  <c r="E2897" i="1"/>
  <c r="E2798" i="1"/>
  <c r="E2831" i="1"/>
  <c r="E2864" i="1"/>
  <c r="E2930" i="1"/>
  <c r="E124" i="1"/>
  <c r="E257" i="1"/>
  <c r="E389" i="1"/>
  <c r="E25" i="1"/>
  <c r="E58" i="1"/>
  <c r="E224" i="1"/>
  <c r="E191" i="1"/>
  <c r="E91" i="1"/>
  <c r="E157" i="1"/>
  <c r="E356" i="1"/>
  <c r="E323" i="1"/>
  <c r="E290" i="1"/>
  <c r="E521" i="1"/>
  <c r="E654" i="1"/>
  <c r="E786" i="1"/>
  <c r="E422" i="1"/>
  <c r="E455" i="1"/>
  <c r="E620" i="1"/>
  <c r="E587" i="1"/>
  <c r="E488" i="1"/>
  <c r="E554" i="1"/>
  <c r="E753" i="1"/>
  <c r="E720" i="1"/>
  <c r="E687" i="1"/>
  <c r="E918" i="1"/>
  <c r="E1050" i="1"/>
  <c r="E1182" i="1"/>
  <c r="E819" i="1"/>
  <c r="E852" i="1"/>
  <c r="E1017" i="1"/>
  <c r="E984" i="1"/>
  <c r="E885" i="1"/>
  <c r="E951" i="1"/>
  <c r="E1149" i="1"/>
  <c r="E1116" i="1"/>
  <c r="E1083" i="1"/>
  <c r="E1314" i="1"/>
  <c r="E1446" i="1"/>
  <c r="E1578" i="1"/>
  <c r="E1215" i="1"/>
  <c r="E1248" i="1"/>
  <c r="E1413" i="1"/>
  <c r="E1380" i="1"/>
  <c r="E1281" i="1"/>
  <c r="E1347" i="1"/>
  <c r="E1545" i="1"/>
  <c r="E1512" i="1"/>
  <c r="E1479" i="1"/>
  <c r="E1710" i="1"/>
  <c r="E1842" i="1"/>
  <c r="E1974" i="1"/>
  <c r="E1611" i="1"/>
  <c r="E1644" i="1"/>
  <c r="E1809" i="1"/>
  <c r="E1776" i="1"/>
  <c r="E1677" i="1"/>
  <c r="E1743" i="1"/>
  <c r="E1941" i="1"/>
  <c r="E1908" i="1"/>
  <c r="E1875" i="1"/>
  <c r="E2106" i="1"/>
  <c r="E2238" i="1"/>
  <c r="E2370" i="1"/>
  <c r="E2007" i="1"/>
  <c r="E2040" i="1"/>
  <c r="E2205" i="1"/>
  <c r="E2172" i="1"/>
  <c r="E2073" i="1"/>
  <c r="E2139" i="1"/>
  <c r="E2337" i="1"/>
  <c r="E2304" i="1"/>
  <c r="E2271" i="1"/>
  <c r="E2502" i="1"/>
  <c r="E2634" i="1"/>
  <c r="E2766" i="1"/>
  <c r="E2403" i="1"/>
  <c r="E2436" i="1"/>
  <c r="E2601" i="1"/>
  <c r="E2568" i="1"/>
  <c r="E2469" i="1"/>
  <c r="E2535" i="1"/>
  <c r="E2733" i="1"/>
  <c r="E2700" i="1"/>
  <c r="E2667" i="1"/>
  <c r="E2898" i="1"/>
  <c r="E2799" i="1"/>
  <c r="E2832" i="1"/>
  <c r="E2865" i="1"/>
  <c r="E2931" i="1"/>
  <c r="E125" i="1"/>
  <c r="E258" i="1"/>
  <c r="E390" i="1"/>
  <c r="E26" i="1"/>
  <c r="E59" i="1"/>
  <c r="E225" i="1"/>
  <c r="E192" i="1"/>
  <c r="E92" i="1"/>
  <c r="E158" i="1"/>
  <c r="E357" i="1"/>
  <c r="E324" i="1"/>
  <c r="E291" i="1"/>
  <c r="E522" i="1"/>
  <c r="E655" i="1"/>
  <c r="E787" i="1"/>
  <c r="E423" i="1"/>
  <c r="E456" i="1"/>
  <c r="E621" i="1"/>
  <c r="E588" i="1"/>
  <c r="E489" i="1"/>
  <c r="E555" i="1"/>
  <c r="E754" i="1"/>
  <c r="E721" i="1"/>
  <c r="E688" i="1"/>
  <c r="E919" i="1"/>
  <c r="E1051" i="1"/>
  <c r="E1183" i="1"/>
  <c r="E820" i="1"/>
  <c r="E853" i="1"/>
  <c r="E1018" i="1"/>
  <c r="E985" i="1"/>
  <c r="E886" i="1"/>
  <c r="E952" i="1"/>
  <c r="E1150" i="1"/>
  <c r="E1117" i="1"/>
  <c r="E1084" i="1"/>
  <c r="E1315" i="1"/>
  <c r="E1447" i="1"/>
  <c r="E1579" i="1"/>
  <c r="E1216" i="1"/>
  <c r="E1249" i="1"/>
  <c r="E1414" i="1"/>
  <c r="E1381" i="1"/>
  <c r="E1282" i="1"/>
  <c r="E1348" i="1"/>
  <c r="E1546" i="1"/>
  <c r="E1513" i="1"/>
  <c r="E1480" i="1"/>
  <c r="E1711" i="1"/>
  <c r="E1843" i="1"/>
  <c r="E1975" i="1"/>
  <c r="E1612" i="1"/>
  <c r="E1645" i="1"/>
  <c r="E1810" i="1"/>
  <c r="E1777" i="1"/>
  <c r="E1678" i="1"/>
  <c r="E1744" i="1"/>
  <c r="E1942" i="1"/>
  <c r="E1909" i="1"/>
  <c r="E1876" i="1"/>
  <c r="E2107" i="1"/>
  <c r="E2239" i="1"/>
  <c r="E2371" i="1"/>
  <c r="E2008" i="1"/>
  <c r="E2041" i="1"/>
  <c r="E2206" i="1"/>
  <c r="E2173" i="1"/>
  <c r="E2074" i="1"/>
  <c r="E2140" i="1"/>
  <c r="E2338" i="1"/>
  <c r="E2305" i="1"/>
  <c r="E2272" i="1"/>
  <c r="E2503" i="1"/>
  <c r="E2635" i="1"/>
  <c r="E2767" i="1"/>
  <c r="E2404" i="1"/>
  <c r="E2437" i="1"/>
  <c r="E2602" i="1"/>
  <c r="E2569" i="1"/>
  <c r="E2470" i="1"/>
  <c r="E2536" i="1"/>
  <c r="E2734" i="1"/>
  <c r="E2701" i="1"/>
  <c r="E2668" i="1"/>
  <c r="E2899" i="1"/>
  <c r="E2800" i="1"/>
  <c r="E2833" i="1"/>
  <c r="E2866" i="1"/>
  <c r="E2932" i="1"/>
  <c r="E126" i="1"/>
  <c r="E259" i="1"/>
  <c r="E391" i="1"/>
  <c r="E27" i="1"/>
  <c r="E60" i="1"/>
  <c r="E226" i="1"/>
  <c r="E193" i="1"/>
  <c r="E93" i="1"/>
  <c r="E159" i="1"/>
  <c r="E358" i="1"/>
  <c r="E325" i="1"/>
  <c r="E292" i="1"/>
  <c r="E523" i="1"/>
  <c r="E656" i="1"/>
  <c r="E788" i="1"/>
  <c r="E424" i="1"/>
  <c r="E457" i="1"/>
  <c r="E622" i="1"/>
  <c r="E589" i="1"/>
  <c r="E490" i="1"/>
  <c r="E556" i="1"/>
  <c r="E755" i="1"/>
  <c r="E722" i="1"/>
  <c r="E689" i="1"/>
  <c r="E920" i="1"/>
  <c r="E1052" i="1"/>
  <c r="E1184" i="1"/>
  <c r="E821" i="1"/>
  <c r="E854" i="1"/>
  <c r="E1019" i="1"/>
  <c r="E986" i="1"/>
  <c r="E887" i="1"/>
  <c r="E953" i="1"/>
  <c r="E1151" i="1"/>
  <c r="E1118" i="1"/>
  <c r="E1085" i="1"/>
  <c r="E1316" i="1"/>
  <c r="E1448" i="1"/>
  <c r="E1580" i="1"/>
  <c r="E1217" i="1"/>
  <c r="E1250" i="1"/>
  <c r="E1415" i="1"/>
  <c r="E1382" i="1"/>
  <c r="E1283" i="1"/>
  <c r="E1349" i="1"/>
  <c r="E1547" i="1"/>
  <c r="E1514" i="1"/>
  <c r="E1481" i="1"/>
  <c r="E1712" i="1"/>
  <c r="E1844" i="1"/>
  <c r="E1976" i="1"/>
  <c r="E1613" i="1"/>
  <c r="E1646" i="1"/>
  <c r="E1811" i="1"/>
  <c r="E1778" i="1"/>
  <c r="E1679" i="1"/>
  <c r="E1745" i="1"/>
  <c r="E1943" i="1"/>
  <c r="E1910" i="1"/>
  <c r="E1877" i="1"/>
  <c r="E2108" i="1"/>
  <c r="E2240" i="1"/>
  <c r="E2372" i="1"/>
  <c r="E2009" i="1"/>
  <c r="E2042" i="1"/>
  <c r="E2207" i="1"/>
  <c r="E2174" i="1"/>
  <c r="E2075" i="1"/>
  <c r="E2141" i="1"/>
  <c r="E2339" i="1"/>
  <c r="E2306" i="1"/>
  <c r="E2273" i="1"/>
  <c r="E2504" i="1"/>
  <c r="E2636" i="1"/>
  <c r="E2768" i="1"/>
  <c r="E2405" i="1"/>
  <c r="E2438" i="1"/>
  <c r="E2603" i="1"/>
  <c r="E2570" i="1"/>
  <c r="E2471" i="1"/>
  <c r="E2537" i="1"/>
  <c r="E2735" i="1"/>
  <c r="E2702" i="1"/>
  <c r="E2669" i="1"/>
  <c r="E2900" i="1"/>
  <c r="E2801" i="1"/>
  <c r="E2834" i="1"/>
  <c r="E2867" i="1"/>
  <c r="E2933" i="1"/>
  <c r="E127" i="1"/>
  <c r="E260" i="1"/>
  <c r="E392" i="1"/>
  <c r="E28" i="1"/>
  <c r="E61" i="1"/>
  <c r="E227" i="1"/>
  <c r="E194" i="1"/>
  <c r="E94" i="1"/>
  <c r="E160" i="1"/>
  <c r="E359" i="1"/>
  <c r="E326" i="1"/>
  <c r="E293" i="1"/>
  <c r="E524" i="1"/>
  <c r="E657" i="1"/>
  <c r="E789" i="1"/>
  <c r="E425" i="1"/>
  <c r="E458" i="1"/>
  <c r="E623" i="1"/>
  <c r="E590" i="1"/>
  <c r="E491" i="1"/>
  <c r="E557" i="1"/>
  <c r="E756" i="1"/>
  <c r="E723" i="1"/>
  <c r="E690" i="1"/>
  <c r="E921" i="1"/>
  <c r="E1053" i="1"/>
  <c r="E1185" i="1"/>
  <c r="E822" i="1"/>
  <c r="E855" i="1"/>
  <c r="E1020" i="1"/>
  <c r="E987" i="1"/>
  <c r="E888" i="1"/>
  <c r="E954" i="1"/>
  <c r="E1152" i="1"/>
  <c r="E1119" i="1"/>
  <c r="E1086" i="1"/>
  <c r="E1317" i="1"/>
  <c r="E1449" i="1"/>
  <c r="E1581" i="1"/>
  <c r="E1218" i="1"/>
  <c r="E1251" i="1"/>
  <c r="E1416" i="1"/>
  <c r="E1383" i="1"/>
  <c r="E1284" i="1"/>
  <c r="E1350" i="1"/>
  <c r="E1548" i="1"/>
  <c r="E1515" i="1"/>
  <c r="E1482" i="1"/>
  <c r="E1713" i="1"/>
  <c r="E1845" i="1"/>
  <c r="E1977" i="1"/>
  <c r="E1614" i="1"/>
  <c r="E1647" i="1"/>
  <c r="E1812" i="1"/>
  <c r="E1779" i="1"/>
  <c r="E1680" i="1"/>
  <c r="E1746" i="1"/>
  <c r="E1944" i="1"/>
  <c r="E1911" i="1"/>
  <c r="E1878" i="1"/>
  <c r="E2109" i="1"/>
  <c r="E2241" i="1"/>
  <c r="E2373" i="1"/>
  <c r="E2010" i="1"/>
  <c r="E2043" i="1"/>
  <c r="E2208" i="1"/>
  <c r="E2175" i="1"/>
  <c r="E2076" i="1"/>
  <c r="E2142" i="1"/>
  <c r="E2340" i="1"/>
  <c r="E2307" i="1"/>
  <c r="E2274" i="1"/>
  <c r="E2505" i="1"/>
  <c r="E2637" i="1"/>
  <c r="E2769" i="1"/>
  <c r="E2406" i="1"/>
  <c r="E2439" i="1"/>
  <c r="E2604" i="1"/>
  <c r="E2571" i="1"/>
  <c r="E2472" i="1"/>
  <c r="E2538" i="1"/>
  <c r="E2736" i="1"/>
  <c r="E2703" i="1"/>
  <c r="E2670" i="1"/>
  <c r="E2901" i="1"/>
  <c r="E2802" i="1"/>
  <c r="E2835" i="1"/>
  <c r="E2868" i="1"/>
  <c r="E2934" i="1"/>
  <c r="E128" i="1"/>
  <c r="E261" i="1"/>
  <c r="E393" i="1"/>
  <c r="E29" i="1"/>
  <c r="E62" i="1"/>
  <c r="E228" i="1"/>
  <c r="E195" i="1"/>
  <c r="E95" i="1"/>
  <c r="E161" i="1"/>
  <c r="E360" i="1"/>
  <c r="E327" i="1"/>
  <c r="E294" i="1"/>
  <c r="E525" i="1"/>
  <c r="E658" i="1"/>
  <c r="E790" i="1"/>
  <c r="E426" i="1"/>
  <c r="E459" i="1"/>
  <c r="E624" i="1"/>
  <c r="E591" i="1"/>
  <c r="E492" i="1"/>
  <c r="E558" i="1"/>
  <c r="E757" i="1"/>
  <c r="E724" i="1"/>
  <c r="E691" i="1"/>
  <c r="E922" i="1"/>
  <c r="E1054" i="1"/>
  <c r="E1186" i="1"/>
  <c r="E823" i="1"/>
  <c r="E856" i="1"/>
  <c r="E1021" i="1"/>
  <c r="E988" i="1"/>
  <c r="E889" i="1"/>
  <c r="E955" i="1"/>
  <c r="E1153" i="1"/>
  <c r="E1120" i="1"/>
  <c r="E1087" i="1"/>
  <c r="E1318" i="1"/>
  <c r="E1450" i="1"/>
  <c r="E1582" i="1"/>
  <c r="E1219" i="1"/>
  <c r="E1252" i="1"/>
  <c r="E1417" i="1"/>
  <c r="E1384" i="1"/>
  <c r="E1285" i="1"/>
  <c r="E1351" i="1"/>
  <c r="E1549" i="1"/>
  <c r="E1516" i="1"/>
  <c r="E1483" i="1"/>
  <c r="E1714" i="1"/>
  <c r="E1846" i="1"/>
  <c r="E1978" i="1"/>
  <c r="E1615" i="1"/>
  <c r="E1648" i="1"/>
  <c r="E1813" i="1"/>
  <c r="E1780" i="1"/>
  <c r="E1681" i="1"/>
  <c r="E1747" i="1"/>
  <c r="E1945" i="1"/>
  <c r="E1912" i="1"/>
  <c r="E1879" i="1"/>
  <c r="E2110" i="1"/>
  <c r="E2242" i="1"/>
  <c r="E2374" i="1"/>
  <c r="E2011" i="1"/>
  <c r="E2044" i="1"/>
  <c r="E2209" i="1"/>
  <c r="E2176" i="1"/>
  <c r="E2077" i="1"/>
  <c r="E2143" i="1"/>
  <c r="E2341" i="1"/>
  <c r="E2308" i="1"/>
  <c r="E2275" i="1"/>
  <c r="E2506" i="1"/>
  <c r="E2638" i="1"/>
  <c r="E2770" i="1"/>
  <c r="E2407" i="1"/>
  <c r="E2440" i="1"/>
  <c r="E2605" i="1"/>
  <c r="E2572" i="1"/>
  <c r="E2473" i="1"/>
  <c r="E2539" i="1"/>
  <c r="E2737" i="1"/>
  <c r="E2704" i="1"/>
  <c r="E2671" i="1"/>
  <c r="E2902" i="1"/>
  <c r="E2803" i="1"/>
  <c r="E2836" i="1"/>
  <c r="E2869" i="1"/>
  <c r="E2935" i="1"/>
  <c r="E129" i="1"/>
  <c r="E262" i="1"/>
  <c r="E394" i="1"/>
  <c r="E30" i="1"/>
  <c r="E63" i="1"/>
  <c r="E229" i="1"/>
  <c r="E196" i="1"/>
  <c r="E96" i="1"/>
  <c r="E162" i="1"/>
  <c r="E361" i="1"/>
  <c r="E328" i="1"/>
  <c r="E295" i="1"/>
  <c r="E526" i="1"/>
  <c r="E659" i="1"/>
  <c r="E791" i="1"/>
  <c r="E427" i="1"/>
  <c r="E460" i="1"/>
  <c r="E625" i="1"/>
  <c r="E592" i="1"/>
  <c r="E493" i="1"/>
  <c r="E559" i="1"/>
  <c r="E758" i="1"/>
  <c r="E725" i="1"/>
  <c r="E692" i="1"/>
  <c r="E923" i="1"/>
  <c r="E1055" i="1"/>
  <c r="E1187" i="1"/>
  <c r="E824" i="1"/>
  <c r="E857" i="1"/>
  <c r="E1022" i="1"/>
  <c r="E989" i="1"/>
  <c r="E890" i="1"/>
  <c r="E956" i="1"/>
  <c r="E1154" i="1"/>
  <c r="E1121" i="1"/>
  <c r="E1088" i="1"/>
  <c r="E1319" i="1"/>
  <c r="E1451" i="1"/>
  <c r="E1583" i="1"/>
  <c r="E1220" i="1"/>
  <c r="E1253" i="1"/>
  <c r="E1418" i="1"/>
  <c r="E1385" i="1"/>
  <c r="E1286" i="1"/>
  <c r="E1352" i="1"/>
  <c r="E1550" i="1"/>
  <c r="E1517" i="1"/>
  <c r="E1484" i="1"/>
  <c r="E1715" i="1"/>
  <c r="E1847" i="1"/>
  <c r="E1979" i="1"/>
  <c r="E1616" i="1"/>
  <c r="E1649" i="1"/>
  <c r="E1814" i="1"/>
  <c r="E1781" i="1"/>
  <c r="E1682" i="1"/>
  <c r="E1748" i="1"/>
  <c r="E1946" i="1"/>
  <c r="E1913" i="1"/>
  <c r="E1880" i="1"/>
  <c r="E2111" i="1"/>
  <c r="E2243" i="1"/>
  <c r="E2375" i="1"/>
  <c r="E2012" i="1"/>
  <c r="E2045" i="1"/>
  <c r="E2210" i="1"/>
  <c r="E2177" i="1"/>
  <c r="E2078" i="1"/>
  <c r="E2144" i="1"/>
  <c r="E2342" i="1"/>
  <c r="E2309" i="1"/>
  <c r="E2276" i="1"/>
  <c r="E2507" i="1"/>
  <c r="E2639" i="1"/>
  <c r="E2771" i="1"/>
  <c r="E2408" i="1"/>
  <c r="E2441" i="1"/>
  <c r="E2606" i="1"/>
  <c r="E2573" i="1"/>
  <c r="E2474" i="1"/>
  <c r="E2540" i="1"/>
  <c r="E2738" i="1"/>
  <c r="E2705" i="1"/>
  <c r="E2672" i="1"/>
  <c r="E2903" i="1"/>
  <c r="E2804" i="1"/>
  <c r="E2837" i="1"/>
  <c r="E2870" i="1"/>
  <c r="E2936" i="1"/>
  <c r="E130" i="1"/>
  <c r="E263" i="1"/>
  <c r="E395" i="1"/>
  <c r="E31" i="1"/>
  <c r="E64" i="1"/>
  <c r="E230" i="1"/>
  <c r="E197" i="1"/>
  <c r="E97" i="1"/>
  <c r="E163" i="1"/>
  <c r="E362" i="1"/>
  <c r="E329" i="1"/>
  <c r="E296" i="1"/>
  <c r="E527" i="1"/>
  <c r="E660" i="1"/>
  <c r="E792" i="1"/>
  <c r="E428" i="1"/>
  <c r="E461" i="1"/>
  <c r="E626" i="1"/>
  <c r="E593" i="1"/>
  <c r="E494" i="1"/>
  <c r="E560" i="1"/>
  <c r="E759" i="1"/>
  <c r="E726" i="1"/>
  <c r="E693" i="1"/>
  <c r="E924" i="1"/>
  <c r="E1056" i="1"/>
  <c r="E1188" i="1"/>
  <c r="E825" i="1"/>
  <c r="E858" i="1"/>
  <c r="E1023" i="1"/>
  <c r="E990" i="1"/>
  <c r="E891" i="1"/>
  <c r="E957" i="1"/>
  <c r="E1155" i="1"/>
  <c r="E1122" i="1"/>
  <c r="E1089" i="1"/>
  <c r="E1320" i="1"/>
  <c r="E1452" i="1"/>
  <c r="E1584" i="1"/>
  <c r="E1221" i="1"/>
  <c r="E1254" i="1"/>
  <c r="E1419" i="1"/>
  <c r="E1386" i="1"/>
  <c r="E1287" i="1"/>
  <c r="E1353" i="1"/>
  <c r="E1551" i="1"/>
  <c r="E1518" i="1"/>
  <c r="E1485" i="1"/>
  <c r="E1716" i="1"/>
  <c r="E1848" i="1"/>
  <c r="E1980" i="1"/>
  <c r="E1617" i="1"/>
  <c r="E1650" i="1"/>
  <c r="E1815" i="1"/>
  <c r="E1782" i="1"/>
  <c r="E1683" i="1"/>
  <c r="E1749" i="1"/>
  <c r="E1947" i="1"/>
  <c r="E1914" i="1"/>
  <c r="E1881" i="1"/>
  <c r="E2112" i="1"/>
  <c r="E2244" i="1"/>
  <c r="E2376" i="1"/>
  <c r="E2013" i="1"/>
  <c r="E2046" i="1"/>
  <c r="E2211" i="1"/>
  <c r="E2178" i="1"/>
  <c r="E2079" i="1"/>
  <c r="E2145" i="1"/>
  <c r="E2343" i="1"/>
  <c r="E2310" i="1"/>
  <c r="E2277" i="1"/>
  <c r="E2508" i="1"/>
  <c r="E2640" i="1"/>
  <c r="E2772" i="1"/>
  <c r="E2409" i="1"/>
  <c r="E2442" i="1"/>
  <c r="E2607" i="1"/>
  <c r="E2574" i="1"/>
  <c r="E2475" i="1"/>
  <c r="E2541" i="1"/>
  <c r="E2739" i="1"/>
  <c r="E2706" i="1"/>
  <c r="E2673" i="1"/>
  <c r="E2904" i="1"/>
  <c r="E2805" i="1"/>
  <c r="E2838" i="1"/>
  <c r="E2871" i="1"/>
  <c r="E2937" i="1"/>
  <c r="E131" i="1"/>
  <c r="E264" i="1"/>
  <c r="E396" i="1"/>
  <c r="E32" i="1"/>
  <c r="E65" i="1"/>
  <c r="E231" i="1"/>
  <c r="E198" i="1"/>
  <c r="E98" i="1"/>
  <c r="E164" i="1"/>
  <c r="E363" i="1"/>
  <c r="E330" i="1"/>
  <c r="E297" i="1"/>
  <c r="E528" i="1"/>
  <c r="E661" i="1"/>
  <c r="E793" i="1"/>
  <c r="E429" i="1"/>
  <c r="E462" i="1"/>
  <c r="E627" i="1"/>
  <c r="E594" i="1"/>
  <c r="E495" i="1"/>
  <c r="E561" i="1"/>
  <c r="E760" i="1"/>
  <c r="E727" i="1"/>
  <c r="E694" i="1"/>
  <c r="E925" i="1"/>
  <c r="E1057" i="1"/>
  <c r="E1189" i="1"/>
  <c r="E826" i="1"/>
  <c r="E859" i="1"/>
  <c r="E1024" i="1"/>
  <c r="E991" i="1"/>
  <c r="E892" i="1"/>
  <c r="E958" i="1"/>
  <c r="E1156" i="1"/>
  <c r="E1123" i="1"/>
  <c r="E1090" i="1"/>
  <c r="E1321" i="1"/>
  <c r="E1453" i="1"/>
  <c r="E1585" i="1"/>
  <c r="E1222" i="1"/>
  <c r="E1255" i="1"/>
  <c r="E1420" i="1"/>
  <c r="E1387" i="1"/>
  <c r="E1288" i="1"/>
  <c r="E1354" i="1"/>
  <c r="E1552" i="1"/>
  <c r="E1519" i="1"/>
  <c r="E1486" i="1"/>
  <c r="E1717" i="1"/>
  <c r="E1849" i="1"/>
  <c r="E1981" i="1"/>
  <c r="E1618" i="1"/>
  <c r="E1651" i="1"/>
  <c r="E1816" i="1"/>
  <c r="E1783" i="1"/>
  <c r="E1684" i="1"/>
  <c r="E1750" i="1"/>
  <c r="E1948" i="1"/>
  <c r="E1915" i="1"/>
  <c r="E1882" i="1"/>
  <c r="E2113" i="1"/>
  <c r="E2245" i="1"/>
  <c r="E2377" i="1"/>
  <c r="E2014" i="1"/>
  <c r="E2047" i="1"/>
  <c r="E2212" i="1"/>
  <c r="E2179" i="1"/>
  <c r="E2080" i="1"/>
  <c r="E2146" i="1"/>
  <c r="E2344" i="1"/>
  <c r="E2311" i="1"/>
  <c r="E2278" i="1"/>
  <c r="E2509" i="1"/>
  <c r="E2641" i="1"/>
  <c r="E2773" i="1"/>
  <c r="E2410" i="1"/>
  <c r="E2443" i="1"/>
  <c r="E2608" i="1"/>
  <c r="E2575" i="1"/>
  <c r="E2476" i="1"/>
  <c r="E2542" i="1"/>
  <c r="E2740" i="1"/>
  <c r="E2707" i="1"/>
  <c r="E2674" i="1"/>
  <c r="E2905" i="1"/>
  <c r="E2806" i="1"/>
  <c r="E2839" i="1"/>
  <c r="E2872" i="1"/>
  <c r="E2938" i="1"/>
  <c r="E132" i="1"/>
  <c r="E265" i="1"/>
  <c r="E397" i="1"/>
  <c r="E33" i="1"/>
  <c r="E66" i="1"/>
  <c r="E232" i="1"/>
  <c r="E199" i="1"/>
  <c r="E99" i="1"/>
  <c r="E165" i="1"/>
  <c r="E364" i="1"/>
  <c r="E331" i="1"/>
  <c r="E298" i="1"/>
  <c r="E529" i="1"/>
  <c r="E662" i="1"/>
  <c r="E794" i="1"/>
  <c r="E430" i="1"/>
  <c r="E463" i="1"/>
  <c r="E628" i="1"/>
  <c r="E595" i="1"/>
  <c r="E496" i="1"/>
  <c r="E562" i="1"/>
  <c r="E761" i="1"/>
  <c r="E728" i="1"/>
  <c r="E695" i="1"/>
  <c r="E926" i="1"/>
  <c r="E1058" i="1"/>
  <c r="E1190" i="1"/>
  <c r="E827" i="1"/>
  <c r="E860" i="1"/>
  <c r="E1025" i="1"/>
  <c r="E992" i="1"/>
  <c r="E893" i="1"/>
  <c r="E959" i="1"/>
  <c r="E1157" i="1"/>
  <c r="E1124" i="1"/>
  <c r="E1091" i="1"/>
  <c r="E1322" i="1"/>
  <c r="E1454" i="1"/>
  <c r="E1586" i="1"/>
  <c r="E1223" i="1"/>
  <c r="E1256" i="1"/>
  <c r="E1421" i="1"/>
  <c r="E1388" i="1"/>
  <c r="E1289" i="1"/>
  <c r="E1355" i="1"/>
  <c r="E1553" i="1"/>
  <c r="E1520" i="1"/>
  <c r="E1487" i="1"/>
  <c r="E1718" i="1"/>
  <c r="E1850" i="1"/>
  <c r="E1982" i="1"/>
  <c r="E1619" i="1"/>
  <c r="E1652" i="1"/>
  <c r="E1817" i="1"/>
  <c r="E1784" i="1"/>
  <c r="E1685" i="1"/>
  <c r="E1751" i="1"/>
  <c r="E1949" i="1"/>
  <c r="E1916" i="1"/>
  <c r="E1883" i="1"/>
  <c r="E2114" i="1"/>
  <c r="E2246" i="1"/>
  <c r="E2378" i="1"/>
  <c r="E2015" i="1"/>
  <c r="E2048" i="1"/>
  <c r="E2213" i="1"/>
  <c r="E2180" i="1"/>
  <c r="E2081" i="1"/>
  <c r="E2147" i="1"/>
  <c r="E2345" i="1"/>
  <c r="E2312" i="1"/>
  <c r="E2279" i="1"/>
  <c r="E2510" i="1"/>
  <c r="E2642" i="1"/>
  <c r="E2774" i="1"/>
  <c r="E2411" i="1"/>
  <c r="E2444" i="1"/>
  <c r="E2609" i="1"/>
  <c r="E2576" i="1"/>
  <c r="E2477" i="1"/>
  <c r="E2543" i="1"/>
  <c r="E2741" i="1"/>
  <c r="E2708" i="1"/>
  <c r="E2675" i="1"/>
  <c r="E2906" i="1"/>
  <c r="E2807" i="1"/>
  <c r="E2840" i="1"/>
  <c r="E2873" i="1"/>
  <c r="E2939" i="1"/>
  <c r="E133" i="1"/>
  <c r="E266" i="1"/>
  <c r="E398" i="1"/>
  <c r="E34" i="1"/>
  <c r="E67" i="1"/>
  <c r="E233" i="1"/>
  <c r="E200" i="1"/>
  <c r="E100" i="1"/>
  <c r="E166" i="1"/>
  <c r="E365" i="1"/>
  <c r="E332" i="1"/>
  <c r="E299" i="1"/>
  <c r="E530" i="1"/>
  <c r="E663" i="1"/>
  <c r="E795" i="1"/>
  <c r="E431" i="1"/>
  <c r="E464" i="1"/>
  <c r="E629" i="1"/>
  <c r="E596" i="1"/>
  <c r="E497" i="1"/>
  <c r="E563" i="1"/>
  <c r="E762" i="1"/>
  <c r="E729" i="1"/>
  <c r="E696" i="1"/>
  <c r="E927" i="1"/>
  <c r="E1059" i="1"/>
  <c r="E1191" i="1"/>
  <c r="E828" i="1"/>
  <c r="E861" i="1"/>
  <c r="E1026" i="1"/>
  <c r="E993" i="1"/>
  <c r="E894" i="1"/>
  <c r="E960" i="1"/>
  <c r="E1158" i="1"/>
  <c r="E1125" i="1"/>
  <c r="E1092" i="1"/>
  <c r="E1323" i="1"/>
  <c r="E1455" i="1"/>
  <c r="E1587" i="1"/>
  <c r="E1224" i="1"/>
  <c r="E1257" i="1"/>
  <c r="E1422" i="1"/>
  <c r="E1389" i="1"/>
  <c r="E1290" i="1"/>
  <c r="E1356" i="1"/>
  <c r="E1554" i="1"/>
  <c r="E1521" i="1"/>
  <c r="E1488" i="1"/>
  <c r="E1719" i="1"/>
  <c r="E1851" i="1"/>
  <c r="E1983" i="1"/>
  <c r="E1620" i="1"/>
  <c r="E1653" i="1"/>
  <c r="E1818" i="1"/>
  <c r="E1785" i="1"/>
  <c r="E1686" i="1"/>
  <c r="E1752" i="1"/>
  <c r="E1950" i="1"/>
  <c r="E1917" i="1"/>
  <c r="E1884" i="1"/>
  <c r="E2115" i="1"/>
  <c r="E2247" i="1"/>
  <c r="E2379" i="1"/>
  <c r="E2016" i="1"/>
  <c r="E2049" i="1"/>
  <c r="E2214" i="1"/>
  <c r="E2181" i="1"/>
  <c r="E2082" i="1"/>
  <c r="E2148" i="1"/>
  <c r="E2346" i="1"/>
  <c r="E2313" i="1"/>
  <c r="E2280" i="1"/>
  <c r="E2511" i="1"/>
  <c r="E2643" i="1"/>
  <c r="E2775" i="1"/>
  <c r="E2412" i="1"/>
  <c r="E2445" i="1"/>
  <c r="E2610" i="1"/>
  <c r="E2577" i="1"/>
  <c r="E2478" i="1"/>
  <c r="E2544" i="1"/>
  <c r="E2742" i="1"/>
  <c r="E2709" i="1"/>
  <c r="E2676" i="1"/>
  <c r="E2907" i="1"/>
  <c r="E2808" i="1"/>
  <c r="E2841" i="1"/>
  <c r="E2874" i="1"/>
  <c r="E2940" i="1"/>
  <c r="E134" i="1"/>
  <c r="E267" i="1"/>
  <c r="E399" i="1"/>
  <c r="E35" i="1"/>
  <c r="E68" i="1"/>
  <c r="E234" i="1"/>
  <c r="E201" i="1"/>
  <c r="E101" i="1"/>
  <c r="E167" i="1"/>
  <c r="E366" i="1"/>
  <c r="E333" i="1"/>
  <c r="E300" i="1"/>
  <c r="E531" i="1"/>
  <c r="E664" i="1"/>
  <c r="E796" i="1"/>
  <c r="E432" i="1"/>
  <c r="E465" i="1"/>
  <c r="E630" i="1"/>
  <c r="E597" i="1"/>
  <c r="E498" i="1"/>
  <c r="E564" i="1"/>
  <c r="E763" i="1"/>
  <c r="E730" i="1"/>
  <c r="E697" i="1"/>
  <c r="E928" i="1"/>
  <c r="E1060" i="1"/>
  <c r="E1192" i="1"/>
  <c r="E829" i="1"/>
  <c r="E862" i="1"/>
  <c r="E1027" i="1"/>
  <c r="E994" i="1"/>
  <c r="E895" i="1"/>
  <c r="E961" i="1"/>
  <c r="E1159" i="1"/>
  <c r="E1126" i="1"/>
  <c r="E1093" i="1"/>
  <c r="E1324" i="1"/>
  <c r="E1456" i="1"/>
  <c r="E1588" i="1"/>
  <c r="E1225" i="1"/>
  <c r="E1258" i="1"/>
  <c r="E1423" i="1"/>
  <c r="E1390" i="1"/>
  <c r="E1291" i="1"/>
  <c r="E1357" i="1"/>
  <c r="E1555" i="1"/>
  <c r="E1522" i="1"/>
  <c r="E1489" i="1"/>
  <c r="E1720" i="1"/>
  <c r="E1852" i="1"/>
  <c r="E1984" i="1"/>
  <c r="E1621" i="1"/>
  <c r="E1654" i="1"/>
  <c r="E1819" i="1"/>
  <c r="E1786" i="1"/>
  <c r="E1687" i="1"/>
  <c r="E1753" i="1"/>
  <c r="E1951" i="1"/>
  <c r="E1918" i="1"/>
  <c r="E1885" i="1"/>
  <c r="E2116" i="1"/>
  <c r="E2248" i="1"/>
  <c r="E2380" i="1"/>
  <c r="E2017" i="1"/>
  <c r="E2050" i="1"/>
  <c r="E2215" i="1"/>
  <c r="E2182" i="1"/>
  <c r="E2083" i="1"/>
  <c r="E2149" i="1"/>
  <c r="E2347" i="1"/>
  <c r="E2314" i="1"/>
  <c r="E2281" i="1"/>
  <c r="E2512" i="1"/>
  <c r="E2644" i="1"/>
  <c r="E2776" i="1"/>
  <c r="E2413" i="1"/>
  <c r="E2446" i="1"/>
  <c r="E2611" i="1"/>
  <c r="E2578" i="1"/>
  <c r="E2479" i="1"/>
  <c r="E2545" i="1"/>
  <c r="E2743" i="1"/>
  <c r="E2710" i="1"/>
  <c r="E2677" i="1"/>
  <c r="E2908" i="1"/>
  <c r="E2809" i="1"/>
  <c r="E2842" i="1"/>
  <c r="E2875" i="1"/>
  <c r="E2941" i="1"/>
  <c r="E102" i="1"/>
  <c r="G8" i="5" l="1"/>
  <c r="T8" i="5"/>
  <c r="N8" i="5"/>
  <c r="Y8" i="5"/>
  <c r="AB8" i="5"/>
  <c r="S8" i="5"/>
  <c r="I8" i="5"/>
  <c r="J8" i="5"/>
  <c r="AA8" i="5"/>
  <c r="X8" i="5"/>
  <c r="R8" i="5"/>
  <c r="L8" i="5"/>
  <c r="V8" i="5"/>
  <c r="O8" i="5"/>
  <c r="P8" i="5"/>
  <c r="Z8" i="5"/>
  <c r="W8" i="5"/>
  <c r="F8" i="5"/>
  <c r="U8" i="5"/>
  <c r="AD8" i="5"/>
  <c r="H8" i="5"/>
  <c r="AC8" i="5"/>
  <c r="Q8" i="5"/>
  <c r="M8" i="5"/>
  <c r="G11" i="4"/>
  <c r="B11" i="4"/>
  <c r="F11" i="4"/>
  <c r="E4" i="4"/>
  <c r="C5" i="4"/>
  <c r="G5" i="4"/>
  <c r="E6" i="4"/>
  <c r="C7" i="4"/>
  <c r="G7" i="4"/>
  <c r="E8" i="4"/>
  <c r="C9" i="4"/>
  <c r="G9" i="4"/>
  <c r="E10" i="4"/>
  <c r="D6" i="4"/>
  <c r="B7" i="4"/>
  <c r="C11" i="4"/>
  <c r="B4" i="4"/>
  <c r="F4" i="4"/>
  <c r="D5" i="4"/>
  <c r="B6" i="4"/>
  <c r="F6" i="4"/>
  <c r="D7" i="4"/>
  <c r="B8" i="4"/>
  <c r="F8" i="4"/>
  <c r="D9" i="4"/>
  <c r="B10" i="4"/>
  <c r="F10" i="4"/>
  <c r="F5" i="4"/>
  <c r="D8" i="4"/>
  <c r="F9" i="4"/>
  <c r="D11" i="4"/>
  <c r="C4" i="4"/>
  <c r="G4" i="4"/>
  <c r="E5" i="4"/>
  <c r="C6" i="4"/>
  <c r="G6" i="4"/>
  <c r="E7" i="4"/>
  <c r="C8" i="4"/>
  <c r="G8" i="4"/>
  <c r="E9" i="4"/>
  <c r="C10" i="4"/>
  <c r="G10" i="4"/>
  <c r="E11" i="4"/>
  <c r="D4" i="4"/>
  <c r="B5" i="4"/>
  <c r="F7" i="4"/>
  <c r="B9" i="4"/>
  <c r="D10" i="4"/>
  <c r="J4" i="4"/>
  <c r="J5" i="4"/>
  <c r="J6" i="4"/>
  <c r="J7" i="4"/>
  <c r="J8" i="4"/>
  <c r="J9" i="4"/>
  <c r="J10" i="4"/>
  <c r="K11" i="4"/>
  <c r="H5" i="4"/>
  <c r="H6" i="4"/>
  <c r="H7" i="4"/>
  <c r="H8" i="4"/>
  <c r="L9" i="4"/>
  <c r="H10" i="4"/>
  <c r="I11" i="4"/>
  <c r="M4" i="4"/>
  <c r="I5" i="4"/>
  <c r="M6" i="4"/>
  <c r="M8" i="4"/>
  <c r="I9" i="4"/>
  <c r="K4" i="4"/>
  <c r="K5" i="4"/>
  <c r="K6" i="4"/>
  <c r="K7" i="4"/>
  <c r="K8" i="4"/>
  <c r="K9" i="4"/>
  <c r="K10" i="4"/>
  <c r="H11" i="4"/>
  <c r="L11" i="4"/>
  <c r="L4" i="4"/>
  <c r="L5" i="4"/>
  <c r="L6" i="4"/>
  <c r="L7" i="4"/>
  <c r="L8" i="4"/>
  <c r="H9" i="4"/>
  <c r="L10" i="4"/>
  <c r="M11" i="4"/>
  <c r="I4" i="4"/>
  <c r="I7" i="4"/>
  <c r="M7" i="4"/>
  <c r="M9" i="4"/>
  <c r="H4" i="4"/>
  <c r="M5" i="4"/>
  <c r="I6" i="4"/>
  <c r="I8" i="4"/>
  <c r="I10" i="4"/>
  <c r="M10" i="4"/>
  <c r="J11" i="4"/>
  <c r="B31" i="4"/>
  <c r="F31" i="4"/>
  <c r="J31" i="4"/>
  <c r="B32" i="4"/>
  <c r="F32" i="4"/>
  <c r="J32" i="4"/>
  <c r="B33" i="4"/>
  <c r="F33" i="4"/>
  <c r="J33" i="4"/>
  <c r="B34" i="4"/>
  <c r="F34" i="4"/>
  <c r="J34" i="4"/>
  <c r="B35" i="4"/>
  <c r="F35" i="4"/>
  <c r="J35" i="4"/>
  <c r="B36" i="4"/>
  <c r="F36" i="4"/>
  <c r="J36" i="4"/>
  <c r="B37" i="4"/>
  <c r="F37" i="4"/>
  <c r="J37" i="4"/>
  <c r="C30" i="4"/>
  <c r="G30" i="4"/>
  <c r="K30" i="4"/>
  <c r="C18" i="4"/>
  <c r="G18" i="4"/>
  <c r="K18" i="4"/>
  <c r="D19" i="4"/>
  <c r="H19" i="4"/>
  <c r="L19" i="4"/>
  <c r="E20" i="4"/>
  <c r="I20" i="4"/>
  <c r="M20" i="4"/>
  <c r="F21" i="4"/>
  <c r="J21" i="4"/>
  <c r="C22" i="4"/>
  <c r="G22" i="4"/>
  <c r="K22" i="4"/>
  <c r="D23" i="4"/>
  <c r="H23" i="4"/>
  <c r="L23" i="4"/>
  <c r="E24" i="4"/>
  <c r="I24" i="4"/>
  <c r="M24" i="4"/>
  <c r="F17" i="4"/>
  <c r="J17" i="4"/>
  <c r="B18" i="4"/>
  <c r="B22" i="4"/>
  <c r="I19" i="4"/>
  <c r="F20" i="4"/>
  <c r="C21" i="4"/>
  <c r="K21" i="4"/>
  <c r="H22" i="4"/>
  <c r="E23" i="4"/>
  <c r="I23" i="4"/>
  <c r="F24" i="4"/>
  <c r="C17" i="4"/>
  <c r="G17" i="4"/>
  <c r="B19" i="4"/>
  <c r="C31" i="4"/>
  <c r="G31" i="4"/>
  <c r="K31" i="4"/>
  <c r="C32" i="4"/>
  <c r="G32" i="4"/>
  <c r="K32" i="4"/>
  <c r="C33" i="4"/>
  <c r="G33" i="4"/>
  <c r="K33" i="4"/>
  <c r="C34" i="4"/>
  <c r="G34" i="4"/>
  <c r="K34" i="4"/>
  <c r="C35" i="4"/>
  <c r="G35" i="4"/>
  <c r="K35" i="4"/>
  <c r="C36" i="4"/>
  <c r="G36" i="4"/>
  <c r="K36" i="4"/>
  <c r="C37" i="4"/>
  <c r="G37" i="4"/>
  <c r="K37" i="4"/>
  <c r="D30" i="4"/>
  <c r="H30" i="4"/>
  <c r="L30" i="4"/>
  <c r="D18" i="4"/>
  <c r="H18" i="4"/>
  <c r="L18" i="4"/>
  <c r="E19" i="4"/>
  <c r="M19" i="4"/>
  <c r="J20" i="4"/>
  <c r="G21" i="4"/>
  <c r="D22" i="4"/>
  <c r="L22" i="4"/>
  <c r="M23" i="4"/>
  <c r="J24" i="4"/>
  <c r="K17" i="4"/>
  <c r="B23" i="4"/>
  <c r="D31" i="4"/>
  <c r="H31" i="4"/>
  <c r="L31" i="4"/>
  <c r="D32" i="4"/>
  <c r="H32" i="4"/>
  <c r="L32" i="4"/>
  <c r="D33" i="4"/>
  <c r="H33" i="4"/>
  <c r="L33" i="4"/>
  <c r="D34" i="4"/>
  <c r="H34" i="4"/>
  <c r="L34" i="4"/>
  <c r="D35" i="4"/>
  <c r="H35" i="4"/>
  <c r="L35" i="4"/>
  <c r="D36" i="4"/>
  <c r="H36" i="4"/>
  <c r="L36" i="4"/>
  <c r="D37" i="4"/>
  <c r="H37" i="4"/>
  <c r="L37" i="4"/>
  <c r="E30" i="4"/>
  <c r="I30" i="4"/>
  <c r="M30" i="4"/>
  <c r="E18" i="4"/>
  <c r="I18" i="4"/>
  <c r="M18" i="4"/>
  <c r="F19" i="4"/>
  <c r="J19" i="4"/>
  <c r="C20" i="4"/>
  <c r="G20" i="4"/>
  <c r="K20" i="4"/>
  <c r="D21" i="4"/>
  <c r="H21" i="4"/>
  <c r="L21" i="4"/>
  <c r="E22" i="4"/>
  <c r="I22" i="4"/>
  <c r="M22" i="4"/>
  <c r="F23" i="4"/>
  <c r="E31" i="4"/>
  <c r="I32" i="4"/>
  <c r="M33" i="4"/>
  <c r="E35" i="4"/>
  <c r="I36" i="4"/>
  <c r="M37" i="4"/>
  <c r="F18" i="4"/>
  <c r="K19" i="4"/>
  <c r="E21" i="4"/>
  <c r="J22" i="4"/>
  <c r="K23" i="4"/>
  <c r="H24" i="4"/>
  <c r="E17" i="4"/>
  <c r="M17" i="4"/>
  <c r="B17" i="4"/>
  <c r="L17" i="4"/>
  <c r="I31" i="4"/>
  <c r="M32" i="4"/>
  <c r="E34" i="4"/>
  <c r="I35" i="4"/>
  <c r="M36" i="4"/>
  <c r="F30" i="4"/>
  <c r="J18" i="4"/>
  <c r="D20" i="4"/>
  <c r="I21" i="4"/>
  <c r="C23" i="4"/>
  <c r="C24" i="4"/>
  <c r="K24" i="4"/>
  <c r="H17" i="4"/>
  <c r="B20" i="4"/>
  <c r="G24" i="4"/>
  <c r="M31" i="4"/>
  <c r="E33" i="4"/>
  <c r="I34" i="4"/>
  <c r="M35" i="4"/>
  <c r="E37" i="4"/>
  <c r="J30" i="4"/>
  <c r="C19" i="4"/>
  <c r="H20" i="4"/>
  <c r="M21" i="4"/>
  <c r="G23" i="4"/>
  <c r="D24" i="4"/>
  <c r="L24" i="4"/>
  <c r="I17" i="4"/>
  <c r="B21" i="4"/>
  <c r="E32" i="4"/>
  <c r="I33" i="4"/>
  <c r="M34" i="4"/>
  <c r="E36" i="4"/>
  <c r="I37" i="4"/>
  <c r="B30" i="4"/>
  <c r="G19" i="4"/>
  <c r="L20" i="4"/>
  <c r="F22" i="4"/>
  <c r="J23" i="4"/>
  <c r="D17" i="4"/>
  <c r="B24" i="4"/>
  <c r="F235" i="1"/>
  <c r="F367" i="1"/>
  <c r="F2" i="1"/>
  <c r="F36" i="1"/>
  <c r="F202" i="1"/>
  <c r="F168" i="1"/>
  <c r="F69" i="1"/>
  <c r="F135" i="1"/>
  <c r="F334" i="1"/>
  <c r="F301" i="1"/>
  <c r="F268" i="1"/>
  <c r="F102" i="1"/>
  <c r="F631" i="1"/>
  <c r="F764" i="1"/>
  <c r="F400" i="1"/>
  <c r="F433" i="1"/>
  <c r="F598" i="1"/>
  <c r="F565" i="1"/>
  <c r="F466" i="1"/>
  <c r="F532" i="1"/>
  <c r="F731" i="1"/>
  <c r="F698" i="1"/>
  <c r="F665" i="1"/>
  <c r="F896" i="1"/>
  <c r="F1028" i="1"/>
  <c r="F1160" i="1"/>
  <c r="F797" i="1"/>
  <c r="F830" i="1"/>
  <c r="F995" i="1"/>
  <c r="F962" i="1"/>
  <c r="F863" i="1"/>
  <c r="F929" i="1"/>
  <c r="F1127" i="1"/>
  <c r="F1094" i="1"/>
  <c r="F1061" i="1"/>
  <c r="F1292" i="1"/>
  <c r="F1424" i="1"/>
  <c r="F1556" i="1"/>
  <c r="F1193" i="1"/>
  <c r="F1226" i="1"/>
  <c r="F1391" i="1"/>
  <c r="F1358" i="1"/>
  <c r="F1259" i="1"/>
  <c r="F1325" i="1"/>
  <c r="F1523" i="1"/>
  <c r="F1490" i="1"/>
  <c r="F1457" i="1"/>
  <c r="F1688" i="1"/>
  <c r="F1820" i="1"/>
  <c r="F1952" i="1"/>
  <c r="F1589" i="1"/>
  <c r="F1622" i="1"/>
  <c r="F1787" i="1"/>
  <c r="F1754" i="1"/>
  <c r="F1655" i="1"/>
  <c r="F1721" i="1"/>
  <c r="F1919" i="1"/>
  <c r="F1886" i="1"/>
  <c r="F1853" i="1"/>
  <c r="F2084" i="1"/>
  <c r="F2216" i="1"/>
  <c r="F2348" i="1"/>
  <c r="F1985" i="1"/>
  <c r="F2018" i="1"/>
  <c r="F2183" i="1"/>
  <c r="F2150" i="1"/>
  <c r="F2051" i="1"/>
  <c r="F2117" i="1"/>
  <c r="F2315" i="1"/>
  <c r="F2282" i="1"/>
  <c r="F2249" i="1"/>
  <c r="F2480" i="1"/>
  <c r="F2612" i="1"/>
  <c r="F2744" i="1"/>
  <c r="F2381" i="1"/>
  <c r="F2414" i="1"/>
  <c r="F2579" i="1"/>
  <c r="F2546" i="1"/>
  <c r="F2447" i="1"/>
  <c r="F2513" i="1"/>
  <c r="F2711" i="1"/>
  <c r="F2678" i="1"/>
  <c r="F2645" i="1"/>
  <c r="F2876" i="1"/>
  <c r="F2777" i="1"/>
  <c r="F2810" i="1"/>
  <c r="F2843" i="1"/>
  <c r="F2909" i="1"/>
  <c r="F103" i="1"/>
  <c r="F236" i="1"/>
  <c r="F368" i="1"/>
  <c r="F3" i="1"/>
  <c r="F37" i="1"/>
  <c r="F203" i="1"/>
  <c r="F169" i="1"/>
  <c r="F70" i="1"/>
  <c r="F136" i="1"/>
  <c r="F335" i="1"/>
  <c r="F302" i="1"/>
  <c r="F269" i="1"/>
  <c r="F500" i="1"/>
  <c r="F632" i="1"/>
  <c r="F765" i="1"/>
  <c r="F401" i="1"/>
  <c r="F434" i="1"/>
  <c r="F599" i="1"/>
  <c r="F566" i="1"/>
  <c r="F467" i="1"/>
  <c r="F533" i="1"/>
  <c r="F732" i="1"/>
  <c r="F699" i="1"/>
  <c r="F666" i="1"/>
  <c r="F897" i="1"/>
  <c r="F1029" i="1"/>
  <c r="F1161" i="1"/>
  <c r="F798" i="1"/>
  <c r="F831" i="1"/>
  <c r="F996" i="1"/>
  <c r="F963" i="1"/>
  <c r="F864" i="1"/>
  <c r="F930" i="1"/>
  <c r="F1128" i="1"/>
  <c r="F1095" i="1"/>
  <c r="F1062" i="1"/>
  <c r="F1293" i="1"/>
  <c r="F1425" i="1"/>
  <c r="F1557" i="1"/>
  <c r="F1194" i="1"/>
  <c r="F1227" i="1"/>
  <c r="F1392" i="1"/>
  <c r="F1359" i="1"/>
  <c r="F1260" i="1"/>
  <c r="F1326" i="1"/>
  <c r="F1524" i="1"/>
  <c r="F1491" i="1"/>
  <c r="F1458" i="1"/>
  <c r="F1689" i="1"/>
  <c r="F1821" i="1"/>
  <c r="F1953" i="1"/>
  <c r="F1590" i="1"/>
  <c r="F1623" i="1"/>
  <c r="F1788" i="1"/>
  <c r="F1755" i="1"/>
  <c r="F1656" i="1"/>
  <c r="F1722" i="1"/>
  <c r="F1920" i="1"/>
  <c r="F1887" i="1"/>
  <c r="F1854" i="1"/>
  <c r="F2085" i="1"/>
  <c r="F2217" i="1"/>
  <c r="F2349" i="1"/>
  <c r="F1986" i="1"/>
  <c r="F2019" i="1"/>
  <c r="F2184" i="1"/>
  <c r="F2151" i="1"/>
  <c r="F2052" i="1"/>
  <c r="F2118" i="1"/>
  <c r="F2316" i="1"/>
  <c r="F2283" i="1"/>
  <c r="F2250" i="1"/>
  <c r="F2481" i="1"/>
  <c r="F2613" i="1"/>
  <c r="F2745" i="1"/>
  <c r="F2382" i="1"/>
  <c r="F2415" i="1"/>
  <c r="F2580" i="1"/>
  <c r="F2547" i="1"/>
  <c r="F2448" i="1"/>
  <c r="F2514" i="1"/>
  <c r="F2712" i="1"/>
  <c r="F2679" i="1"/>
  <c r="F2646" i="1"/>
  <c r="F2877" i="1"/>
  <c r="F2778" i="1"/>
  <c r="F2811" i="1"/>
  <c r="F2844" i="1"/>
  <c r="F2910" i="1"/>
  <c r="F104" i="1"/>
  <c r="F237" i="1"/>
  <c r="F369" i="1"/>
  <c r="F4" i="1"/>
  <c r="F38" i="1"/>
  <c r="F204" i="1"/>
  <c r="F170" i="1"/>
  <c r="F71" i="1"/>
  <c r="F137" i="1"/>
  <c r="F336" i="1"/>
  <c r="F303" i="1"/>
  <c r="F270" i="1"/>
  <c r="F501" i="1"/>
  <c r="F633" i="1"/>
  <c r="F766" i="1"/>
  <c r="F402" i="1"/>
  <c r="F435" i="1"/>
  <c r="F600" i="1"/>
  <c r="F567" i="1"/>
  <c r="F468" i="1"/>
  <c r="F534" i="1"/>
  <c r="F733" i="1"/>
  <c r="F700" i="1"/>
  <c r="F667" i="1"/>
  <c r="F898" i="1"/>
  <c r="F1030" i="1"/>
  <c r="F1162" i="1"/>
  <c r="F799" i="1"/>
  <c r="F832" i="1"/>
  <c r="F997" i="1"/>
  <c r="F964" i="1"/>
  <c r="F865" i="1"/>
  <c r="F931" i="1"/>
  <c r="F1129" i="1"/>
  <c r="F1096" i="1"/>
  <c r="F1063" i="1"/>
  <c r="F1294" i="1"/>
  <c r="F1426" i="1"/>
  <c r="F1558" i="1"/>
  <c r="F1195" i="1"/>
  <c r="F1228" i="1"/>
  <c r="F1393" i="1"/>
  <c r="F1360" i="1"/>
  <c r="F1261" i="1"/>
  <c r="F1327" i="1"/>
  <c r="F1525" i="1"/>
  <c r="F1492" i="1"/>
  <c r="F1459" i="1"/>
  <c r="F1690" i="1"/>
  <c r="F1822" i="1"/>
  <c r="F1954" i="1"/>
  <c r="F1591" i="1"/>
  <c r="F1624" i="1"/>
  <c r="F1789" i="1"/>
  <c r="F1756" i="1"/>
  <c r="F1657" i="1"/>
  <c r="F1723" i="1"/>
  <c r="F1921" i="1"/>
  <c r="F1888" i="1"/>
  <c r="F1855" i="1"/>
  <c r="F2086" i="1"/>
  <c r="F2218" i="1"/>
  <c r="F2350" i="1"/>
  <c r="F1987" i="1"/>
  <c r="F2020" i="1"/>
  <c r="F2185" i="1"/>
  <c r="F2152" i="1"/>
  <c r="F2053" i="1"/>
  <c r="F2119" i="1"/>
  <c r="F2317" i="1"/>
  <c r="F2284" i="1"/>
  <c r="F2251" i="1"/>
  <c r="F2482" i="1"/>
  <c r="F2614" i="1"/>
  <c r="F2746" i="1"/>
  <c r="F2383" i="1"/>
  <c r="F2416" i="1"/>
  <c r="F2581" i="1"/>
  <c r="F2548" i="1"/>
  <c r="F2449" i="1"/>
  <c r="F2515" i="1"/>
  <c r="F2713" i="1"/>
  <c r="F2680" i="1"/>
  <c r="F2647" i="1"/>
  <c r="F2878" i="1"/>
  <c r="F2779" i="1"/>
  <c r="F2812" i="1"/>
  <c r="F2845" i="1"/>
  <c r="F2911" i="1"/>
  <c r="F105" i="1"/>
  <c r="F238" i="1"/>
  <c r="F370" i="1"/>
  <c r="F5" i="1"/>
  <c r="F39" i="1"/>
  <c r="F205" i="1"/>
  <c r="F171" i="1"/>
  <c r="F72" i="1"/>
  <c r="F138" i="1"/>
  <c r="F337" i="1"/>
  <c r="F304" i="1"/>
  <c r="F271" i="1"/>
  <c r="F502" i="1"/>
  <c r="F634" i="1"/>
  <c r="F767" i="1"/>
  <c r="F403" i="1"/>
  <c r="F436" i="1"/>
  <c r="F601" i="1"/>
  <c r="F568" i="1"/>
  <c r="F469" i="1"/>
  <c r="F535" i="1"/>
  <c r="F734" i="1"/>
  <c r="F701" i="1"/>
  <c r="F668" i="1"/>
  <c r="F899" i="1"/>
  <c r="F1031" i="1"/>
  <c r="F1163" i="1"/>
  <c r="F800" i="1"/>
  <c r="F833" i="1"/>
  <c r="F998" i="1"/>
  <c r="F965" i="1"/>
  <c r="F866" i="1"/>
  <c r="F932" i="1"/>
  <c r="F1130" i="1"/>
  <c r="F1097" i="1"/>
  <c r="F1064" i="1"/>
  <c r="F1295" i="1"/>
  <c r="F1427" i="1"/>
  <c r="F1559" i="1"/>
  <c r="F1196" i="1"/>
  <c r="F1229" i="1"/>
  <c r="F1394" i="1"/>
  <c r="F1361" i="1"/>
  <c r="F1262" i="1"/>
  <c r="F1328" i="1"/>
  <c r="F1526" i="1"/>
  <c r="F1493" i="1"/>
  <c r="F1460" i="1"/>
  <c r="F1691" i="1"/>
  <c r="F1823" i="1"/>
  <c r="F1955" i="1"/>
  <c r="F1592" i="1"/>
  <c r="F1625" i="1"/>
  <c r="F1790" i="1"/>
  <c r="F1757" i="1"/>
  <c r="F1658" i="1"/>
  <c r="F1724" i="1"/>
  <c r="F1922" i="1"/>
  <c r="F1889" i="1"/>
  <c r="F1856" i="1"/>
  <c r="F2087" i="1"/>
  <c r="F2219" i="1"/>
  <c r="F2351" i="1"/>
  <c r="F1988" i="1"/>
  <c r="F2021" i="1"/>
  <c r="F2186" i="1"/>
  <c r="F2153" i="1"/>
  <c r="F2054" i="1"/>
  <c r="F2120" i="1"/>
  <c r="F2318" i="1"/>
  <c r="F2285" i="1"/>
  <c r="F2252" i="1"/>
  <c r="F2483" i="1"/>
  <c r="F2615" i="1"/>
  <c r="F2747" i="1"/>
  <c r="F2384" i="1"/>
  <c r="F2417" i="1"/>
  <c r="F2582" i="1"/>
  <c r="F2549" i="1"/>
  <c r="F2450" i="1"/>
  <c r="F2516" i="1"/>
  <c r="F2714" i="1"/>
  <c r="F2681" i="1"/>
  <c r="F2648" i="1"/>
  <c r="F2879" i="1"/>
  <c r="F2780" i="1"/>
  <c r="F2813" i="1"/>
  <c r="F2846" i="1"/>
  <c r="F2912" i="1"/>
  <c r="F106" i="1"/>
  <c r="F239" i="1"/>
  <c r="F371" i="1"/>
  <c r="F6" i="1"/>
  <c r="F40" i="1"/>
  <c r="F206" i="1"/>
  <c r="F172" i="1"/>
  <c r="F73" i="1"/>
  <c r="F139" i="1"/>
  <c r="F338" i="1"/>
  <c r="F305" i="1"/>
  <c r="F272" i="1"/>
  <c r="F503" i="1"/>
  <c r="F635" i="1"/>
  <c r="F768" i="1"/>
  <c r="F404" i="1"/>
  <c r="F437" i="1"/>
  <c r="F602" i="1"/>
  <c r="F569" i="1"/>
  <c r="F470" i="1"/>
  <c r="F536" i="1"/>
  <c r="F735" i="1"/>
  <c r="F702" i="1"/>
  <c r="F669" i="1"/>
  <c r="F900" i="1"/>
  <c r="F1032" i="1"/>
  <c r="F1164" i="1"/>
  <c r="F801" i="1"/>
  <c r="F834" i="1"/>
  <c r="F999" i="1"/>
  <c r="F966" i="1"/>
  <c r="F867" i="1"/>
  <c r="F933" i="1"/>
  <c r="F1131" i="1"/>
  <c r="F1098" i="1"/>
  <c r="F1065" i="1"/>
  <c r="F1296" i="1"/>
  <c r="F1428" i="1"/>
  <c r="F1560" i="1"/>
  <c r="F1197" i="1"/>
  <c r="F1230" i="1"/>
  <c r="F1395" i="1"/>
  <c r="F1362" i="1"/>
  <c r="F1263" i="1"/>
  <c r="F1329" i="1"/>
  <c r="F1527" i="1"/>
  <c r="F1494" i="1"/>
  <c r="F1461" i="1"/>
  <c r="F1692" i="1"/>
  <c r="F1824" i="1"/>
  <c r="F1956" i="1"/>
  <c r="F1593" i="1"/>
  <c r="F1626" i="1"/>
  <c r="F1791" i="1"/>
  <c r="F1758" i="1"/>
  <c r="F1659" i="1"/>
  <c r="F1725" i="1"/>
  <c r="F1923" i="1"/>
  <c r="F1890" i="1"/>
  <c r="F1857" i="1"/>
  <c r="F2088" i="1"/>
  <c r="F2220" i="1"/>
  <c r="F2352" i="1"/>
  <c r="F1989" i="1"/>
  <c r="F2022" i="1"/>
  <c r="F2187" i="1"/>
  <c r="F2154" i="1"/>
  <c r="F2055" i="1"/>
  <c r="F2121" i="1"/>
  <c r="F2319" i="1"/>
  <c r="F2286" i="1"/>
  <c r="F2253" i="1"/>
  <c r="F2484" i="1"/>
  <c r="F2616" i="1"/>
  <c r="F2748" i="1"/>
  <c r="F2385" i="1"/>
  <c r="F2418" i="1"/>
  <c r="F2583" i="1"/>
  <c r="F2550" i="1"/>
  <c r="F2451" i="1"/>
  <c r="F2517" i="1"/>
  <c r="F2715" i="1"/>
  <c r="F2682" i="1"/>
  <c r="F2649" i="1"/>
  <c r="F2880" i="1"/>
  <c r="F2781" i="1"/>
  <c r="F2814" i="1"/>
  <c r="F2847" i="1"/>
  <c r="F2913" i="1"/>
  <c r="F107" i="1"/>
  <c r="F240" i="1"/>
  <c r="F372" i="1"/>
  <c r="F7" i="1"/>
  <c r="F41" i="1"/>
  <c r="F207" i="1"/>
  <c r="F173" i="1"/>
  <c r="F74" i="1"/>
  <c r="F140" i="1"/>
  <c r="F339" i="1"/>
  <c r="F306" i="1"/>
  <c r="F273" i="1"/>
  <c r="F504" i="1"/>
  <c r="F636" i="1"/>
  <c r="F769" i="1"/>
  <c r="F405" i="1"/>
  <c r="F438" i="1"/>
  <c r="F603" i="1"/>
  <c r="F570" i="1"/>
  <c r="F471" i="1"/>
  <c r="F537" i="1"/>
  <c r="F736" i="1"/>
  <c r="F703" i="1"/>
  <c r="F670" i="1"/>
  <c r="F901" i="1"/>
  <c r="F1033" i="1"/>
  <c r="F1165" i="1"/>
  <c r="F802" i="1"/>
  <c r="F835" i="1"/>
  <c r="F1000" i="1"/>
  <c r="F967" i="1"/>
  <c r="F868" i="1"/>
  <c r="F934" i="1"/>
  <c r="F1132" i="1"/>
  <c r="F1099" i="1"/>
  <c r="F1066" i="1"/>
  <c r="F1297" i="1"/>
  <c r="F1429" i="1"/>
  <c r="F1561" i="1"/>
  <c r="F1198" i="1"/>
  <c r="F1231" i="1"/>
  <c r="F1396" i="1"/>
  <c r="F1363" i="1"/>
  <c r="F1264" i="1"/>
  <c r="F1330" i="1"/>
  <c r="F1528" i="1"/>
  <c r="F1495" i="1"/>
  <c r="F1462" i="1"/>
  <c r="F1693" i="1"/>
  <c r="F1825" i="1"/>
  <c r="F1957" i="1"/>
  <c r="F1594" i="1"/>
  <c r="F1627" i="1"/>
  <c r="F1792" i="1"/>
  <c r="F1759" i="1"/>
  <c r="F1660" i="1"/>
  <c r="F1726" i="1"/>
  <c r="F1924" i="1"/>
  <c r="F1891" i="1"/>
  <c r="F1858" i="1"/>
  <c r="F2089" i="1"/>
  <c r="F2221" i="1"/>
  <c r="F2353" i="1"/>
  <c r="F1990" i="1"/>
  <c r="F2023" i="1"/>
  <c r="F2188" i="1"/>
  <c r="F2155" i="1"/>
  <c r="F2056" i="1"/>
  <c r="F2122" i="1"/>
  <c r="F2320" i="1"/>
  <c r="F2287" i="1"/>
  <c r="F2254" i="1"/>
  <c r="F2485" i="1"/>
  <c r="F2617" i="1"/>
  <c r="F2749" i="1"/>
  <c r="F2386" i="1"/>
  <c r="F2419" i="1"/>
  <c r="F2584" i="1"/>
  <c r="F2551" i="1"/>
  <c r="F2452" i="1"/>
  <c r="F2518" i="1"/>
  <c r="F2716" i="1"/>
  <c r="F2683" i="1"/>
  <c r="F2650" i="1"/>
  <c r="F2881" i="1"/>
  <c r="F2782" i="1"/>
  <c r="F2815" i="1"/>
  <c r="F2848" i="1"/>
  <c r="F2914" i="1"/>
  <c r="F108" i="1"/>
  <c r="F241" i="1"/>
  <c r="F373" i="1"/>
  <c r="F8" i="1"/>
  <c r="F42" i="1"/>
  <c r="F208" i="1"/>
  <c r="F174" i="1"/>
  <c r="F75" i="1"/>
  <c r="F141" i="1"/>
  <c r="F340" i="1"/>
  <c r="F307" i="1"/>
  <c r="F274" i="1"/>
  <c r="F505" i="1"/>
  <c r="F637" i="1"/>
  <c r="F770" i="1"/>
  <c r="F406" i="1"/>
  <c r="F439" i="1"/>
  <c r="F604" i="1"/>
  <c r="F571" i="1"/>
  <c r="F472" i="1"/>
  <c r="F538" i="1"/>
  <c r="F737" i="1"/>
  <c r="F704" i="1"/>
  <c r="F671" i="1"/>
  <c r="F902" i="1"/>
  <c r="F1034" i="1"/>
  <c r="F1166" i="1"/>
  <c r="F803" i="1"/>
  <c r="F836" i="1"/>
  <c r="F1001" i="1"/>
  <c r="F968" i="1"/>
  <c r="F869" i="1"/>
  <c r="F935" i="1"/>
  <c r="F1133" i="1"/>
  <c r="F1100" i="1"/>
  <c r="F1067" i="1"/>
  <c r="F1298" i="1"/>
  <c r="F1430" i="1"/>
  <c r="F1562" i="1"/>
  <c r="F1199" i="1"/>
  <c r="F1232" i="1"/>
  <c r="F1397" i="1"/>
  <c r="F1364" i="1"/>
  <c r="F1265" i="1"/>
  <c r="F1331" i="1"/>
  <c r="F1529" i="1"/>
  <c r="F1496" i="1"/>
  <c r="F1463" i="1"/>
  <c r="F1694" i="1"/>
  <c r="F1826" i="1"/>
  <c r="F1958" i="1"/>
  <c r="F1595" i="1"/>
  <c r="F1628" i="1"/>
  <c r="F1793" i="1"/>
  <c r="F1760" i="1"/>
  <c r="F1661" i="1"/>
  <c r="F1727" i="1"/>
  <c r="F1925" i="1"/>
  <c r="F1892" i="1"/>
  <c r="F1859" i="1"/>
  <c r="F2090" i="1"/>
  <c r="F2222" i="1"/>
  <c r="F2354" i="1"/>
  <c r="F1991" i="1"/>
  <c r="F2024" i="1"/>
  <c r="F2189" i="1"/>
  <c r="F2156" i="1"/>
  <c r="F2057" i="1"/>
  <c r="F2123" i="1"/>
  <c r="F2321" i="1"/>
  <c r="F2288" i="1"/>
  <c r="F2255" i="1"/>
  <c r="F2486" i="1"/>
  <c r="F2618" i="1"/>
  <c r="F2750" i="1"/>
  <c r="F2387" i="1"/>
  <c r="F2420" i="1"/>
  <c r="F2585" i="1"/>
  <c r="F2552" i="1"/>
  <c r="F2453" i="1"/>
  <c r="F2519" i="1"/>
  <c r="F2717" i="1"/>
  <c r="F2684" i="1"/>
  <c r="F2651" i="1"/>
  <c r="F2882" i="1"/>
  <c r="F2783" i="1"/>
  <c r="F2816" i="1"/>
  <c r="F2849" i="1"/>
  <c r="F2915" i="1"/>
  <c r="F109" i="1"/>
  <c r="F242" i="1"/>
  <c r="F374" i="1"/>
  <c r="F9" i="1"/>
  <c r="F43" i="1"/>
  <c r="F209" i="1"/>
  <c r="F175" i="1"/>
  <c r="F76" i="1"/>
  <c r="F142" i="1"/>
  <c r="F341" i="1"/>
  <c r="F308" i="1"/>
  <c r="F275" i="1"/>
  <c r="F506" i="1"/>
  <c r="F638" i="1"/>
  <c r="F771" i="1"/>
  <c r="F407" i="1"/>
  <c r="F440" i="1"/>
  <c r="F605" i="1"/>
  <c r="F572" i="1"/>
  <c r="F473" i="1"/>
  <c r="F539" i="1"/>
  <c r="F738" i="1"/>
  <c r="F705" i="1"/>
  <c r="F672" i="1"/>
  <c r="F903" i="1"/>
  <c r="F1035" i="1"/>
  <c r="F1167" i="1"/>
  <c r="F804" i="1"/>
  <c r="F837" i="1"/>
  <c r="F1002" i="1"/>
  <c r="F969" i="1"/>
  <c r="F870" i="1"/>
  <c r="F936" i="1"/>
  <c r="F1134" i="1"/>
  <c r="F1101" i="1"/>
  <c r="F1068" i="1"/>
  <c r="F1299" i="1"/>
  <c r="F1431" i="1"/>
  <c r="F1563" i="1"/>
  <c r="F1200" i="1"/>
  <c r="F1233" i="1"/>
  <c r="F1398" i="1"/>
  <c r="F1365" i="1"/>
  <c r="F1266" i="1"/>
  <c r="F1332" i="1"/>
  <c r="F1530" i="1"/>
  <c r="F1497" i="1"/>
  <c r="F1464" i="1"/>
  <c r="F1695" i="1"/>
  <c r="F1827" i="1"/>
  <c r="F1959" i="1"/>
  <c r="F1596" i="1"/>
  <c r="F1629" i="1"/>
  <c r="F1794" i="1"/>
  <c r="F1761" i="1"/>
  <c r="F1662" i="1"/>
  <c r="F1728" i="1"/>
  <c r="F1926" i="1"/>
  <c r="F1893" i="1"/>
  <c r="F1860" i="1"/>
  <c r="F2091" i="1"/>
  <c r="F2223" i="1"/>
  <c r="F2355" i="1"/>
  <c r="F1992" i="1"/>
  <c r="F2025" i="1"/>
  <c r="F2190" i="1"/>
  <c r="F2157" i="1"/>
  <c r="F2058" i="1"/>
  <c r="F2124" i="1"/>
  <c r="F2322" i="1"/>
  <c r="F2289" i="1"/>
  <c r="F2256" i="1"/>
  <c r="F2487" i="1"/>
  <c r="F2619" i="1"/>
  <c r="F2751" i="1"/>
  <c r="F2388" i="1"/>
  <c r="F2421" i="1"/>
  <c r="F2586" i="1"/>
  <c r="F2553" i="1"/>
  <c r="F2454" i="1"/>
  <c r="F2520" i="1"/>
  <c r="F2718" i="1"/>
  <c r="F2685" i="1"/>
  <c r="F2652" i="1"/>
  <c r="F2883" i="1"/>
  <c r="F2784" i="1"/>
  <c r="F2817" i="1"/>
  <c r="F2850" i="1"/>
  <c r="F2916" i="1"/>
  <c r="F110" i="1"/>
  <c r="F243" i="1"/>
  <c r="F375" i="1"/>
  <c r="F10" i="1"/>
  <c r="F44" i="1"/>
  <c r="F210" i="1"/>
  <c r="F176" i="1"/>
  <c r="F77" i="1"/>
  <c r="F143" i="1"/>
  <c r="F342" i="1"/>
  <c r="F309" i="1"/>
  <c r="F276" i="1"/>
  <c r="F507" i="1"/>
  <c r="F639" i="1"/>
  <c r="F772" i="1"/>
  <c r="F408" i="1"/>
  <c r="F441" i="1"/>
  <c r="F606" i="1"/>
  <c r="F573" i="1"/>
  <c r="F474" i="1"/>
  <c r="F540" i="1"/>
  <c r="F739" i="1"/>
  <c r="F706" i="1"/>
  <c r="F673" i="1"/>
  <c r="F904" i="1"/>
  <c r="F1036" i="1"/>
  <c r="F1168" i="1"/>
  <c r="F805" i="1"/>
  <c r="F838" i="1"/>
  <c r="F1003" i="1"/>
  <c r="F970" i="1"/>
  <c r="F871" i="1"/>
  <c r="F937" i="1"/>
  <c r="F1135" i="1"/>
  <c r="F1102" i="1"/>
  <c r="F1069" i="1"/>
  <c r="F1300" i="1"/>
  <c r="F1432" i="1"/>
  <c r="F1564" i="1"/>
  <c r="F1201" i="1"/>
  <c r="F1234" i="1"/>
  <c r="F1399" i="1"/>
  <c r="F1366" i="1"/>
  <c r="F1267" i="1"/>
  <c r="F1333" i="1"/>
  <c r="F1531" i="1"/>
  <c r="F1498" i="1"/>
  <c r="F1465" i="1"/>
  <c r="F1696" i="1"/>
  <c r="F1828" i="1"/>
  <c r="F1960" i="1"/>
  <c r="F1597" i="1"/>
  <c r="F1630" i="1"/>
  <c r="F1795" i="1"/>
  <c r="F1762" i="1"/>
  <c r="F1663" i="1"/>
  <c r="F1729" i="1"/>
  <c r="F1927" i="1"/>
  <c r="F1894" i="1"/>
  <c r="F1861" i="1"/>
  <c r="F2092" i="1"/>
  <c r="F2224" i="1"/>
  <c r="F2356" i="1"/>
  <c r="F1993" i="1"/>
  <c r="F2026" i="1"/>
  <c r="F2191" i="1"/>
  <c r="F2158" i="1"/>
  <c r="F2059" i="1"/>
  <c r="F2125" i="1"/>
  <c r="F2323" i="1"/>
  <c r="F2290" i="1"/>
  <c r="F2257" i="1"/>
  <c r="F2488" i="1"/>
  <c r="F2620" i="1"/>
  <c r="F2752" i="1"/>
  <c r="F2389" i="1"/>
  <c r="F2422" i="1"/>
  <c r="F2587" i="1"/>
  <c r="F2554" i="1"/>
  <c r="F2455" i="1"/>
  <c r="F2521" i="1"/>
  <c r="F2719" i="1"/>
  <c r="F2686" i="1"/>
  <c r="F2653" i="1"/>
  <c r="F2884" i="1"/>
  <c r="F2785" i="1"/>
  <c r="F2818" i="1"/>
  <c r="F2851" i="1"/>
  <c r="F2917" i="1"/>
  <c r="F111" i="1"/>
  <c r="F244" i="1"/>
  <c r="F376" i="1"/>
  <c r="F11" i="1"/>
  <c r="F45" i="1"/>
  <c r="F211" i="1"/>
  <c r="F177" i="1"/>
  <c r="F78" i="1"/>
  <c r="F144" i="1"/>
  <c r="F343" i="1"/>
  <c r="F310" i="1"/>
  <c r="F277" i="1"/>
  <c r="F508" i="1"/>
  <c r="F640" i="1"/>
  <c r="F773" i="1"/>
  <c r="F409" i="1"/>
  <c r="F442" i="1"/>
  <c r="F607" i="1"/>
  <c r="F574" i="1"/>
  <c r="F475" i="1"/>
  <c r="F541" i="1"/>
  <c r="F740" i="1"/>
  <c r="F707" i="1"/>
  <c r="F674" i="1"/>
  <c r="F905" i="1"/>
  <c r="F1037" i="1"/>
  <c r="F1169" i="1"/>
  <c r="F806" i="1"/>
  <c r="F839" i="1"/>
  <c r="F1004" i="1"/>
  <c r="F971" i="1"/>
  <c r="F872" i="1"/>
  <c r="F938" i="1"/>
  <c r="F1136" i="1"/>
  <c r="F1103" i="1"/>
  <c r="F1070" i="1"/>
  <c r="F1301" i="1"/>
  <c r="F1433" i="1"/>
  <c r="F1565" i="1"/>
  <c r="F1202" i="1"/>
  <c r="F1235" i="1"/>
  <c r="F1400" i="1"/>
  <c r="F1367" i="1"/>
  <c r="F1268" i="1"/>
  <c r="F1334" i="1"/>
  <c r="F1532" i="1"/>
  <c r="F1499" i="1"/>
  <c r="F1466" i="1"/>
  <c r="F1697" i="1"/>
  <c r="F1829" i="1"/>
  <c r="F1961" i="1"/>
  <c r="F1598" i="1"/>
  <c r="F1631" i="1"/>
  <c r="F1796" i="1"/>
  <c r="F1763" i="1"/>
  <c r="F1664" i="1"/>
  <c r="F1730" i="1"/>
  <c r="F1928" i="1"/>
  <c r="F1895" i="1"/>
  <c r="F1862" i="1"/>
  <c r="F2093" i="1"/>
  <c r="F2225" i="1"/>
  <c r="F2357" i="1"/>
  <c r="F1994" i="1"/>
  <c r="F2027" i="1"/>
  <c r="F2192" i="1"/>
  <c r="F2159" i="1"/>
  <c r="F2060" i="1"/>
  <c r="F2126" i="1"/>
  <c r="F2324" i="1"/>
  <c r="F2291" i="1"/>
  <c r="F2258" i="1"/>
  <c r="F2489" i="1"/>
  <c r="F2621" i="1"/>
  <c r="F2753" i="1"/>
  <c r="F2390" i="1"/>
  <c r="F2423" i="1"/>
  <c r="F2588" i="1"/>
  <c r="F2555" i="1"/>
  <c r="F2456" i="1"/>
  <c r="F2522" i="1"/>
  <c r="F2720" i="1"/>
  <c r="F2687" i="1"/>
  <c r="F2654" i="1"/>
  <c r="F2885" i="1"/>
  <c r="F2786" i="1"/>
  <c r="F2819" i="1"/>
  <c r="F2852" i="1"/>
  <c r="F2918" i="1"/>
  <c r="F112" i="1"/>
  <c r="F245" i="1"/>
  <c r="F377" i="1"/>
  <c r="F12" i="1"/>
  <c r="F46" i="1"/>
  <c r="F212" i="1"/>
  <c r="F178" i="1"/>
  <c r="F79" i="1"/>
  <c r="F145" i="1"/>
  <c r="F344" i="1"/>
  <c r="F311" i="1"/>
  <c r="F278" i="1"/>
  <c r="F509" i="1"/>
  <c r="F641" i="1"/>
  <c r="F774" i="1"/>
  <c r="F410" i="1"/>
  <c r="F443" i="1"/>
  <c r="F608" i="1"/>
  <c r="F575" i="1"/>
  <c r="F476" i="1"/>
  <c r="F542" i="1"/>
  <c r="F741" i="1"/>
  <c r="F708" i="1"/>
  <c r="F675" i="1"/>
  <c r="F906" i="1"/>
  <c r="F1038" i="1"/>
  <c r="F1170" i="1"/>
  <c r="F807" i="1"/>
  <c r="F840" i="1"/>
  <c r="F1005" i="1"/>
  <c r="F972" i="1"/>
  <c r="F873" i="1"/>
  <c r="F939" i="1"/>
  <c r="F1137" i="1"/>
  <c r="F1104" i="1"/>
  <c r="F1071" i="1"/>
  <c r="F1302" i="1"/>
  <c r="F1434" i="1"/>
  <c r="F1566" i="1"/>
  <c r="F1203" i="1"/>
  <c r="F1236" i="1"/>
  <c r="F1401" i="1"/>
  <c r="F1368" i="1"/>
  <c r="F1269" i="1"/>
  <c r="F1335" i="1"/>
  <c r="F1533" i="1"/>
  <c r="F1500" i="1"/>
  <c r="F1467" i="1"/>
  <c r="F1698" i="1"/>
  <c r="F1830" i="1"/>
  <c r="F1962" i="1"/>
  <c r="F1599" i="1"/>
  <c r="F1632" i="1"/>
  <c r="F1797" i="1"/>
  <c r="F1764" i="1"/>
  <c r="F1665" i="1"/>
  <c r="F1731" i="1"/>
  <c r="F1929" i="1"/>
  <c r="F1896" i="1"/>
  <c r="F1863" i="1"/>
  <c r="F2094" i="1"/>
  <c r="F2226" i="1"/>
  <c r="F2358" i="1"/>
  <c r="F1995" i="1"/>
  <c r="F2028" i="1"/>
  <c r="F2193" i="1"/>
  <c r="F2160" i="1"/>
  <c r="F2061" i="1"/>
  <c r="F2127" i="1"/>
  <c r="F2325" i="1"/>
  <c r="F2292" i="1"/>
  <c r="F2259" i="1"/>
  <c r="F2490" i="1"/>
  <c r="F2622" i="1"/>
  <c r="F2754" i="1"/>
  <c r="F2391" i="1"/>
  <c r="F2424" i="1"/>
  <c r="F2589" i="1"/>
  <c r="F2556" i="1"/>
  <c r="F2457" i="1"/>
  <c r="F2523" i="1"/>
  <c r="F2721" i="1"/>
  <c r="F2688" i="1"/>
  <c r="F2655" i="1"/>
  <c r="F2886" i="1"/>
  <c r="F2787" i="1"/>
  <c r="F2820" i="1"/>
  <c r="F2853" i="1"/>
  <c r="F2919" i="1"/>
  <c r="F113" i="1"/>
  <c r="F246" i="1"/>
  <c r="F378" i="1"/>
  <c r="F13" i="1"/>
  <c r="F47" i="1"/>
  <c r="F213" i="1"/>
  <c r="F179" i="1"/>
  <c r="F80" i="1"/>
  <c r="F146" i="1"/>
  <c r="F345" i="1"/>
  <c r="F312" i="1"/>
  <c r="F279" i="1"/>
  <c r="F510" i="1"/>
  <c r="F642" i="1"/>
  <c r="F775" i="1"/>
  <c r="F411" i="1"/>
  <c r="F444" i="1"/>
  <c r="F609" i="1"/>
  <c r="F576" i="1"/>
  <c r="F477" i="1"/>
  <c r="F543" i="1"/>
  <c r="F742" i="1"/>
  <c r="F709" i="1"/>
  <c r="F676" i="1"/>
  <c r="F907" i="1"/>
  <c r="F1039" i="1"/>
  <c r="F1171" i="1"/>
  <c r="F808" i="1"/>
  <c r="F841" i="1"/>
  <c r="F1006" i="1"/>
  <c r="F973" i="1"/>
  <c r="F874" i="1"/>
  <c r="F940" i="1"/>
  <c r="F1138" i="1"/>
  <c r="F1105" i="1"/>
  <c r="F1072" i="1"/>
  <c r="F1303" i="1"/>
  <c r="F1435" i="1"/>
  <c r="F1567" i="1"/>
  <c r="F1204" i="1"/>
  <c r="F1237" i="1"/>
  <c r="F1402" i="1"/>
  <c r="F1369" i="1"/>
  <c r="F1270" i="1"/>
  <c r="F1336" i="1"/>
  <c r="F1534" i="1"/>
  <c r="F1501" i="1"/>
  <c r="F1468" i="1"/>
  <c r="F1699" i="1"/>
  <c r="F1831" i="1"/>
  <c r="F1963" i="1"/>
  <c r="F1600" i="1"/>
  <c r="F1633" i="1"/>
  <c r="F1798" i="1"/>
  <c r="F1765" i="1"/>
  <c r="F1666" i="1"/>
  <c r="F1732" i="1"/>
  <c r="F1930" i="1"/>
  <c r="F1897" i="1"/>
  <c r="F1864" i="1"/>
  <c r="F2095" i="1"/>
  <c r="F2227" i="1"/>
  <c r="F2359" i="1"/>
  <c r="F1996" i="1"/>
  <c r="F2029" i="1"/>
  <c r="F2194" i="1"/>
  <c r="F2161" i="1"/>
  <c r="F2062" i="1"/>
  <c r="F2128" i="1"/>
  <c r="F2326" i="1"/>
  <c r="F2293" i="1"/>
  <c r="F2260" i="1"/>
  <c r="F2491" i="1"/>
  <c r="F2623" i="1"/>
  <c r="F2755" i="1"/>
  <c r="F2392" i="1"/>
  <c r="F2425" i="1"/>
  <c r="F2590" i="1"/>
  <c r="F2557" i="1"/>
  <c r="F2458" i="1"/>
  <c r="F2524" i="1"/>
  <c r="F2722" i="1"/>
  <c r="F2689" i="1"/>
  <c r="F2656" i="1"/>
  <c r="F2887" i="1"/>
  <c r="F2788" i="1"/>
  <c r="F2821" i="1"/>
  <c r="F2854" i="1"/>
  <c r="F2920" i="1"/>
  <c r="F114" i="1"/>
  <c r="F247" i="1"/>
  <c r="F379" i="1"/>
  <c r="F14" i="1"/>
  <c r="F48" i="1"/>
  <c r="F214" i="1"/>
  <c r="F180" i="1"/>
  <c r="F81" i="1"/>
  <c r="F147" i="1"/>
  <c r="F346" i="1"/>
  <c r="F313" i="1"/>
  <c r="F280" i="1"/>
  <c r="F511" i="1"/>
  <c r="F643" i="1"/>
  <c r="F776" i="1"/>
  <c r="F412" i="1"/>
  <c r="F445" i="1"/>
  <c r="F610" i="1"/>
  <c r="F577" i="1"/>
  <c r="F478" i="1"/>
  <c r="F544" i="1"/>
  <c r="F743" i="1"/>
  <c r="F710" i="1"/>
  <c r="F677" i="1"/>
  <c r="F908" i="1"/>
  <c r="F1040" i="1"/>
  <c r="F1172" i="1"/>
  <c r="F809" i="1"/>
  <c r="F842" i="1"/>
  <c r="F1007" i="1"/>
  <c r="F974" i="1"/>
  <c r="F875" i="1"/>
  <c r="F941" i="1"/>
  <c r="F1139" i="1"/>
  <c r="F1106" i="1"/>
  <c r="F1073" i="1"/>
  <c r="F1304" i="1"/>
  <c r="F1436" i="1"/>
  <c r="F1568" i="1"/>
  <c r="F1205" i="1"/>
  <c r="F1238" i="1"/>
  <c r="F1403" i="1"/>
  <c r="F1370" i="1"/>
  <c r="F1271" i="1"/>
  <c r="F1337" i="1"/>
  <c r="F1535" i="1"/>
  <c r="F1502" i="1"/>
  <c r="F1469" i="1"/>
  <c r="F1700" i="1"/>
  <c r="F1832" i="1"/>
  <c r="F1964" i="1"/>
  <c r="F1601" i="1"/>
  <c r="F1634" i="1"/>
  <c r="F1799" i="1"/>
  <c r="F1766" i="1"/>
  <c r="F1667" i="1"/>
  <c r="F1733" i="1"/>
  <c r="F1931" i="1"/>
  <c r="F1898" i="1"/>
  <c r="F1865" i="1"/>
  <c r="F2096" i="1"/>
  <c r="F2228" i="1"/>
  <c r="F2360" i="1"/>
  <c r="F1997" i="1"/>
  <c r="F2030" i="1"/>
  <c r="F2195" i="1"/>
  <c r="F2162" i="1"/>
  <c r="F2063" i="1"/>
  <c r="F2129" i="1"/>
  <c r="F2327" i="1"/>
  <c r="F2294" i="1"/>
  <c r="F2261" i="1"/>
  <c r="F2492" i="1"/>
  <c r="F2624" i="1"/>
  <c r="F2756" i="1"/>
  <c r="F2393" i="1"/>
  <c r="F2426" i="1"/>
  <c r="F2591" i="1"/>
  <c r="F2558" i="1"/>
  <c r="F2459" i="1"/>
  <c r="F2525" i="1"/>
  <c r="F2723" i="1"/>
  <c r="F2690" i="1"/>
  <c r="F2657" i="1"/>
  <c r="F2888" i="1"/>
  <c r="F2789" i="1"/>
  <c r="F2822" i="1"/>
  <c r="F2855" i="1"/>
  <c r="F2921" i="1"/>
  <c r="F115" i="1"/>
  <c r="F248" i="1"/>
  <c r="F380" i="1"/>
  <c r="F15" i="1"/>
  <c r="F49" i="1"/>
  <c r="F215" i="1"/>
  <c r="F181" i="1"/>
  <c r="F82" i="1"/>
  <c r="F148" i="1"/>
  <c r="F347" i="1"/>
  <c r="F314" i="1"/>
  <c r="F281" i="1"/>
  <c r="F512" i="1"/>
  <c r="F644" i="1"/>
  <c r="F777" i="1"/>
  <c r="F413" i="1"/>
  <c r="F446" i="1"/>
  <c r="F611" i="1"/>
  <c r="F578" i="1"/>
  <c r="F479" i="1"/>
  <c r="F545" i="1"/>
  <c r="F744" i="1"/>
  <c r="F711" i="1"/>
  <c r="F678" i="1"/>
  <c r="F909" i="1"/>
  <c r="F1041" i="1"/>
  <c r="F1173" i="1"/>
  <c r="F810" i="1"/>
  <c r="F843" i="1"/>
  <c r="F1008" i="1"/>
  <c r="F975" i="1"/>
  <c r="F876" i="1"/>
  <c r="F942" i="1"/>
  <c r="F1140" i="1"/>
  <c r="F1107" i="1"/>
  <c r="F1074" i="1"/>
  <c r="F1305" i="1"/>
  <c r="F1437" i="1"/>
  <c r="F1569" i="1"/>
  <c r="F1206" i="1"/>
  <c r="F1239" i="1"/>
  <c r="F1404" i="1"/>
  <c r="F1371" i="1"/>
  <c r="F1272" i="1"/>
  <c r="F1338" i="1"/>
  <c r="F1536" i="1"/>
  <c r="F1503" i="1"/>
  <c r="F1470" i="1"/>
  <c r="F1701" i="1"/>
  <c r="F1833" i="1"/>
  <c r="F1965" i="1"/>
  <c r="F1602" i="1"/>
  <c r="F1635" i="1"/>
  <c r="F1800" i="1"/>
  <c r="F1767" i="1"/>
  <c r="F1668" i="1"/>
  <c r="F1734" i="1"/>
  <c r="F1932" i="1"/>
  <c r="F1899" i="1"/>
  <c r="F1866" i="1"/>
  <c r="F2097" i="1"/>
  <c r="F2229" i="1"/>
  <c r="F2361" i="1"/>
  <c r="F1998" i="1"/>
  <c r="F2031" i="1"/>
  <c r="F2196" i="1"/>
  <c r="F2163" i="1"/>
  <c r="F2064" i="1"/>
  <c r="F2130" i="1"/>
  <c r="F2328" i="1"/>
  <c r="F2295" i="1"/>
  <c r="F2262" i="1"/>
  <c r="F2493" i="1"/>
  <c r="F2625" i="1"/>
  <c r="F2757" i="1"/>
  <c r="F2394" i="1"/>
  <c r="F2427" i="1"/>
  <c r="F2592" i="1"/>
  <c r="F2559" i="1"/>
  <c r="F2460" i="1"/>
  <c r="F2526" i="1"/>
  <c r="F2724" i="1"/>
  <c r="F2691" i="1"/>
  <c r="F2658" i="1"/>
  <c r="F2889" i="1"/>
  <c r="F2790" i="1"/>
  <c r="F2823" i="1"/>
  <c r="F2856" i="1"/>
  <c r="F2922" i="1"/>
  <c r="F116" i="1"/>
  <c r="F249" i="1"/>
  <c r="F381" i="1"/>
  <c r="F16" i="1"/>
  <c r="F50" i="1"/>
  <c r="F216" i="1"/>
  <c r="F182" i="1"/>
  <c r="F83" i="1"/>
  <c r="F149" i="1"/>
  <c r="F348" i="1"/>
  <c r="F315" i="1"/>
  <c r="F282" i="1"/>
  <c r="F513" i="1"/>
  <c r="F645" i="1"/>
  <c r="F778" i="1"/>
  <c r="F414" i="1"/>
  <c r="F447" i="1"/>
  <c r="F612" i="1"/>
  <c r="F579" i="1"/>
  <c r="F480" i="1"/>
  <c r="F546" i="1"/>
  <c r="F745" i="1"/>
  <c r="F712" i="1"/>
  <c r="F679" i="1"/>
  <c r="F910" i="1"/>
  <c r="F1042" i="1"/>
  <c r="F1174" i="1"/>
  <c r="F811" i="1"/>
  <c r="F844" i="1"/>
  <c r="F1009" i="1"/>
  <c r="F976" i="1"/>
  <c r="F877" i="1"/>
  <c r="F943" i="1"/>
  <c r="F1141" i="1"/>
  <c r="F1108" i="1"/>
  <c r="F1075" i="1"/>
  <c r="F1306" i="1"/>
  <c r="F1438" i="1"/>
  <c r="F1570" i="1"/>
  <c r="F1207" i="1"/>
  <c r="F1240" i="1"/>
  <c r="F1405" i="1"/>
  <c r="F1372" i="1"/>
  <c r="F1273" i="1"/>
  <c r="F1339" i="1"/>
  <c r="F1537" i="1"/>
  <c r="F1504" i="1"/>
  <c r="F1471" i="1"/>
  <c r="F1702" i="1"/>
  <c r="F1834" i="1"/>
  <c r="F1966" i="1"/>
  <c r="F1603" i="1"/>
  <c r="F1636" i="1"/>
  <c r="F1801" i="1"/>
  <c r="F1768" i="1"/>
  <c r="F1669" i="1"/>
  <c r="F1735" i="1"/>
  <c r="F1933" i="1"/>
  <c r="F1900" i="1"/>
  <c r="F1867" i="1"/>
  <c r="F2098" i="1"/>
  <c r="F2230" i="1"/>
  <c r="F2362" i="1"/>
  <c r="F1999" i="1"/>
  <c r="F2032" i="1"/>
  <c r="F2197" i="1"/>
  <c r="F2164" i="1"/>
  <c r="F2065" i="1"/>
  <c r="F2131" i="1"/>
  <c r="F2329" i="1"/>
  <c r="F2296" i="1"/>
  <c r="F2263" i="1"/>
  <c r="F2494" i="1"/>
  <c r="F2626" i="1"/>
  <c r="F2758" i="1"/>
  <c r="F2395" i="1"/>
  <c r="F2428" i="1"/>
  <c r="F2593" i="1"/>
  <c r="F2560" i="1"/>
  <c r="F2461" i="1"/>
  <c r="F2527" i="1"/>
  <c r="F2725" i="1"/>
  <c r="F2692" i="1"/>
  <c r="F2659" i="1"/>
  <c r="F2890" i="1"/>
  <c r="F2791" i="1"/>
  <c r="F2824" i="1"/>
  <c r="F2857" i="1"/>
  <c r="F2923" i="1"/>
  <c r="F117" i="1"/>
  <c r="F250" i="1"/>
  <c r="F382" i="1"/>
  <c r="F17" i="1"/>
  <c r="F51" i="1"/>
  <c r="F217" i="1"/>
  <c r="F183" i="1"/>
  <c r="F84" i="1"/>
  <c r="F150" i="1"/>
  <c r="F349" i="1"/>
  <c r="F316" i="1"/>
  <c r="F283" i="1"/>
  <c r="F514" i="1"/>
  <c r="F646" i="1"/>
  <c r="F779" i="1"/>
  <c r="F415" i="1"/>
  <c r="F448" i="1"/>
  <c r="F613" i="1"/>
  <c r="F580" i="1"/>
  <c r="F481" i="1"/>
  <c r="F547" i="1"/>
  <c r="F746" i="1"/>
  <c r="F713" i="1"/>
  <c r="F680" i="1"/>
  <c r="F911" i="1"/>
  <c r="F1043" i="1"/>
  <c r="F1175" i="1"/>
  <c r="F812" i="1"/>
  <c r="F845" i="1"/>
  <c r="F1010" i="1"/>
  <c r="F977" i="1"/>
  <c r="F878" i="1"/>
  <c r="F944" i="1"/>
  <c r="F1142" i="1"/>
  <c r="F1109" i="1"/>
  <c r="F1076" i="1"/>
  <c r="F1307" i="1"/>
  <c r="F1439" i="1"/>
  <c r="F1571" i="1"/>
  <c r="F1208" i="1"/>
  <c r="F1241" i="1"/>
  <c r="F1406" i="1"/>
  <c r="F1373" i="1"/>
  <c r="F1274" i="1"/>
  <c r="F1340" i="1"/>
  <c r="F1538" i="1"/>
  <c r="F1505" i="1"/>
  <c r="F1472" i="1"/>
  <c r="F1703" i="1"/>
  <c r="F1835" i="1"/>
  <c r="F1967" i="1"/>
  <c r="F1604" i="1"/>
  <c r="F1637" i="1"/>
  <c r="F1802" i="1"/>
  <c r="F1769" i="1"/>
  <c r="F1670" i="1"/>
  <c r="F1736" i="1"/>
  <c r="F1934" i="1"/>
  <c r="F1901" i="1"/>
  <c r="F1868" i="1"/>
  <c r="F2099" i="1"/>
  <c r="F2231" i="1"/>
  <c r="F2363" i="1"/>
  <c r="F2000" i="1"/>
  <c r="F2033" i="1"/>
  <c r="F2198" i="1"/>
  <c r="F2165" i="1"/>
  <c r="F2066" i="1"/>
  <c r="F2132" i="1"/>
  <c r="F2330" i="1"/>
  <c r="F2297" i="1"/>
  <c r="F2264" i="1"/>
  <c r="F2495" i="1"/>
  <c r="F2627" i="1"/>
  <c r="F2759" i="1"/>
  <c r="F2396" i="1"/>
  <c r="F2429" i="1"/>
  <c r="F2594" i="1"/>
  <c r="F2561" i="1"/>
  <c r="F2462" i="1"/>
  <c r="F2528" i="1"/>
  <c r="F2726" i="1"/>
  <c r="F2693" i="1"/>
  <c r="F2660" i="1"/>
  <c r="F2891" i="1"/>
  <c r="F2792" i="1"/>
  <c r="F2825" i="1"/>
  <c r="F2858" i="1"/>
  <c r="F2924" i="1"/>
  <c r="F118" i="1"/>
  <c r="F251" i="1"/>
  <c r="F383" i="1"/>
  <c r="F18" i="1"/>
  <c r="F52" i="1"/>
  <c r="F218" i="1"/>
  <c r="F184" i="1"/>
  <c r="F85" i="1"/>
  <c r="F151" i="1"/>
  <c r="F350" i="1"/>
  <c r="F317" i="1"/>
  <c r="F284" i="1"/>
  <c r="F515" i="1"/>
  <c r="F647" i="1"/>
  <c r="F780" i="1"/>
  <c r="F416" i="1"/>
  <c r="F449" i="1"/>
  <c r="F614" i="1"/>
  <c r="F581" i="1"/>
  <c r="F482" i="1"/>
  <c r="F548" i="1"/>
  <c r="F747" i="1"/>
  <c r="F714" i="1"/>
  <c r="F681" i="1"/>
  <c r="F912" i="1"/>
  <c r="F1044" i="1"/>
  <c r="F1176" i="1"/>
  <c r="F813" i="1"/>
  <c r="F846" i="1"/>
  <c r="F1011" i="1"/>
  <c r="F978" i="1"/>
  <c r="F879" i="1"/>
  <c r="F945" i="1"/>
  <c r="F1143" i="1"/>
  <c r="F1110" i="1"/>
  <c r="F1077" i="1"/>
  <c r="F1308" i="1"/>
  <c r="F1440" i="1"/>
  <c r="F1572" i="1"/>
  <c r="F1209" i="1"/>
  <c r="F1242" i="1"/>
  <c r="F1407" i="1"/>
  <c r="F1374" i="1"/>
  <c r="F1275" i="1"/>
  <c r="F1341" i="1"/>
  <c r="F1539" i="1"/>
  <c r="F1506" i="1"/>
  <c r="F1473" i="1"/>
  <c r="F1704" i="1"/>
  <c r="F1836" i="1"/>
  <c r="F1968" i="1"/>
  <c r="F1605" i="1"/>
  <c r="F1638" i="1"/>
  <c r="F1803" i="1"/>
  <c r="F1770" i="1"/>
  <c r="F1671" i="1"/>
  <c r="F1737" i="1"/>
  <c r="F1935" i="1"/>
  <c r="F1902" i="1"/>
  <c r="F1869" i="1"/>
  <c r="F2100" i="1"/>
  <c r="F2232" i="1"/>
  <c r="F2364" i="1"/>
  <c r="F2001" i="1"/>
  <c r="F2034" i="1"/>
  <c r="F2199" i="1"/>
  <c r="F2166" i="1"/>
  <c r="F2067" i="1"/>
  <c r="F2133" i="1"/>
  <c r="F2331" i="1"/>
  <c r="F2298" i="1"/>
  <c r="F2265" i="1"/>
  <c r="F2496" i="1"/>
  <c r="F2628" i="1"/>
  <c r="F2760" i="1"/>
  <c r="F2397" i="1"/>
  <c r="F2430" i="1"/>
  <c r="F2595" i="1"/>
  <c r="F2562" i="1"/>
  <c r="F2463" i="1"/>
  <c r="F2529" i="1"/>
  <c r="F2727" i="1"/>
  <c r="F2694" i="1"/>
  <c r="F2661" i="1"/>
  <c r="F2892" i="1"/>
  <c r="F2793" i="1"/>
  <c r="F2826" i="1"/>
  <c r="F2859" i="1"/>
  <c r="F2925" i="1"/>
  <c r="F119" i="1"/>
  <c r="F252" i="1"/>
  <c r="F384" i="1"/>
  <c r="F19" i="1"/>
  <c r="F53" i="1"/>
  <c r="F219" i="1"/>
  <c r="F185" i="1"/>
  <c r="F86" i="1"/>
  <c r="F152" i="1"/>
  <c r="F351" i="1"/>
  <c r="F318" i="1"/>
  <c r="F285" i="1"/>
  <c r="F516" i="1"/>
  <c r="F648" i="1"/>
  <c r="F781" i="1"/>
  <c r="F417" i="1"/>
  <c r="F450" i="1"/>
  <c r="F615" i="1"/>
  <c r="F582" i="1"/>
  <c r="F483" i="1"/>
  <c r="F549" i="1"/>
  <c r="F748" i="1"/>
  <c r="F715" i="1"/>
  <c r="F682" i="1"/>
  <c r="F913" i="1"/>
  <c r="F1045" i="1"/>
  <c r="F1177" i="1"/>
  <c r="F814" i="1"/>
  <c r="F847" i="1"/>
  <c r="F1012" i="1"/>
  <c r="F979" i="1"/>
  <c r="F880" i="1"/>
  <c r="F946" i="1"/>
  <c r="F1144" i="1"/>
  <c r="F1111" i="1"/>
  <c r="F1078" i="1"/>
  <c r="F1309" i="1"/>
  <c r="F1441" i="1"/>
  <c r="F1573" i="1"/>
  <c r="F1210" i="1"/>
  <c r="F1243" i="1"/>
  <c r="F1408" i="1"/>
  <c r="F1375" i="1"/>
  <c r="F1276" i="1"/>
  <c r="F1342" i="1"/>
  <c r="F1540" i="1"/>
  <c r="F1507" i="1"/>
  <c r="F1474" i="1"/>
  <c r="F1705" i="1"/>
  <c r="F1837" i="1"/>
  <c r="F1969" i="1"/>
  <c r="F1606" i="1"/>
  <c r="F1639" i="1"/>
  <c r="F1804" i="1"/>
  <c r="F1771" i="1"/>
  <c r="F1672" i="1"/>
  <c r="F1738" i="1"/>
  <c r="F1936" i="1"/>
  <c r="F1903" i="1"/>
  <c r="F1870" i="1"/>
  <c r="F2101" i="1"/>
  <c r="F2233" i="1"/>
  <c r="F2365" i="1"/>
  <c r="F2002" i="1"/>
  <c r="F2035" i="1"/>
  <c r="F2200" i="1"/>
  <c r="F2167" i="1"/>
  <c r="F2068" i="1"/>
  <c r="F2134" i="1"/>
  <c r="F2332" i="1"/>
  <c r="F2299" i="1"/>
  <c r="F2266" i="1"/>
  <c r="F2497" i="1"/>
  <c r="F2629" i="1"/>
  <c r="F2761" i="1"/>
  <c r="F2398" i="1"/>
  <c r="F2431" i="1"/>
  <c r="F2596" i="1"/>
  <c r="F2563" i="1"/>
  <c r="F2464" i="1"/>
  <c r="F2530" i="1"/>
  <c r="F2728" i="1"/>
  <c r="F2695" i="1"/>
  <c r="F2662" i="1"/>
  <c r="F2893" i="1"/>
  <c r="F2794" i="1"/>
  <c r="F2827" i="1"/>
  <c r="F2860" i="1"/>
  <c r="F2926" i="1"/>
  <c r="F20" i="1"/>
  <c r="F186" i="1"/>
  <c r="F649" i="1"/>
  <c r="F120" i="1"/>
  <c r="F253" i="1"/>
  <c r="F385" i="1"/>
  <c r="F21" i="1"/>
  <c r="F54" i="1"/>
  <c r="F220" i="1"/>
  <c r="F187" i="1"/>
  <c r="F87" i="1"/>
  <c r="F153" i="1"/>
  <c r="F352" i="1"/>
  <c r="F319" i="1"/>
  <c r="F286" i="1"/>
  <c r="F517" i="1"/>
  <c r="F650" i="1"/>
  <c r="F782" i="1"/>
  <c r="F418" i="1"/>
  <c r="F451" i="1"/>
  <c r="F616" i="1"/>
  <c r="F583" i="1"/>
  <c r="F484" i="1"/>
  <c r="F550" i="1"/>
  <c r="F749" i="1"/>
  <c r="F716" i="1"/>
  <c r="F683" i="1"/>
  <c r="F914" i="1"/>
  <c r="F1046" i="1"/>
  <c r="F1178" i="1"/>
  <c r="F815" i="1"/>
  <c r="F848" i="1"/>
  <c r="F1013" i="1"/>
  <c r="F980" i="1"/>
  <c r="F881" i="1"/>
  <c r="F947" i="1"/>
  <c r="F1145" i="1"/>
  <c r="F1112" i="1"/>
  <c r="F1079" i="1"/>
  <c r="F1310" i="1"/>
  <c r="F1442" i="1"/>
  <c r="F1574" i="1"/>
  <c r="F1211" i="1"/>
  <c r="F1244" i="1"/>
  <c r="F1409" i="1"/>
  <c r="F1376" i="1"/>
  <c r="F1277" i="1"/>
  <c r="F1343" i="1"/>
  <c r="F1541" i="1"/>
  <c r="F1508" i="1"/>
  <c r="F1475" i="1"/>
  <c r="F1706" i="1"/>
  <c r="F1838" i="1"/>
  <c r="F1970" i="1"/>
  <c r="F1607" i="1"/>
  <c r="F1640" i="1"/>
  <c r="F1805" i="1"/>
  <c r="F1772" i="1"/>
  <c r="F1673" i="1"/>
  <c r="F1739" i="1"/>
  <c r="F1937" i="1"/>
  <c r="F1904" i="1"/>
  <c r="F1871" i="1"/>
  <c r="F2102" i="1"/>
  <c r="F2234" i="1"/>
  <c r="F2366" i="1"/>
  <c r="F2003" i="1"/>
  <c r="F2036" i="1"/>
  <c r="F2201" i="1"/>
  <c r="F2168" i="1"/>
  <c r="F2069" i="1"/>
  <c r="F2135" i="1"/>
  <c r="F2333" i="1"/>
  <c r="F2300" i="1"/>
  <c r="F2267" i="1"/>
  <c r="F2498" i="1"/>
  <c r="F2630" i="1"/>
  <c r="F2762" i="1"/>
  <c r="F2399" i="1"/>
  <c r="F2432" i="1"/>
  <c r="F2597" i="1"/>
  <c r="F2564" i="1"/>
  <c r="F2465" i="1"/>
  <c r="F2531" i="1"/>
  <c r="F2729" i="1"/>
  <c r="F2696" i="1"/>
  <c r="F2663" i="1"/>
  <c r="F2894" i="1"/>
  <c r="F2795" i="1"/>
  <c r="F2828" i="1"/>
  <c r="F2861" i="1"/>
  <c r="F2927" i="1"/>
  <c r="F121" i="1"/>
  <c r="F254" i="1"/>
  <c r="F386" i="1"/>
  <c r="F22" i="1"/>
  <c r="F55" i="1"/>
  <c r="F221" i="1"/>
  <c r="F188" i="1"/>
  <c r="F88" i="1"/>
  <c r="F154" i="1"/>
  <c r="F353" i="1"/>
  <c r="F320" i="1"/>
  <c r="F287" i="1"/>
  <c r="F518" i="1"/>
  <c r="F651" i="1"/>
  <c r="F783" i="1"/>
  <c r="F419" i="1"/>
  <c r="F452" i="1"/>
  <c r="F617" i="1"/>
  <c r="F584" i="1"/>
  <c r="F485" i="1"/>
  <c r="F551" i="1"/>
  <c r="F750" i="1"/>
  <c r="F717" i="1"/>
  <c r="F684" i="1"/>
  <c r="F915" i="1"/>
  <c r="F1047" i="1"/>
  <c r="F1179" i="1"/>
  <c r="F816" i="1"/>
  <c r="F849" i="1"/>
  <c r="F1014" i="1"/>
  <c r="F981" i="1"/>
  <c r="F882" i="1"/>
  <c r="F948" i="1"/>
  <c r="F1146" i="1"/>
  <c r="F1113" i="1"/>
  <c r="F1080" i="1"/>
  <c r="F1311" i="1"/>
  <c r="F1443" i="1"/>
  <c r="F1575" i="1"/>
  <c r="F1212" i="1"/>
  <c r="F1245" i="1"/>
  <c r="F1410" i="1"/>
  <c r="F1377" i="1"/>
  <c r="F1278" i="1"/>
  <c r="F1344" i="1"/>
  <c r="F1542" i="1"/>
  <c r="F1509" i="1"/>
  <c r="F1476" i="1"/>
  <c r="F1707" i="1"/>
  <c r="F1839" i="1"/>
  <c r="F1971" i="1"/>
  <c r="F1608" i="1"/>
  <c r="F1641" i="1"/>
  <c r="F1806" i="1"/>
  <c r="F1773" i="1"/>
  <c r="F1674" i="1"/>
  <c r="F1740" i="1"/>
  <c r="F1938" i="1"/>
  <c r="F1905" i="1"/>
  <c r="F1872" i="1"/>
  <c r="F2103" i="1"/>
  <c r="F2235" i="1"/>
  <c r="F2367" i="1"/>
  <c r="F2004" i="1"/>
  <c r="F2037" i="1"/>
  <c r="F2202" i="1"/>
  <c r="F2169" i="1"/>
  <c r="F2070" i="1"/>
  <c r="F2136" i="1"/>
  <c r="F2334" i="1"/>
  <c r="F2301" i="1"/>
  <c r="F2268" i="1"/>
  <c r="F2499" i="1"/>
  <c r="F2631" i="1"/>
  <c r="F2763" i="1"/>
  <c r="F2400" i="1"/>
  <c r="F2433" i="1"/>
  <c r="F2598" i="1"/>
  <c r="F2565" i="1"/>
  <c r="F2466" i="1"/>
  <c r="F2532" i="1"/>
  <c r="F2730" i="1"/>
  <c r="F2697" i="1"/>
  <c r="F2664" i="1"/>
  <c r="F2895" i="1"/>
  <c r="F2796" i="1"/>
  <c r="F2829" i="1"/>
  <c r="F2862" i="1"/>
  <c r="F2928" i="1"/>
  <c r="F122" i="1"/>
  <c r="F255" i="1"/>
  <c r="F387" i="1"/>
  <c r="F23" i="1"/>
  <c r="F56" i="1"/>
  <c r="F222" i="1"/>
  <c r="F189" i="1"/>
  <c r="F89" i="1"/>
  <c r="F155" i="1"/>
  <c r="F354" i="1"/>
  <c r="F321" i="1"/>
  <c r="F288" i="1"/>
  <c r="F519" i="1"/>
  <c r="F652" i="1"/>
  <c r="F784" i="1"/>
  <c r="F420" i="1"/>
  <c r="F453" i="1"/>
  <c r="F618" i="1"/>
  <c r="F585" i="1"/>
  <c r="F486" i="1"/>
  <c r="F552" i="1"/>
  <c r="F751" i="1"/>
  <c r="F718" i="1"/>
  <c r="F685" i="1"/>
  <c r="F916" i="1"/>
  <c r="F1048" i="1"/>
  <c r="F1180" i="1"/>
  <c r="F817" i="1"/>
  <c r="F850" i="1"/>
  <c r="F1015" i="1"/>
  <c r="F982" i="1"/>
  <c r="F883" i="1"/>
  <c r="F949" i="1"/>
  <c r="F1147" i="1"/>
  <c r="F1114" i="1"/>
  <c r="F1081" i="1"/>
  <c r="F1312" i="1"/>
  <c r="F1444" i="1"/>
  <c r="F1576" i="1"/>
  <c r="F1213" i="1"/>
  <c r="F1246" i="1"/>
  <c r="F1411" i="1"/>
  <c r="F1378" i="1"/>
  <c r="F1279" i="1"/>
  <c r="F1345" i="1"/>
  <c r="F1543" i="1"/>
  <c r="F1510" i="1"/>
  <c r="F1477" i="1"/>
  <c r="F1708" i="1"/>
  <c r="F1840" i="1"/>
  <c r="F1972" i="1"/>
  <c r="F1609" i="1"/>
  <c r="F1642" i="1"/>
  <c r="F1807" i="1"/>
  <c r="F1774" i="1"/>
  <c r="F1675" i="1"/>
  <c r="F1741" i="1"/>
  <c r="F1939" i="1"/>
  <c r="F1906" i="1"/>
  <c r="F1873" i="1"/>
  <c r="F2104" i="1"/>
  <c r="F2236" i="1"/>
  <c r="F2368" i="1"/>
  <c r="F2005" i="1"/>
  <c r="F2038" i="1"/>
  <c r="F2203" i="1"/>
  <c r="F2170" i="1"/>
  <c r="F2071" i="1"/>
  <c r="F2137" i="1"/>
  <c r="F2335" i="1"/>
  <c r="F2302" i="1"/>
  <c r="F2269" i="1"/>
  <c r="F2500" i="1"/>
  <c r="F2632" i="1"/>
  <c r="F2764" i="1"/>
  <c r="F2401" i="1"/>
  <c r="F2434" i="1"/>
  <c r="F2599" i="1"/>
  <c r="F2566" i="1"/>
  <c r="F2467" i="1"/>
  <c r="F2533" i="1"/>
  <c r="F2731" i="1"/>
  <c r="F2698" i="1"/>
  <c r="F2665" i="1"/>
  <c r="F2896" i="1"/>
  <c r="F2797" i="1"/>
  <c r="F2830" i="1"/>
  <c r="F2863" i="1"/>
  <c r="F2929" i="1"/>
  <c r="F123" i="1"/>
  <c r="F256" i="1"/>
  <c r="F388" i="1"/>
  <c r="F24" i="1"/>
  <c r="F57" i="1"/>
  <c r="F223" i="1"/>
  <c r="F190" i="1"/>
  <c r="F90" i="1"/>
  <c r="F156" i="1"/>
  <c r="F355" i="1"/>
  <c r="F322" i="1"/>
  <c r="F289" i="1"/>
  <c r="F520" i="1"/>
  <c r="F653" i="1"/>
  <c r="F785" i="1"/>
  <c r="F421" i="1"/>
  <c r="F454" i="1"/>
  <c r="F619" i="1"/>
  <c r="F586" i="1"/>
  <c r="F487" i="1"/>
  <c r="F553" i="1"/>
  <c r="F752" i="1"/>
  <c r="F719" i="1"/>
  <c r="F686" i="1"/>
  <c r="F917" i="1"/>
  <c r="F1049" i="1"/>
  <c r="F1181" i="1"/>
  <c r="F818" i="1"/>
  <c r="F851" i="1"/>
  <c r="F1016" i="1"/>
  <c r="F983" i="1"/>
  <c r="F884" i="1"/>
  <c r="F950" i="1"/>
  <c r="F1148" i="1"/>
  <c r="F1115" i="1"/>
  <c r="F1082" i="1"/>
  <c r="F1313" i="1"/>
  <c r="F1445" i="1"/>
  <c r="F1577" i="1"/>
  <c r="F1214" i="1"/>
  <c r="F1247" i="1"/>
  <c r="F1412" i="1"/>
  <c r="F1379" i="1"/>
  <c r="F1280" i="1"/>
  <c r="F1346" i="1"/>
  <c r="F1544" i="1"/>
  <c r="F1511" i="1"/>
  <c r="F1478" i="1"/>
  <c r="F1709" i="1"/>
  <c r="F1841" i="1"/>
  <c r="F1973" i="1"/>
  <c r="F1610" i="1"/>
  <c r="F1643" i="1"/>
  <c r="F1808" i="1"/>
  <c r="F1775" i="1"/>
  <c r="F1676" i="1"/>
  <c r="F1742" i="1"/>
  <c r="F1940" i="1"/>
  <c r="F1907" i="1"/>
  <c r="F1874" i="1"/>
  <c r="F2105" i="1"/>
  <c r="F2237" i="1"/>
  <c r="F2369" i="1"/>
  <c r="F2006" i="1"/>
  <c r="F2039" i="1"/>
  <c r="F2204" i="1"/>
  <c r="F2171" i="1"/>
  <c r="F2072" i="1"/>
  <c r="F2138" i="1"/>
  <c r="F2336" i="1"/>
  <c r="F2303" i="1"/>
  <c r="F2270" i="1"/>
  <c r="F2501" i="1"/>
  <c r="F2633" i="1"/>
  <c r="F2765" i="1"/>
  <c r="F2402" i="1"/>
  <c r="F2435" i="1"/>
  <c r="F2600" i="1"/>
  <c r="F2567" i="1"/>
  <c r="F2468" i="1"/>
  <c r="F2534" i="1"/>
  <c r="F2732" i="1"/>
  <c r="F2699" i="1"/>
  <c r="F2666" i="1"/>
  <c r="F2897" i="1"/>
  <c r="F2798" i="1"/>
  <c r="F2831" i="1"/>
  <c r="F2864" i="1"/>
  <c r="F2930" i="1"/>
  <c r="F124" i="1"/>
  <c r="F257" i="1"/>
  <c r="F389" i="1"/>
  <c r="F25" i="1"/>
  <c r="F58" i="1"/>
  <c r="F224" i="1"/>
  <c r="F191" i="1"/>
  <c r="F91" i="1"/>
  <c r="F157" i="1"/>
  <c r="F356" i="1"/>
  <c r="F323" i="1"/>
  <c r="F290" i="1"/>
  <c r="F521" i="1"/>
  <c r="F654" i="1"/>
  <c r="F786" i="1"/>
  <c r="F422" i="1"/>
  <c r="F455" i="1"/>
  <c r="F620" i="1"/>
  <c r="F587" i="1"/>
  <c r="F488" i="1"/>
  <c r="F554" i="1"/>
  <c r="F753" i="1"/>
  <c r="F720" i="1"/>
  <c r="F687" i="1"/>
  <c r="F918" i="1"/>
  <c r="F1050" i="1"/>
  <c r="F1182" i="1"/>
  <c r="F819" i="1"/>
  <c r="F852" i="1"/>
  <c r="F1017" i="1"/>
  <c r="F984" i="1"/>
  <c r="F885" i="1"/>
  <c r="F951" i="1"/>
  <c r="F1149" i="1"/>
  <c r="F1116" i="1"/>
  <c r="F1083" i="1"/>
  <c r="F1314" i="1"/>
  <c r="F1446" i="1"/>
  <c r="F1578" i="1"/>
  <c r="F1215" i="1"/>
  <c r="F1248" i="1"/>
  <c r="F1413" i="1"/>
  <c r="F1380" i="1"/>
  <c r="F1281" i="1"/>
  <c r="F1347" i="1"/>
  <c r="F1545" i="1"/>
  <c r="F1512" i="1"/>
  <c r="F1479" i="1"/>
  <c r="F1710" i="1"/>
  <c r="F1842" i="1"/>
  <c r="F1974" i="1"/>
  <c r="F1611" i="1"/>
  <c r="F1644" i="1"/>
  <c r="F1809" i="1"/>
  <c r="F1776" i="1"/>
  <c r="F1677" i="1"/>
  <c r="F1743" i="1"/>
  <c r="F1941" i="1"/>
  <c r="F1908" i="1"/>
  <c r="F1875" i="1"/>
  <c r="F2106" i="1"/>
  <c r="F2238" i="1"/>
  <c r="F2370" i="1"/>
  <c r="F2007" i="1"/>
  <c r="F2040" i="1"/>
  <c r="F2205" i="1"/>
  <c r="F2172" i="1"/>
  <c r="F2073" i="1"/>
  <c r="F2139" i="1"/>
  <c r="F2337" i="1"/>
  <c r="F2304" i="1"/>
  <c r="F2271" i="1"/>
  <c r="F2502" i="1"/>
  <c r="F2634" i="1"/>
  <c r="F2766" i="1"/>
  <c r="F2403" i="1"/>
  <c r="F2436" i="1"/>
  <c r="F2601" i="1"/>
  <c r="F2568" i="1"/>
  <c r="F2469" i="1"/>
  <c r="F2535" i="1"/>
  <c r="F2733" i="1"/>
  <c r="F2700" i="1"/>
  <c r="F2667" i="1"/>
  <c r="F2898" i="1"/>
  <c r="F2799" i="1"/>
  <c r="F2832" i="1"/>
  <c r="F2865" i="1"/>
  <c r="F2931" i="1"/>
  <c r="F125" i="1"/>
  <c r="F258" i="1"/>
  <c r="F390" i="1"/>
  <c r="F26" i="1"/>
  <c r="F59" i="1"/>
  <c r="F225" i="1"/>
  <c r="F192" i="1"/>
  <c r="F92" i="1"/>
  <c r="F158" i="1"/>
  <c r="F357" i="1"/>
  <c r="F324" i="1"/>
  <c r="F291" i="1"/>
  <c r="F522" i="1"/>
  <c r="F655" i="1"/>
  <c r="F787" i="1"/>
  <c r="F423" i="1"/>
  <c r="F456" i="1"/>
  <c r="F621" i="1"/>
  <c r="F588" i="1"/>
  <c r="F489" i="1"/>
  <c r="F555" i="1"/>
  <c r="F754" i="1"/>
  <c r="F721" i="1"/>
  <c r="F688" i="1"/>
  <c r="F919" i="1"/>
  <c r="F1051" i="1"/>
  <c r="F1183" i="1"/>
  <c r="F820" i="1"/>
  <c r="F853" i="1"/>
  <c r="F1018" i="1"/>
  <c r="F985" i="1"/>
  <c r="F886" i="1"/>
  <c r="F952" i="1"/>
  <c r="F1150" i="1"/>
  <c r="F1117" i="1"/>
  <c r="F1084" i="1"/>
  <c r="F1315" i="1"/>
  <c r="F1447" i="1"/>
  <c r="F1579" i="1"/>
  <c r="F1216" i="1"/>
  <c r="F1249" i="1"/>
  <c r="F1414" i="1"/>
  <c r="F1381" i="1"/>
  <c r="F1282" i="1"/>
  <c r="F1348" i="1"/>
  <c r="F1546" i="1"/>
  <c r="F1513" i="1"/>
  <c r="F1480" i="1"/>
  <c r="F1711" i="1"/>
  <c r="F1843" i="1"/>
  <c r="F1975" i="1"/>
  <c r="F1612" i="1"/>
  <c r="F1645" i="1"/>
  <c r="F1810" i="1"/>
  <c r="F1777" i="1"/>
  <c r="F1678" i="1"/>
  <c r="F1744" i="1"/>
  <c r="F1942" i="1"/>
  <c r="F1909" i="1"/>
  <c r="F1876" i="1"/>
  <c r="F2107" i="1"/>
  <c r="F2239" i="1"/>
  <c r="F2371" i="1"/>
  <c r="F2008" i="1"/>
  <c r="F2041" i="1"/>
  <c r="F2206" i="1"/>
  <c r="F2173" i="1"/>
  <c r="F2074" i="1"/>
  <c r="F2140" i="1"/>
  <c r="F2338" i="1"/>
  <c r="F2305" i="1"/>
  <c r="F2272" i="1"/>
  <c r="F2503" i="1"/>
  <c r="F2635" i="1"/>
  <c r="F2767" i="1"/>
  <c r="F2404" i="1"/>
  <c r="F2437" i="1"/>
  <c r="F2602" i="1"/>
  <c r="F2569" i="1"/>
  <c r="F2470" i="1"/>
  <c r="F2536" i="1"/>
  <c r="F2734" i="1"/>
  <c r="F2701" i="1"/>
  <c r="F2668" i="1"/>
  <c r="F2899" i="1"/>
  <c r="F2800" i="1"/>
  <c r="F2833" i="1"/>
  <c r="F2866" i="1"/>
  <c r="F2932" i="1"/>
  <c r="F126" i="1"/>
  <c r="F259" i="1"/>
  <c r="F391" i="1"/>
  <c r="F27" i="1"/>
  <c r="F60" i="1"/>
  <c r="F226" i="1"/>
  <c r="F193" i="1"/>
  <c r="F93" i="1"/>
  <c r="F159" i="1"/>
  <c r="F358" i="1"/>
  <c r="F325" i="1"/>
  <c r="F292" i="1"/>
  <c r="F523" i="1"/>
  <c r="F656" i="1"/>
  <c r="F788" i="1"/>
  <c r="F424" i="1"/>
  <c r="F457" i="1"/>
  <c r="F622" i="1"/>
  <c r="F589" i="1"/>
  <c r="F490" i="1"/>
  <c r="F556" i="1"/>
  <c r="F755" i="1"/>
  <c r="F722" i="1"/>
  <c r="F689" i="1"/>
  <c r="F920" i="1"/>
  <c r="F1052" i="1"/>
  <c r="F1184" i="1"/>
  <c r="F821" i="1"/>
  <c r="F854" i="1"/>
  <c r="F1019" i="1"/>
  <c r="F986" i="1"/>
  <c r="F887" i="1"/>
  <c r="F953" i="1"/>
  <c r="F1151" i="1"/>
  <c r="F1118" i="1"/>
  <c r="F1085" i="1"/>
  <c r="F1316" i="1"/>
  <c r="F1448" i="1"/>
  <c r="F1580" i="1"/>
  <c r="F1217" i="1"/>
  <c r="F1250" i="1"/>
  <c r="F1415" i="1"/>
  <c r="F1382" i="1"/>
  <c r="F1283" i="1"/>
  <c r="F1349" i="1"/>
  <c r="F1547" i="1"/>
  <c r="F1514" i="1"/>
  <c r="F1481" i="1"/>
  <c r="F1712" i="1"/>
  <c r="F1844" i="1"/>
  <c r="F1976" i="1"/>
  <c r="F1613" i="1"/>
  <c r="F1646" i="1"/>
  <c r="F1811" i="1"/>
  <c r="F1778" i="1"/>
  <c r="F1679" i="1"/>
  <c r="F1745" i="1"/>
  <c r="F1943" i="1"/>
  <c r="F1910" i="1"/>
  <c r="F1877" i="1"/>
  <c r="F2108" i="1"/>
  <c r="F2240" i="1"/>
  <c r="F2372" i="1"/>
  <c r="F2009" i="1"/>
  <c r="F2042" i="1"/>
  <c r="F2207" i="1"/>
  <c r="F2174" i="1"/>
  <c r="F2075" i="1"/>
  <c r="F2141" i="1"/>
  <c r="F2339" i="1"/>
  <c r="F2306" i="1"/>
  <c r="F2273" i="1"/>
  <c r="F2504" i="1"/>
  <c r="F2636" i="1"/>
  <c r="F2768" i="1"/>
  <c r="F2405" i="1"/>
  <c r="F2438" i="1"/>
  <c r="F2603" i="1"/>
  <c r="F2570" i="1"/>
  <c r="F2471" i="1"/>
  <c r="F2537" i="1"/>
  <c r="F2735" i="1"/>
  <c r="F2702" i="1"/>
  <c r="F2669" i="1"/>
  <c r="F2900" i="1"/>
  <c r="F2801" i="1"/>
  <c r="F2834" i="1"/>
  <c r="F2867" i="1"/>
  <c r="F2933" i="1"/>
  <c r="F127" i="1"/>
  <c r="F260" i="1"/>
  <c r="F392" i="1"/>
  <c r="F28" i="1"/>
  <c r="F61" i="1"/>
  <c r="F227" i="1"/>
  <c r="F194" i="1"/>
  <c r="F94" i="1"/>
  <c r="F160" i="1"/>
  <c r="F359" i="1"/>
  <c r="F326" i="1"/>
  <c r="F293" i="1"/>
  <c r="F524" i="1"/>
  <c r="F657" i="1"/>
  <c r="F789" i="1"/>
  <c r="F425" i="1"/>
  <c r="F458" i="1"/>
  <c r="F623" i="1"/>
  <c r="F590" i="1"/>
  <c r="F491" i="1"/>
  <c r="F557" i="1"/>
  <c r="F756" i="1"/>
  <c r="F723" i="1"/>
  <c r="F690" i="1"/>
  <c r="F921" i="1"/>
  <c r="F1053" i="1"/>
  <c r="F1185" i="1"/>
  <c r="F822" i="1"/>
  <c r="F855" i="1"/>
  <c r="F1020" i="1"/>
  <c r="F987" i="1"/>
  <c r="F888" i="1"/>
  <c r="F954" i="1"/>
  <c r="F1152" i="1"/>
  <c r="F1119" i="1"/>
  <c r="F1086" i="1"/>
  <c r="F1317" i="1"/>
  <c r="F1449" i="1"/>
  <c r="F1581" i="1"/>
  <c r="F1218" i="1"/>
  <c r="F1251" i="1"/>
  <c r="F1416" i="1"/>
  <c r="F1383" i="1"/>
  <c r="F1284" i="1"/>
  <c r="F1350" i="1"/>
  <c r="F1548" i="1"/>
  <c r="F1515" i="1"/>
  <c r="F1482" i="1"/>
  <c r="F1713" i="1"/>
  <c r="F1845" i="1"/>
  <c r="F1977" i="1"/>
  <c r="F1614" i="1"/>
  <c r="F1647" i="1"/>
  <c r="F1812" i="1"/>
  <c r="F1779" i="1"/>
  <c r="F1680" i="1"/>
  <c r="F1746" i="1"/>
  <c r="F1944" i="1"/>
  <c r="F1911" i="1"/>
  <c r="F1878" i="1"/>
  <c r="F2109" i="1"/>
  <c r="F2241" i="1"/>
  <c r="F2373" i="1"/>
  <c r="F2010" i="1"/>
  <c r="F2043" i="1"/>
  <c r="F2208" i="1"/>
  <c r="F2175" i="1"/>
  <c r="F2076" i="1"/>
  <c r="F2142" i="1"/>
  <c r="F2340" i="1"/>
  <c r="F2307" i="1"/>
  <c r="F2274" i="1"/>
  <c r="F2505" i="1"/>
  <c r="F2637" i="1"/>
  <c r="F2769" i="1"/>
  <c r="F2406" i="1"/>
  <c r="F2439" i="1"/>
  <c r="F2604" i="1"/>
  <c r="F2571" i="1"/>
  <c r="F2472" i="1"/>
  <c r="F2538" i="1"/>
  <c r="F2736" i="1"/>
  <c r="F2703" i="1"/>
  <c r="F2670" i="1"/>
  <c r="F2901" i="1"/>
  <c r="F2802" i="1"/>
  <c r="F2835" i="1"/>
  <c r="F2868" i="1"/>
  <c r="F2934" i="1"/>
  <c r="F128" i="1"/>
  <c r="F261" i="1"/>
  <c r="F393" i="1"/>
  <c r="F29" i="1"/>
  <c r="F62" i="1"/>
  <c r="F228" i="1"/>
  <c r="F195" i="1"/>
  <c r="F95" i="1"/>
  <c r="F161" i="1"/>
  <c r="F360" i="1"/>
  <c r="F327" i="1"/>
  <c r="F294" i="1"/>
  <c r="F525" i="1"/>
  <c r="F658" i="1"/>
  <c r="F790" i="1"/>
  <c r="F426" i="1"/>
  <c r="F459" i="1"/>
  <c r="F624" i="1"/>
  <c r="F591" i="1"/>
  <c r="F492" i="1"/>
  <c r="F558" i="1"/>
  <c r="F757" i="1"/>
  <c r="F724" i="1"/>
  <c r="F691" i="1"/>
  <c r="F922" i="1"/>
  <c r="F1054" i="1"/>
  <c r="F1186" i="1"/>
  <c r="F823" i="1"/>
  <c r="F856" i="1"/>
  <c r="F1021" i="1"/>
  <c r="F988" i="1"/>
  <c r="F889" i="1"/>
  <c r="F955" i="1"/>
  <c r="F1153" i="1"/>
  <c r="F1120" i="1"/>
  <c r="F1087" i="1"/>
  <c r="F1318" i="1"/>
  <c r="F1450" i="1"/>
  <c r="F1582" i="1"/>
  <c r="F1219" i="1"/>
  <c r="F1252" i="1"/>
  <c r="F1417" i="1"/>
  <c r="F1384" i="1"/>
  <c r="F1285" i="1"/>
  <c r="F1351" i="1"/>
  <c r="F1549" i="1"/>
  <c r="F1516" i="1"/>
  <c r="F1483" i="1"/>
  <c r="F1714" i="1"/>
  <c r="F1846" i="1"/>
  <c r="F1978" i="1"/>
  <c r="F1615" i="1"/>
  <c r="F1648" i="1"/>
  <c r="F1813" i="1"/>
  <c r="F1780" i="1"/>
  <c r="F1681" i="1"/>
  <c r="F1747" i="1"/>
  <c r="F1945" i="1"/>
  <c r="F1912" i="1"/>
  <c r="F1879" i="1"/>
  <c r="F2110" i="1"/>
  <c r="F2242" i="1"/>
  <c r="F2374" i="1"/>
  <c r="F2011" i="1"/>
  <c r="F2044" i="1"/>
  <c r="F2209" i="1"/>
  <c r="F2176" i="1"/>
  <c r="F2077" i="1"/>
  <c r="F2143" i="1"/>
  <c r="F2341" i="1"/>
  <c r="F2308" i="1"/>
  <c r="F2275" i="1"/>
  <c r="F2506" i="1"/>
  <c r="F2638" i="1"/>
  <c r="F2770" i="1"/>
  <c r="F2407" i="1"/>
  <c r="F2440" i="1"/>
  <c r="F2605" i="1"/>
  <c r="F2572" i="1"/>
  <c r="F2473" i="1"/>
  <c r="F2539" i="1"/>
  <c r="F2737" i="1"/>
  <c r="F2704" i="1"/>
  <c r="F2671" i="1"/>
  <c r="F2902" i="1"/>
  <c r="F2803" i="1"/>
  <c r="F2836" i="1"/>
  <c r="F2869" i="1"/>
  <c r="F2935" i="1"/>
  <c r="F129" i="1"/>
  <c r="F262" i="1"/>
  <c r="F394" i="1"/>
  <c r="F30" i="1"/>
  <c r="F63" i="1"/>
  <c r="F229" i="1"/>
  <c r="F196" i="1"/>
  <c r="F96" i="1"/>
  <c r="F162" i="1"/>
  <c r="F361" i="1"/>
  <c r="F328" i="1"/>
  <c r="F295" i="1"/>
  <c r="F526" i="1"/>
  <c r="F659" i="1"/>
  <c r="F791" i="1"/>
  <c r="F427" i="1"/>
  <c r="F460" i="1"/>
  <c r="F625" i="1"/>
  <c r="F592" i="1"/>
  <c r="F493" i="1"/>
  <c r="F559" i="1"/>
  <c r="F758" i="1"/>
  <c r="F725" i="1"/>
  <c r="F692" i="1"/>
  <c r="F923" i="1"/>
  <c r="F1055" i="1"/>
  <c r="F1187" i="1"/>
  <c r="F824" i="1"/>
  <c r="F857" i="1"/>
  <c r="F1022" i="1"/>
  <c r="F989" i="1"/>
  <c r="F890" i="1"/>
  <c r="F956" i="1"/>
  <c r="F1154" i="1"/>
  <c r="F1121" i="1"/>
  <c r="F1088" i="1"/>
  <c r="F1319" i="1"/>
  <c r="F1451" i="1"/>
  <c r="F1583" i="1"/>
  <c r="F1220" i="1"/>
  <c r="F1253" i="1"/>
  <c r="F1418" i="1"/>
  <c r="F1385" i="1"/>
  <c r="F1286" i="1"/>
  <c r="F1352" i="1"/>
  <c r="F1550" i="1"/>
  <c r="F1517" i="1"/>
  <c r="F1484" i="1"/>
  <c r="F1715" i="1"/>
  <c r="F1847" i="1"/>
  <c r="F1979" i="1"/>
  <c r="F1616" i="1"/>
  <c r="F1649" i="1"/>
  <c r="F1814" i="1"/>
  <c r="F1781" i="1"/>
  <c r="F1682" i="1"/>
  <c r="F1748" i="1"/>
  <c r="F1946" i="1"/>
  <c r="F1913" i="1"/>
  <c r="F1880" i="1"/>
  <c r="F2111" i="1"/>
  <c r="F2243" i="1"/>
  <c r="F2375" i="1"/>
  <c r="F2012" i="1"/>
  <c r="F2045" i="1"/>
  <c r="F2210" i="1"/>
  <c r="F2177" i="1"/>
  <c r="F2078" i="1"/>
  <c r="F2144" i="1"/>
  <c r="F2342" i="1"/>
  <c r="F2309" i="1"/>
  <c r="F2276" i="1"/>
  <c r="F2507" i="1"/>
  <c r="F2639" i="1"/>
  <c r="F2771" i="1"/>
  <c r="F2408" i="1"/>
  <c r="F2441" i="1"/>
  <c r="F2606" i="1"/>
  <c r="F2573" i="1"/>
  <c r="F2474" i="1"/>
  <c r="F2540" i="1"/>
  <c r="F2738" i="1"/>
  <c r="F2705" i="1"/>
  <c r="F2672" i="1"/>
  <c r="F2903" i="1"/>
  <c r="F2804" i="1"/>
  <c r="F2837" i="1"/>
  <c r="F2870" i="1"/>
  <c r="F2936" i="1"/>
  <c r="F130" i="1"/>
  <c r="F263" i="1"/>
  <c r="F395" i="1"/>
  <c r="F31" i="1"/>
  <c r="F64" i="1"/>
  <c r="F230" i="1"/>
  <c r="F197" i="1"/>
  <c r="F97" i="1"/>
  <c r="F163" i="1"/>
  <c r="F362" i="1"/>
  <c r="F329" i="1"/>
  <c r="F296" i="1"/>
  <c r="F527" i="1"/>
  <c r="F660" i="1"/>
  <c r="F792" i="1"/>
  <c r="F428" i="1"/>
  <c r="F461" i="1"/>
  <c r="F626" i="1"/>
  <c r="F593" i="1"/>
  <c r="F494" i="1"/>
  <c r="F560" i="1"/>
  <c r="F759" i="1"/>
  <c r="F726" i="1"/>
  <c r="F693" i="1"/>
  <c r="F924" i="1"/>
  <c r="F1056" i="1"/>
  <c r="F1188" i="1"/>
  <c r="F825" i="1"/>
  <c r="F858" i="1"/>
  <c r="F1023" i="1"/>
  <c r="F990" i="1"/>
  <c r="F891" i="1"/>
  <c r="F957" i="1"/>
  <c r="F1155" i="1"/>
  <c r="F1122" i="1"/>
  <c r="F1089" i="1"/>
  <c r="F1320" i="1"/>
  <c r="F1452" i="1"/>
  <c r="F1584" i="1"/>
  <c r="F1221" i="1"/>
  <c r="F1254" i="1"/>
  <c r="F1419" i="1"/>
  <c r="F1386" i="1"/>
  <c r="F1287" i="1"/>
  <c r="F1353" i="1"/>
  <c r="F1551" i="1"/>
  <c r="F1518" i="1"/>
  <c r="F1485" i="1"/>
  <c r="F1716" i="1"/>
  <c r="F1848" i="1"/>
  <c r="F1980" i="1"/>
  <c r="F1617" i="1"/>
  <c r="F1650" i="1"/>
  <c r="F1815" i="1"/>
  <c r="F1782" i="1"/>
  <c r="F1683" i="1"/>
  <c r="F1749" i="1"/>
  <c r="F1947" i="1"/>
  <c r="F1914" i="1"/>
  <c r="F1881" i="1"/>
  <c r="F2112" i="1"/>
  <c r="F2244" i="1"/>
  <c r="F2376" i="1"/>
  <c r="F2013" i="1"/>
  <c r="F2046" i="1"/>
  <c r="F2211" i="1"/>
  <c r="F2178" i="1"/>
  <c r="F2079" i="1"/>
  <c r="F2145" i="1"/>
  <c r="F2343" i="1"/>
  <c r="F2310" i="1"/>
  <c r="F2277" i="1"/>
  <c r="F2508" i="1"/>
  <c r="F2640" i="1"/>
  <c r="F2772" i="1"/>
  <c r="F2409" i="1"/>
  <c r="F2442" i="1"/>
  <c r="F2607" i="1"/>
  <c r="F2574" i="1"/>
  <c r="F2475" i="1"/>
  <c r="F2541" i="1"/>
  <c r="F2739" i="1"/>
  <c r="F2706" i="1"/>
  <c r="F2673" i="1"/>
  <c r="F2904" i="1"/>
  <c r="F2805" i="1"/>
  <c r="F2838" i="1"/>
  <c r="F2871" i="1"/>
  <c r="F2937" i="1"/>
  <c r="F131" i="1"/>
  <c r="F264" i="1"/>
  <c r="F396" i="1"/>
  <c r="F32" i="1"/>
  <c r="F65" i="1"/>
  <c r="F231" i="1"/>
  <c r="F198" i="1"/>
  <c r="F98" i="1"/>
  <c r="F164" i="1"/>
  <c r="F363" i="1"/>
  <c r="F330" i="1"/>
  <c r="F297" i="1"/>
  <c r="F528" i="1"/>
  <c r="F661" i="1"/>
  <c r="F793" i="1"/>
  <c r="F429" i="1"/>
  <c r="F462" i="1"/>
  <c r="F627" i="1"/>
  <c r="F594" i="1"/>
  <c r="F495" i="1"/>
  <c r="F561" i="1"/>
  <c r="F760" i="1"/>
  <c r="F727" i="1"/>
  <c r="F694" i="1"/>
  <c r="F925" i="1"/>
  <c r="F1057" i="1"/>
  <c r="F1189" i="1"/>
  <c r="F826" i="1"/>
  <c r="F859" i="1"/>
  <c r="F1024" i="1"/>
  <c r="F991" i="1"/>
  <c r="F892" i="1"/>
  <c r="F958" i="1"/>
  <c r="F1156" i="1"/>
  <c r="F1123" i="1"/>
  <c r="F1090" i="1"/>
  <c r="F1321" i="1"/>
  <c r="F1453" i="1"/>
  <c r="F1585" i="1"/>
  <c r="F1222" i="1"/>
  <c r="F1255" i="1"/>
  <c r="F1420" i="1"/>
  <c r="F1387" i="1"/>
  <c r="F1288" i="1"/>
  <c r="F1354" i="1"/>
  <c r="F1552" i="1"/>
  <c r="F1519" i="1"/>
  <c r="F1486" i="1"/>
  <c r="F1717" i="1"/>
  <c r="F1849" i="1"/>
  <c r="F1981" i="1"/>
  <c r="F1618" i="1"/>
  <c r="F1651" i="1"/>
  <c r="F1816" i="1"/>
  <c r="F1783" i="1"/>
  <c r="F1684" i="1"/>
  <c r="F1750" i="1"/>
  <c r="F1948" i="1"/>
  <c r="F1915" i="1"/>
  <c r="F1882" i="1"/>
  <c r="F2113" i="1"/>
  <c r="F2245" i="1"/>
  <c r="F2377" i="1"/>
  <c r="F2014" i="1"/>
  <c r="F2047" i="1"/>
  <c r="F2212" i="1"/>
  <c r="F2179" i="1"/>
  <c r="F2080" i="1"/>
  <c r="F2146" i="1"/>
  <c r="F2344" i="1"/>
  <c r="F2311" i="1"/>
  <c r="F2278" i="1"/>
  <c r="F2509" i="1"/>
  <c r="F2641" i="1"/>
  <c r="F2773" i="1"/>
  <c r="F2410" i="1"/>
  <c r="F2443" i="1"/>
  <c r="F2608" i="1"/>
  <c r="F2575" i="1"/>
  <c r="F2476" i="1"/>
  <c r="F2542" i="1"/>
  <c r="F2740" i="1"/>
  <c r="F2707" i="1"/>
  <c r="F2674" i="1"/>
  <c r="F2905" i="1"/>
  <c r="F2806" i="1"/>
  <c r="F2839" i="1"/>
  <c r="F2872" i="1"/>
  <c r="F2938" i="1"/>
  <c r="F132" i="1"/>
  <c r="F265" i="1"/>
  <c r="F397" i="1"/>
  <c r="F33" i="1"/>
  <c r="F66" i="1"/>
  <c r="F232" i="1"/>
  <c r="F199" i="1"/>
  <c r="F99" i="1"/>
  <c r="F165" i="1"/>
  <c r="F364" i="1"/>
  <c r="F331" i="1"/>
  <c r="F298" i="1"/>
  <c r="F529" i="1"/>
  <c r="F662" i="1"/>
  <c r="F794" i="1"/>
  <c r="F430" i="1"/>
  <c r="F463" i="1"/>
  <c r="F628" i="1"/>
  <c r="F595" i="1"/>
  <c r="F496" i="1"/>
  <c r="F562" i="1"/>
  <c r="F761" i="1"/>
  <c r="F728" i="1"/>
  <c r="F695" i="1"/>
  <c r="F926" i="1"/>
  <c r="F1058" i="1"/>
  <c r="F1190" i="1"/>
  <c r="F827" i="1"/>
  <c r="F860" i="1"/>
  <c r="F1025" i="1"/>
  <c r="F992" i="1"/>
  <c r="F893" i="1"/>
  <c r="F959" i="1"/>
  <c r="F1157" i="1"/>
  <c r="F1124" i="1"/>
  <c r="F1091" i="1"/>
  <c r="F1322" i="1"/>
  <c r="F1454" i="1"/>
  <c r="F1586" i="1"/>
  <c r="F1223" i="1"/>
  <c r="F1256" i="1"/>
  <c r="F1421" i="1"/>
  <c r="F1388" i="1"/>
  <c r="F1289" i="1"/>
  <c r="F1355" i="1"/>
  <c r="F1553" i="1"/>
  <c r="F1520" i="1"/>
  <c r="F1487" i="1"/>
  <c r="F1718" i="1"/>
  <c r="F1850" i="1"/>
  <c r="F1982" i="1"/>
  <c r="F1619" i="1"/>
  <c r="F1652" i="1"/>
  <c r="F1817" i="1"/>
  <c r="F1784" i="1"/>
  <c r="F1685" i="1"/>
  <c r="F1751" i="1"/>
  <c r="F1949" i="1"/>
  <c r="F1916" i="1"/>
  <c r="F1883" i="1"/>
  <c r="F2114" i="1"/>
  <c r="F2246" i="1"/>
  <c r="F2378" i="1"/>
  <c r="F2015" i="1"/>
  <c r="F2048" i="1"/>
  <c r="F2213" i="1"/>
  <c r="F2180" i="1"/>
  <c r="F2081" i="1"/>
  <c r="F2147" i="1"/>
  <c r="F2345" i="1"/>
  <c r="F2312" i="1"/>
  <c r="F2279" i="1"/>
  <c r="F2510" i="1"/>
  <c r="F2642" i="1"/>
  <c r="F2774" i="1"/>
  <c r="F2411" i="1"/>
  <c r="F2444" i="1"/>
  <c r="F2609" i="1"/>
  <c r="F2576" i="1"/>
  <c r="F2477" i="1"/>
  <c r="F2543" i="1"/>
  <c r="F2741" i="1"/>
  <c r="F2708" i="1"/>
  <c r="F2675" i="1"/>
  <c r="F2906" i="1"/>
  <c r="F2807" i="1"/>
  <c r="F2840" i="1"/>
  <c r="F2873" i="1"/>
  <c r="F2939" i="1"/>
  <c r="F133" i="1"/>
  <c r="F266" i="1"/>
  <c r="F398" i="1"/>
  <c r="F34" i="1"/>
  <c r="F67" i="1"/>
  <c r="F233" i="1"/>
  <c r="F200" i="1"/>
  <c r="F100" i="1"/>
  <c r="F166" i="1"/>
  <c r="F365" i="1"/>
  <c r="F332" i="1"/>
  <c r="F299" i="1"/>
  <c r="F530" i="1"/>
  <c r="F663" i="1"/>
  <c r="F795" i="1"/>
  <c r="F431" i="1"/>
  <c r="F464" i="1"/>
  <c r="F629" i="1"/>
  <c r="F596" i="1"/>
  <c r="F497" i="1"/>
  <c r="F563" i="1"/>
  <c r="F762" i="1"/>
  <c r="F729" i="1"/>
  <c r="F696" i="1"/>
  <c r="F927" i="1"/>
  <c r="F1059" i="1"/>
  <c r="F1191" i="1"/>
  <c r="F828" i="1"/>
  <c r="F861" i="1"/>
  <c r="F1026" i="1"/>
  <c r="F993" i="1"/>
  <c r="F894" i="1"/>
  <c r="F960" i="1"/>
  <c r="F1158" i="1"/>
  <c r="F1125" i="1"/>
  <c r="F1092" i="1"/>
  <c r="F1323" i="1"/>
  <c r="F1455" i="1"/>
  <c r="F1587" i="1"/>
  <c r="F1224" i="1"/>
  <c r="F1257" i="1"/>
  <c r="F1422" i="1"/>
  <c r="F1389" i="1"/>
  <c r="F1290" i="1"/>
  <c r="F1356" i="1"/>
  <c r="F1554" i="1"/>
  <c r="F1521" i="1"/>
  <c r="F1488" i="1"/>
  <c r="F1719" i="1"/>
  <c r="F1851" i="1"/>
  <c r="F1983" i="1"/>
  <c r="F1620" i="1"/>
  <c r="F1653" i="1"/>
  <c r="F1818" i="1"/>
  <c r="F1785" i="1"/>
  <c r="F1686" i="1"/>
  <c r="F1752" i="1"/>
  <c r="F1950" i="1"/>
  <c r="F1917" i="1"/>
  <c r="F1884" i="1"/>
  <c r="F2115" i="1"/>
  <c r="F2247" i="1"/>
  <c r="F2379" i="1"/>
  <c r="F2016" i="1"/>
  <c r="F2049" i="1"/>
  <c r="F2214" i="1"/>
  <c r="F2181" i="1"/>
  <c r="F2082" i="1"/>
  <c r="F2148" i="1"/>
  <c r="F2346" i="1"/>
  <c r="F2313" i="1"/>
  <c r="F2280" i="1"/>
  <c r="F2511" i="1"/>
  <c r="F2643" i="1"/>
  <c r="F2775" i="1"/>
  <c r="F2412" i="1"/>
  <c r="F2445" i="1"/>
  <c r="F2610" i="1"/>
  <c r="F2577" i="1"/>
  <c r="F2478" i="1"/>
  <c r="F2544" i="1"/>
  <c r="F2742" i="1"/>
  <c r="F2709" i="1"/>
  <c r="F2676" i="1"/>
  <c r="F2907" i="1"/>
  <c r="F2808" i="1"/>
  <c r="F2841" i="1"/>
  <c r="F2874" i="1"/>
  <c r="F2940" i="1"/>
  <c r="F134" i="1"/>
  <c r="F267" i="1"/>
  <c r="F399" i="1"/>
  <c r="F35" i="1"/>
  <c r="F68" i="1"/>
  <c r="F234" i="1"/>
  <c r="F201" i="1"/>
  <c r="F101" i="1"/>
  <c r="F167" i="1"/>
  <c r="F366" i="1"/>
  <c r="F333" i="1"/>
  <c r="F300" i="1"/>
  <c r="F531" i="1"/>
  <c r="F664" i="1"/>
  <c r="F796" i="1"/>
  <c r="F432" i="1"/>
  <c r="F465" i="1"/>
  <c r="F630" i="1"/>
  <c r="F597" i="1"/>
  <c r="F498" i="1"/>
  <c r="F564" i="1"/>
  <c r="F763" i="1"/>
  <c r="F730" i="1"/>
  <c r="F697" i="1"/>
  <c r="F928" i="1"/>
  <c r="F1060" i="1"/>
  <c r="F1192" i="1"/>
  <c r="F829" i="1"/>
  <c r="F862" i="1"/>
  <c r="F1027" i="1"/>
  <c r="F994" i="1"/>
  <c r="F895" i="1"/>
  <c r="F961" i="1"/>
  <c r="F1159" i="1"/>
  <c r="F1126" i="1"/>
  <c r="F1093" i="1"/>
  <c r="F1324" i="1"/>
  <c r="F1456" i="1"/>
  <c r="F1588" i="1"/>
  <c r="F1225" i="1"/>
  <c r="F1258" i="1"/>
  <c r="F1423" i="1"/>
  <c r="F1390" i="1"/>
  <c r="F1291" i="1"/>
  <c r="F1357" i="1"/>
  <c r="F1555" i="1"/>
  <c r="F1522" i="1"/>
  <c r="F1489" i="1"/>
  <c r="F1720" i="1"/>
  <c r="F1852" i="1"/>
  <c r="F1984" i="1"/>
  <c r="F1621" i="1"/>
  <c r="F1654" i="1"/>
  <c r="F1819" i="1"/>
  <c r="F1786" i="1"/>
  <c r="F1687" i="1"/>
  <c r="F1753" i="1"/>
  <c r="F1951" i="1"/>
  <c r="F1918" i="1"/>
  <c r="F1885" i="1"/>
  <c r="F2116" i="1"/>
  <c r="F2248" i="1"/>
  <c r="F2380" i="1"/>
  <c r="F2017" i="1"/>
  <c r="F2050" i="1"/>
  <c r="F2215" i="1"/>
  <c r="F2182" i="1"/>
  <c r="F2083" i="1"/>
  <c r="F2149" i="1"/>
  <c r="F2347" i="1"/>
  <c r="F2314" i="1"/>
  <c r="F2281" i="1"/>
  <c r="F2512" i="1"/>
  <c r="F2644" i="1"/>
  <c r="F2776" i="1"/>
  <c r="F2413" i="1"/>
  <c r="F2446" i="1"/>
  <c r="F2611" i="1"/>
  <c r="F2578" i="1"/>
  <c r="F2479" i="1"/>
  <c r="F2545" i="1"/>
  <c r="F2743" i="1"/>
  <c r="F2710" i="1"/>
  <c r="F2677" i="1"/>
  <c r="F2908" i="1"/>
  <c r="F2809" i="1"/>
  <c r="F2842" i="1"/>
  <c r="F2875" i="1"/>
  <c r="F2941" i="1"/>
  <c r="F499" i="1"/>
</calcChain>
</file>

<file path=xl/sharedStrings.xml><?xml version="1.0" encoding="utf-8"?>
<sst xmlns="http://schemas.openxmlformats.org/spreadsheetml/2006/main" count="15043" uniqueCount="173">
  <si>
    <t>AÑO</t>
  </si>
  <si>
    <t>MES</t>
  </si>
  <si>
    <t>CODIGO DEPTO</t>
  </si>
  <si>
    <t>NOMBRE DEPTO</t>
  </si>
  <si>
    <t>Abril</t>
  </si>
  <si>
    <t>91</t>
  </si>
  <si>
    <t>AMAZONAS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</si>
  <si>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</si>
  <si>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</si>
  <si>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</si>
  <si>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</si>
  <si>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</si>
  <si>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</si>
  <si>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</si>
  <si>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</si>
  <si>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</si>
  <si>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</si>
  <si>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</si>
  <si>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05</t>
  </si>
  <si>
    <t>ANTIOQUIA</t>
  </si>
  <si>
    <t>81</t>
  </si>
  <si>
    <t>ARAUCA</t>
  </si>
  <si>
    <t>08</t>
  </si>
  <si>
    <t>ATLANTICO</t>
  </si>
  <si>
    <t>11</t>
  </si>
  <si>
    <t>BOGOTA D.C.</t>
  </si>
  <si>
    <t>13</t>
  </si>
  <si>
    <t>BOLIVAR</t>
  </si>
  <si>
    <t>15</t>
  </si>
  <si>
    <t>BOYACA</t>
  </si>
  <si>
    <t>17</t>
  </si>
  <si>
    <t>CALDAS</t>
  </si>
  <si>
    <t>18</t>
  </si>
  <si>
    <t>CAQUETA</t>
  </si>
  <si>
    <t>85</t>
  </si>
  <si>
    <t>CASANARE</t>
  </si>
  <si>
    <t>19</t>
  </si>
  <si>
    <t>CAUCA</t>
  </si>
  <si>
    <t>20</t>
  </si>
  <si>
    <t>CESAR</t>
  </si>
  <si>
    <t>27</t>
  </si>
  <si>
    <t>CHOCO</t>
  </si>
  <si>
    <t>23</t>
  </si>
  <si>
    <t>CORDOBA</t>
  </si>
  <si>
    <t>25</t>
  </si>
  <si>
    <t>CUNDINAMARCA</t>
  </si>
  <si>
    <t>94</t>
  </si>
  <si>
    <t>GUAINIA</t>
  </si>
  <si>
    <t>95</t>
  </si>
  <si>
    <t>GUAVIARE</t>
  </si>
  <si>
    <t>41</t>
  </si>
  <si>
    <t>HUILA</t>
  </si>
  <si>
    <t>01</t>
  </si>
  <si>
    <t>INPEC</t>
  </si>
  <si>
    <t>44</t>
  </si>
  <si>
    <t>LA GUAJIRA</t>
  </si>
  <si>
    <t>47</t>
  </si>
  <si>
    <t>MAGDALENA</t>
  </si>
  <si>
    <t>50</t>
  </si>
  <si>
    <t>META</t>
  </si>
  <si>
    <t>52</t>
  </si>
  <si>
    <t>NARINO</t>
  </si>
  <si>
    <t>54</t>
  </si>
  <si>
    <t>NORTE DE SANTANDER</t>
  </si>
  <si>
    <t>86</t>
  </si>
  <si>
    <t>PUTUMAYO</t>
  </si>
  <si>
    <t>63</t>
  </si>
  <si>
    <t>QUINDIO</t>
  </si>
  <si>
    <t>66</t>
  </si>
  <si>
    <t>RISARALDA</t>
  </si>
  <si>
    <t>88</t>
  </si>
  <si>
    <t>SAN ANDRES</t>
  </si>
  <si>
    <t>68</t>
  </si>
  <si>
    <t>SANTANDER</t>
  </si>
  <si>
    <t>70</t>
  </si>
  <si>
    <t>SUCRE</t>
  </si>
  <si>
    <t>73</t>
  </si>
  <si>
    <t>TOLIMA</t>
  </si>
  <si>
    <t>76</t>
  </si>
  <si>
    <t>VALLE</t>
  </si>
  <si>
    <t>97</t>
  </si>
  <si>
    <t>VAUPES</t>
  </si>
  <si>
    <t>99</t>
  </si>
  <si>
    <t>VICHADA</t>
  </si>
  <si>
    <t>#MES</t>
  </si>
  <si>
    <t>04</t>
  </si>
  <si>
    <t>12</t>
  </si>
  <si>
    <t>02</t>
  </si>
  <si>
    <t>07</t>
  </si>
  <si>
    <t>06</t>
  </si>
  <si>
    <t>03</t>
  </si>
  <si>
    <t>10</t>
  </si>
  <si>
    <t>09</t>
  </si>
  <si>
    <t>LLAVE</t>
  </si>
  <si>
    <t>AFILIADOS CONTIBUTIVO</t>
  </si>
  <si>
    <t>AFILIAFOS SUBSIDIADO</t>
  </si>
  <si>
    <t>EXCEPCION</t>
  </si>
  <si>
    <t xml:space="preserve">Octubre </t>
  </si>
  <si>
    <t>Tipo de afiliado</t>
  </si>
  <si>
    <t>CONTRIBUTIVO</t>
  </si>
  <si>
    <t>SUBSIDIADO</t>
  </si>
  <si>
    <t>LLAVE  PARA SUMA</t>
  </si>
  <si>
    <t>SUB/CONT</t>
  </si>
  <si>
    <t>SUB/CONT (AÑO ANTERIOR)</t>
  </si>
  <si>
    <t>IDD</t>
  </si>
  <si>
    <t>I</t>
  </si>
  <si>
    <t>II</t>
  </si>
  <si>
    <t>III</t>
  </si>
  <si>
    <t>IV</t>
  </si>
  <si>
    <t>202005</t>
  </si>
  <si>
    <t>20200591</t>
  </si>
  <si>
    <t>20200505</t>
  </si>
  <si>
    <t>20200581</t>
  </si>
  <si>
    <t>20200508</t>
  </si>
  <si>
    <t>20200511</t>
  </si>
  <si>
    <t>20200513</t>
  </si>
  <si>
    <t>20200515</t>
  </si>
  <si>
    <t>20200517</t>
  </si>
  <si>
    <t>20200518</t>
  </si>
  <si>
    <t>20200585</t>
  </si>
  <si>
    <t>20200519</t>
  </si>
  <si>
    <t>20200520</t>
  </si>
  <si>
    <t>20200527</t>
  </si>
  <si>
    <t>20200523</t>
  </si>
  <si>
    <t>20200525</t>
  </si>
  <si>
    <t>20200594</t>
  </si>
  <si>
    <t>20200595</t>
  </si>
  <si>
    <t>20200541</t>
  </si>
  <si>
    <t>20200544</t>
  </si>
  <si>
    <t>20200547</t>
  </si>
  <si>
    <t>20200550</t>
  </si>
  <si>
    <t>20200552</t>
  </si>
  <si>
    <t>20200554</t>
  </si>
  <si>
    <t>20200586</t>
  </si>
  <si>
    <t>20200563</t>
  </si>
  <si>
    <t>20200566</t>
  </si>
  <si>
    <t>20200588</t>
  </si>
  <si>
    <t>20200568</t>
  </si>
  <si>
    <t>20200570</t>
  </si>
  <si>
    <t>20200573</t>
  </si>
  <si>
    <t>20200576</t>
  </si>
  <si>
    <t>20200597</t>
  </si>
  <si>
    <t>20200599</t>
  </si>
  <si>
    <t>* CONTRIBUTIVO</t>
  </si>
  <si>
    <t>* SUBSIDIADO</t>
  </si>
  <si>
    <t>* EXCEPCION</t>
  </si>
  <si>
    <t>Etiquetas de fila</t>
  </si>
  <si>
    <t>(en blanco)</t>
  </si>
  <si>
    <t>Total general</t>
  </si>
  <si>
    <t>Etiquetas de columna</t>
  </si>
  <si>
    <t>Suma de AFILIADOS CONTIBUTIVO</t>
  </si>
  <si>
    <t>Suma de AFILIAFOS SUBSIDIADO</t>
  </si>
  <si>
    <t>Suma de EXCEPCION</t>
  </si>
  <si>
    <t>Regimen</t>
  </si>
  <si>
    <t>Ene</t>
  </si>
  <si>
    <t>Feb</t>
  </si>
  <si>
    <t>Mar</t>
  </si>
  <si>
    <t>Abr</t>
  </si>
  <si>
    <t>May</t>
  </si>
  <si>
    <t>Jun</t>
  </si>
  <si>
    <t>Jul</t>
  </si>
  <si>
    <t>Ago</t>
  </si>
  <si>
    <t xml:space="preserve">Razon </t>
  </si>
  <si>
    <t>Contributivo (MM)</t>
  </si>
  <si>
    <t>Subsidiado (MM)</t>
  </si>
  <si>
    <t>(Todas)</t>
  </si>
  <si>
    <t>Sep</t>
  </si>
  <si>
    <t>Oct</t>
  </si>
  <si>
    <t>Nov</t>
  </si>
  <si>
    <t>Dic</t>
  </si>
  <si>
    <t xml:space="preserve"> </t>
  </si>
  <si>
    <t>1</t>
  </si>
  <si>
    <t xml:space="preserve">Razón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</si>
</sst>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0.000"/>
    <numFmt numFmtId="167" formatCode="0.0%"/>
    <numFmt numFmtId="168" formatCode="_-* #,##0_-;\-* #,##0_-;_-* &quot;-&quot;??_-;_-@_-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165" fontId="3" fillId="0" borderId="1" xfId="0" applyNumberFormat="1" applyFont="1" applyFill="1" applyBorder="1" applyAlignment="1">
      <alignment vertical="top" wrapText="1" readingOrder="1"/>
    </xf>
    <xf numFmtId="165" fontId="3" fillId="0" borderId="1" xfId="0" quotePrefix="1" applyNumberFormat="1" applyFont="1" applyFill="1" applyBorder="1" applyAlignment="1">
      <alignment vertical="top" wrapText="1" readingOrder="1"/>
    </xf>
    <xf numFmtId="0" fontId="3" fillId="0" borderId="1" xfId="0" quotePrefix="1" applyNumberFormat="1" applyFont="1" applyFill="1" applyBorder="1" applyAlignment="1">
      <alignment vertical="top" wrapText="1" readingOrder="1"/>
    </xf>
    <xf numFmtId="0" fontId="3" fillId="0" borderId="3" xfId="0" applyNumberFormat="1" applyFont="1" applyFill="1" applyBorder="1" applyAlignment="1">
      <alignment vertical="top" wrapText="1" readingOrder="1"/>
    </xf>
    <xf numFmtId="0" fontId="2" fillId="0" borderId="4" xfId="0" applyNumberFormat="1" applyFont="1" applyFill="1" applyBorder="1" applyAlignment="1">
      <alignment vertical="top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vertical="top" wrapText="1" readingOrder="1"/>
    </xf>
    <xf numFmtId="0" fontId="6" fillId="0" borderId="2" xfId="0" applyFont="1" applyFill="1" applyBorder="1"/>
    <xf numFmtId="17" fontId="5" fillId="0" borderId="2" xfId="0" quotePrefix="1" applyNumberFormat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applyNumberFormat="1" applyFont="1" applyFill="1" applyBorder="1"/>
    <xf numFmtId="167" fontId="1" fillId="0" borderId="0" xfId="1" applyNumberFormat="1" applyFont="1" applyFill="1" applyBorder="1"/>
    <xf numFmtId="166" fontId="1" fillId="0" borderId="2" xfId="0" applyNumberFormat="1" applyFont="1" applyFill="1" applyBorder="1"/>
    <xf numFmtId="167" fontId="1" fillId="0" borderId="2" xfId="1" applyNumberFormat="1" applyFont="1" applyFill="1" applyBorder="1"/>
    <xf numFmtId="10" fontId="1" fillId="0" borderId="0" xfId="1" applyNumberFormat="1" applyFont="1" applyFill="1" applyBorder="1"/>
    <xf numFmtId="1" fontId="1" fillId="0" borderId="2" xfId="0" applyNumberFormat="1" applyFont="1" applyFill="1" applyBorder="1"/>
    <xf numFmtId="10" fontId="1" fillId="0" borderId="2" xfId="1" applyNumberFormat="1" applyFont="1" applyFill="1" applyBorder="1"/>
    <xf numFmtId="167" fontId="1" fillId="0" borderId="0" xfId="0" applyNumberFormat="1" applyFont="1" applyFill="1" applyBorder="1"/>
    <xf numFmtId="0" fontId="7" fillId="0" borderId="3" xfId="0" applyFont="1" applyBorder="1" applyAlignment="1">
      <alignment horizontal="right" vertical="top" wrapText="1" readingOrder="1"/>
    </xf>
    <xf numFmtId="0" fontId="7" fillId="0" borderId="2" xfId="0" applyFont="1" applyBorder="1" applyAlignment="1">
      <alignment horizontal="right" vertical="top" wrapText="1" readingOrder="1"/>
    </xf>
    <xf numFmtId="0" fontId="6" fillId="0" borderId="0" xfId="0" applyFont="1" applyFill="1" applyBorder="1"/>
    <xf numFmtId="0" fontId="6" fillId="0" borderId="0" xfId="0" quotePrefix="1" applyFont="1" applyFill="1" applyBorder="1"/>
    <xf numFmtId="0" fontId="1" fillId="2" borderId="0" xfId="0" applyFont="1" applyFill="1" applyBorder="1"/>
    <xf numFmtId="0" fontId="7" fillId="0" borderId="1" xfId="0" applyFont="1" applyBorder="1" applyAlignment="1">
      <alignment vertical="top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7" fillId="0" borderId="3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3" fontId="1" fillId="0" borderId="2" xfId="0" applyNumberFormat="1" applyFont="1" applyFill="1" applyBorder="1"/>
    <xf numFmtId="166" fontId="1" fillId="0" borderId="0" xfId="0" applyNumberFormat="1" applyFont="1" applyFill="1" applyBorder="1"/>
    <xf numFmtId="2" fontId="1" fillId="0" borderId="0" xfId="0" applyNumberFormat="1" applyFont="1" applyFill="1" applyBorder="1"/>
    <xf numFmtId="17" fontId="5" fillId="0" borderId="11" xfId="0" quotePrefix="1" applyNumberFormat="1" applyFont="1" applyBorder="1" applyAlignment="1">
      <alignment horizontal="center"/>
    </xf>
    <xf numFmtId="168" fontId="1" fillId="0" borderId="0" xfId="0" applyNumberFormat="1" applyFont="1" applyFill="1" applyBorder="1"/>
    <xf numFmtId="168" fontId="1" fillId="0" borderId="2" xfId="2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5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3"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'Serie Mensual'!$N$1:$DF$2</c:f>
              <c:multiLvlStrCache>
                <c:ptCount val="97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  <c:pt idx="31">
                    <c:v>Agosto</c:v>
                  </c:pt>
                  <c:pt idx="32">
                    <c:v>Septiembre</c:v>
                  </c:pt>
                  <c:pt idx="33">
                    <c:v>Octubre</c:v>
                  </c:pt>
                  <c:pt idx="34">
                    <c:v>Noviembre</c:v>
                  </c:pt>
                  <c:pt idx="35">
                    <c:v>Diciembre</c:v>
                  </c:pt>
                  <c:pt idx="36">
                    <c:v>Enero</c:v>
                  </c:pt>
                  <c:pt idx="37">
                    <c:v>Febrero</c:v>
                  </c:pt>
                  <c:pt idx="38">
                    <c:v>Marzo</c:v>
                  </c:pt>
                  <c:pt idx="39">
                    <c:v>Abril</c:v>
                  </c:pt>
                  <c:pt idx="40">
                    <c:v>Mayo</c:v>
                  </c:pt>
                  <c:pt idx="41">
                    <c:v>Junio</c:v>
                  </c:pt>
                  <c:pt idx="42">
                    <c:v>Julio</c:v>
                  </c:pt>
                  <c:pt idx="43">
                    <c:v>Agosto</c:v>
                  </c:pt>
                  <c:pt idx="44">
                    <c:v>Septiembre</c:v>
                  </c:pt>
                  <c:pt idx="45">
                    <c:v>Octubre</c:v>
                  </c:pt>
                  <c:pt idx="46">
                    <c:v>Noviembre</c:v>
                  </c:pt>
                  <c:pt idx="47">
                    <c:v>Diciembre</c:v>
                  </c:pt>
                  <c:pt idx="48">
                    <c:v>Enero</c:v>
                  </c:pt>
                  <c:pt idx="49">
                    <c:v>Febrero</c:v>
                  </c:pt>
                  <c:pt idx="50">
                    <c:v>Marzo</c:v>
                  </c:pt>
                  <c:pt idx="51">
                    <c:v>Abril</c:v>
                  </c:pt>
                  <c:pt idx="52">
                    <c:v>Mayo</c:v>
                  </c:pt>
                  <c:pt idx="53">
                    <c:v>Junio</c:v>
                  </c:pt>
                  <c:pt idx="54">
                    <c:v>Julio</c:v>
                  </c:pt>
                  <c:pt idx="55">
                    <c:v>Agosto</c:v>
                  </c:pt>
                  <c:pt idx="56">
                    <c:v>Septiembre</c:v>
                  </c:pt>
                  <c:pt idx="57">
                    <c:v>Octubre</c:v>
                  </c:pt>
                  <c:pt idx="58">
                    <c:v>Noviembre</c:v>
                  </c:pt>
                  <c:pt idx="59">
                    <c:v>Diciembre</c:v>
                  </c:pt>
                  <c:pt idx="60">
                    <c:v>Enero</c:v>
                  </c:pt>
                  <c:pt idx="61">
                    <c:v>Febrero</c:v>
                  </c:pt>
                  <c:pt idx="62">
                    <c:v>Marzo</c:v>
                  </c:pt>
                  <c:pt idx="63">
                    <c:v>Abril</c:v>
                  </c:pt>
                  <c:pt idx="64">
                    <c:v>Mayo</c:v>
                  </c:pt>
                  <c:pt idx="65">
                    <c:v>Junio</c:v>
                  </c:pt>
                  <c:pt idx="66">
                    <c:v>Julio</c:v>
                  </c:pt>
                  <c:pt idx="67">
                    <c:v>Agosto</c:v>
                  </c:pt>
                  <c:pt idx="68">
                    <c:v>Septiembre</c:v>
                  </c:pt>
                  <c:pt idx="69">
                    <c:v>Octubre</c:v>
                  </c:pt>
                  <c:pt idx="70">
                    <c:v>Noviembre</c:v>
                  </c:pt>
                  <c:pt idx="71">
                    <c:v>Diciembre</c:v>
                  </c:pt>
                  <c:pt idx="72">
                    <c:v>Enero</c:v>
                  </c:pt>
                  <c:pt idx="73">
                    <c:v>Febrero</c:v>
                  </c:pt>
                  <c:pt idx="74">
                    <c:v>Marzo</c:v>
                  </c:pt>
                  <c:pt idx="75">
                    <c:v>Abril</c:v>
                  </c:pt>
                  <c:pt idx="76">
                    <c:v>Mayo</c:v>
                  </c:pt>
                  <c:pt idx="77">
                    <c:v>Junio</c:v>
                  </c:pt>
                  <c:pt idx="78">
                    <c:v>Julio</c:v>
                  </c:pt>
                  <c:pt idx="79">
                    <c:v>Agosto</c:v>
                  </c:pt>
                  <c:pt idx="80">
                    <c:v>Septiembre</c:v>
                  </c:pt>
                  <c:pt idx="81">
                    <c:v>Octubre</c:v>
                  </c:pt>
                  <c:pt idx="82">
                    <c:v>Noviembre</c:v>
                  </c:pt>
                  <c:pt idx="83">
                    <c:v>Diciembre</c:v>
                  </c:pt>
                  <c:pt idx="84">
                    <c:v>Enero</c:v>
                  </c:pt>
                  <c:pt idx="85">
                    <c:v>Febrero</c:v>
                  </c:pt>
                  <c:pt idx="86">
                    <c:v>Marzo</c:v>
                  </c:pt>
                  <c:pt idx="87">
                    <c:v>Abril</c:v>
                  </c:pt>
                  <c:pt idx="88">
                    <c:v>Mayo</c:v>
                  </c:pt>
                  <c:pt idx="89">
                    <c:v>Junio</c:v>
                  </c:pt>
                  <c:pt idx="90">
                    <c:v>Julio</c:v>
                  </c:pt>
                  <c:pt idx="91">
                    <c:v>Agosto</c:v>
                  </c:pt>
                  <c:pt idx="92">
                    <c:v>Septiembre</c:v>
                  </c:pt>
                  <c:pt idx="93">
                    <c:v>Octubre</c:v>
                  </c:pt>
                  <c:pt idx="94">
                    <c:v>Noviembre</c:v>
                  </c:pt>
                  <c:pt idx="95">
                    <c:v>Diciembre</c:v>
                  </c:pt>
                  <c:pt idx="96">
                    <c:v>Enero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</c:lvl>
              </c:multiLvlStrCache>
            </c:multiLvlStrRef>
          </c:cat>
          <c:val>
            <c:numRef>
              <c:f>'Serie Mensual'!$N$8:$DF$8</c:f>
              <c:numCache>
                <c:formatCode>0.0%</c:formatCode>
                <c:ptCount val="97"/>
                <c:pt idx="0">
                  <c:v>-2.523564937350431E-2</c:v>
                </c:pt>
                <c:pt idx="1">
                  <c:v>5.4559822804318703E-3</c:v>
                </c:pt>
                <c:pt idx="2">
                  <c:v>-1.8031090099659419E-2</c:v>
                </c:pt>
                <c:pt idx="3">
                  <c:v>-1.9283829344302061E-2</c:v>
                </c:pt>
                <c:pt idx="4">
                  <c:v>2.8889826130331642E-3</c:v>
                </c:pt>
                <c:pt idx="5">
                  <c:v>-2.463678054077556E-2</c:v>
                </c:pt>
                <c:pt idx="6">
                  <c:v>-2.2662299280254095E-2</c:v>
                </c:pt>
                <c:pt idx="7">
                  <c:v>-2.5254451648446197E-2</c:v>
                </c:pt>
                <c:pt idx="8">
                  <c:v>-4.8768776464092833E-2</c:v>
                </c:pt>
                <c:pt idx="9">
                  <c:v>-5.388797902169673E-2</c:v>
                </c:pt>
                <c:pt idx="10">
                  <c:v>-3.9562126709387413E-2</c:v>
                </c:pt>
                <c:pt idx="11">
                  <c:v>-2.3438616832746284E-2</c:v>
                </c:pt>
                <c:pt idx="12">
                  <c:v>-1.1156164862152762E-2</c:v>
                </c:pt>
                <c:pt idx="13">
                  <c:v>-2.4634754974453443E-2</c:v>
                </c:pt>
                <c:pt idx="14">
                  <c:v>-7.7536123694210701E-4</c:v>
                </c:pt>
                <c:pt idx="15">
                  <c:v>-5.4736400268040608E-4</c:v>
                </c:pt>
                <c:pt idx="16">
                  <c:v>6.6599530633273396E-3</c:v>
                </c:pt>
                <c:pt idx="17">
                  <c:v>1.1087023245284655E-2</c:v>
                </c:pt>
                <c:pt idx="18">
                  <c:v>2.260429368457606E-3</c:v>
                </c:pt>
                <c:pt idx="19">
                  <c:v>8.0746953647201636E-3</c:v>
                </c:pt>
                <c:pt idx="20">
                  <c:v>1.4173381586980671E-2</c:v>
                </c:pt>
                <c:pt idx="21">
                  <c:v>2.1958878860723896E-2</c:v>
                </c:pt>
                <c:pt idx="22">
                  <c:v>2.5024451513035784E-2</c:v>
                </c:pt>
                <c:pt idx="23">
                  <c:v>6.8060886292942158E-4</c:v>
                </c:pt>
                <c:pt idx="24">
                  <c:v>-2.7623321272280954E-3</c:v>
                </c:pt>
                <c:pt idx="25">
                  <c:v>-8.2351204907609166E-3</c:v>
                </c:pt>
                <c:pt idx="26">
                  <c:v>-2.0064683055225685E-2</c:v>
                </c:pt>
                <c:pt idx="27">
                  <c:v>-3.1854679410248776E-2</c:v>
                </c:pt>
                <c:pt idx="28">
                  <c:v>-3.8586432644669322E-2</c:v>
                </c:pt>
                <c:pt idx="29">
                  <c:v>-7.145974627972751E-2</c:v>
                </c:pt>
                <c:pt idx="30">
                  <c:v>-7.5264547430574202E-2</c:v>
                </c:pt>
                <c:pt idx="31">
                  <c:v>-6.7126963933854755E-2</c:v>
                </c:pt>
                <c:pt idx="32">
                  <c:v>-6.8570338154101851E-2</c:v>
                </c:pt>
                <c:pt idx="33">
                  <c:v>-7.5935419247590175E-2</c:v>
                </c:pt>
                <c:pt idx="34">
                  <c:v>-9.113693489768282E-2</c:v>
                </c:pt>
                <c:pt idx="35">
                  <c:v>-8.7509910387982504E-2</c:v>
                </c:pt>
                <c:pt idx="36">
                  <c:v>-0.10006124930940063</c:v>
                </c:pt>
                <c:pt idx="37">
                  <c:v>-9.7553375589151448E-2</c:v>
                </c:pt>
                <c:pt idx="38">
                  <c:v>-9.2813272182551088E-2</c:v>
                </c:pt>
                <c:pt idx="39">
                  <c:v>-7.0007495337762404E-2</c:v>
                </c:pt>
                <c:pt idx="40">
                  <c:v>-6.2054367836124502E-2</c:v>
                </c:pt>
                <c:pt idx="41">
                  <c:v>-2.1282722013248101E-2</c:v>
                </c:pt>
                <c:pt idx="42">
                  <c:v>-6.3415607232492066E-3</c:v>
                </c:pt>
                <c:pt idx="43">
                  <c:v>-3.9847305771985031E-3</c:v>
                </c:pt>
                <c:pt idx="44">
                  <c:v>3.2068945512027103E-3</c:v>
                </c:pt>
                <c:pt idx="45">
                  <c:v>1.5123793867924951E-2</c:v>
                </c:pt>
                <c:pt idx="46">
                  <c:v>1.6135634935482868E-2</c:v>
                </c:pt>
                <c:pt idx="47">
                  <c:v>1.8286198554497313E-2</c:v>
                </c:pt>
                <c:pt idx="48">
                  <c:v>1.9817868748004397E-2</c:v>
                </c:pt>
                <c:pt idx="49">
                  <c:v>1.9434975404474031E-2</c:v>
                </c:pt>
                <c:pt idx="50">
                  <c:v>1.8687352004612023E-2</c:v>
                </c:pt>
                <c:pt idx="51">
                  <c:v>7.0128990051752105E-3</c:v>
                </c:pt>
                <c:pt idx="52">
                  <c:v>7.9790936512256216E-3</c:v>
                </c:pt>
                <c:pt idx="53">
                  <c:v>8.572772561278752E-3</c:v>
                </c:pt>
                <c:pt idx="54">
                  <c:v>5.4690451021350839E-3</c:v>
                </c:pt>
                <c:pt idx="55">
                  <c:v>1.5038764061058085E-2</c:v>
                </c:pt>
                <c:pt idx="56">
                  <c:v>-4.4384489115090187E-4</c:v>
                </c:pt>
                <c:pt idx="57">
                  <c:v>-4.4544001652326859E-3</c:v>
                </c:pt>
                <c:pt idx="58">
                  <c:v>1.5648998312813855E-3</c:v>
                </c:pt>
                <c:pt idx="59">
                  <c:v>-1.6014652622693415E-3</c:v>
                </c:pt>
                <c:pt idx="60">
                  <c:v>2.8312016245759519E-3</c:v>
                </c:pt>
                <c:pt idx="61">
                  <c:v>-4.1159658614231542E-3</c:v>
                </c:pt>
                <c:pt idx="62">
                  <c:v>1.3270267352862852E-3</c:v>
                </c:pt>
                <c:pt idx="63">
                  <c:v>-1.1735273946196223E-3</c:v>
                </c:pt>
                <c:pt idx="64">
                  <c:v>-3.5194853270087423E-3</c:v>
                </c:pt>
                <c:pt idx="65">
                  <c:v>-1.2329957089852073E-2</c:v>
                </c:pt>
                <c:pt idx="66">
                  <c:v>-1.6313477475710769E-2</c:v>
                </c:pt>
                <c:pt idx="67">
                  <c:v>-2.7729652223734802E-2</c:v>
                </c:pt>
                <c:pt idx="68">
                  <c:v>-1.5729992731710718E-2</c:v>
                </c:pt>
                <c:pt idx="69">
                  <c:v>-1.7424156111210731E-2</c:v>
                </c:pt>
                <c:pt idx="70">
                  <c:v>-2.7889267778541948E-2</c:v>
                </c:pt>
                <c:pt idx="71">
                  <c:v>-2.1461345238711793E-2</c:v>
                </c:pt>
                <c:pt idx="72">
                  <c:v>-1.4842790993812471E-2</c:v>
                </c:pt>
                <c:pt idx="73">
                  <c:v>9.3683942523845598E-3</c:v>
                </c:pt>
                <c:pt idx="74">
                  <c:v>1.7126566498156581E-2</c:v>
                </c:pt>
                <c:pt idx="75">
                  <c:v>4.5575832971374908E-2</c:v>
                </c:pt>
                <c:pt idx="76">
                  <c:v>8.2231021210861233E-2</c:v>
                </c:pt>
                <c:pt idx="77">
                  <c:v>0.10632265342546465</c:v>
                </c:pt>
                <c:pt idx="78">
                  <c:v>0.11820634261664131</c:v>
                </c:pt>
                <c:pt idx="79">
                  <c:v>7.3040854961727408E-2</c:v>
                </c:pt>
                <c:pt idx="80">
                  <c:v>5.2234305603847231E-2</c:v>
                </c:pt>
                <c:pt idx="81">
                  <c:v>4.4490561630041947E-2</c:v>
                </c:pt>
                <c:pt idx="82">
                  <c:v>3.7082037166921156E-2</c:v>
                </c:pt>
                <c:pt idx="83">
                  <c:v>2.8461358695747396E-2</c:v>
                </c:pt>
                <c:pt idx="84">
                  <c:v>9.874802816183692E-3</c:v>
                </c:pt>
                <c:pt idx="85">
                  <c:v>-1.9724595314187243E-2</c:v>
                </c:pt>
                <c:pt idx="86">
                  <c:v>-3.8080952791884948E-2</c:v>
                </c:pt>
                <c:pt idx="87">
                  <c:v>-6.9492959456351255E-2</c:v>
                </c:pt>
                <c:pt idx="88">
                  <c:v>-0.10922345498780939</c:v>
                </c:pt>
                <c:pt idx="89">
                  <c:v>-0.12399309725251551</c:v>
                </c:pt>
                <c:pt idx="90">
                  <c:v>-0.13198279327392803</c:v>
                </c:pt>
                <c:pt idx="91">
                  <c:v>-0.10021706831990485</c:v>
                </c:pt>
                <c:pt idx="92">
                  <c:v>-7.4231212096084853E-2</c:v>
                </c:pt>
                <c:pt idx="93">
                  <c:v>-6.8641257108897014E-2</c:v>
                </c:pt>
                <c:pt idx="94">
                  <c:v>-5.9968193436350847E-2</c:v>
                </c:pt>
                <c:pt idx="95">
                  <c:v>-5.8130480501129567E-2</c:v>
                </c:pt>
                <c:pt idx="96">
                  <c:v>-5.8923962644793937E-2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8-492F-8F45-8D4BF761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128240"/>
        <c:axId val="-1884124976"/>
      </c:lineChart>
      <c:catAx>
        <c:axId val="-188412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24976"/>
        <c:crosses val="autoZero"/>
        <c:auto val="1"/>
        <c:lblAlgn val="ctr"/>
        <c:lblOffset val="100"/>
        <c:noMultiLvlLbl val="0"/>
      </c:catAx>
      <c:valAx>
        <c:axId val="-1884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68683897428543E-2"/>
          <c:y val="0.13660379661844596"/>
          <c:w val="0.82386263220514289"/>
          <c:h val="0.7201904413111152"/>
        </c:manualLayout>
      </c:layout>
      <c:lineChart>
        <c:grouping val="standard"/>
        <c:varyColors val="0"/>
        <c:ser>
          <c:idx val="0"/>
          <c:order val="0"/>
          <c:tx>
            <c:strRef>
              <c:f>'Serie Mensual'!$DH$3</c:f>
              <c:strCache>
                <c:ptCount val="1"/>
                <c:pt idx="0">
                  <c:v>Contributivo (MM)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4-40B8-9B2C-4031FEC00C9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506-49D8-ADC6-CCF479FEE767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06-49D8-ADC6-CCF479FEE767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1587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2CB-422D-8F95-8BE26DFF644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C5A-4EB1-A950-E594977C3787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15875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BB5-485F-8651-02C4F97D0363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50DE-41E5-817E-9BA079DA216A}"/>
              </c:ext>
            </c:extLst>
          </c:dPt>
          <c:dPt>
            <c:idx val="35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77-4411-B651-A73709CB295D}"/>
              </c:ext>
            </c:extLst>
          </c:dPt>
          <c:cat>
            <c:multiLvlStrRef>
              <c:f>'Serie Mensual'!$DI$1:$ER$2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'Serie Mensual'!$DI$3:$ER$3</c:f>
              <c:numCache>
                <c:formatCode>0.00</c:formatCode>
                <c:ptCount val="36"/>
                <c:pt idx="0">
                  <c:v>21.75346</c:v>
                </c:pt>
                <c:pt idx="1">
                  <c:v>21.822223999999999</c:v>
                </c:pt>
                <c:pt idx="2">
                  <c:v>21.951150999999999</c:v>
                </c:pt>
                <c:pt idx="3">
                  <c:v>22.019366000000002</c:v>
                </c:pt>
                <c:pt idx="4">
                  <c:v>22.123767000000001</c:v>
                </c:pt>
                <c:pt idx="5">
                  <c:v>22.263354</c:v>
                </c:pt>
                <c:pt idx="6">
                  <c:v>22.352270000000001</c:v>
                </c:pt>
                <c:pt idx="7">
                  <c:v>22.419298000000001</c:v>
                </c:pt>
                <c:pt idx="8">
                  <c:v>22.497411</c:v>
                </c:pt>
                <c:pt idx="9">
                  <c:v>22.595205</c:v>
                </c:pt>
                <c:pt idx="10">
                  <c:v>22.636984999999999</c:v>
                </c:pt>
                <c:pt idx="11">
                  <c:v>22.621502</c:v>
                </c:pt>
                <c:pt idx="12">
                  <c:v>22.214870999999999</c:v>
                </c:pt>
                <c:pt idx="13">
                  <c:v>22.180789999999998</c:v>
                </c:pt>
                <c:pt idx="14">
                  <c:v>22.325524000000001</c:v>
                </c:pt>
                <c:pt idx="15">
                  <c:v>21.992849</c:v>
                </c:pt>
                <c:pt idx="16">
                  <c:v>21.551296000000001</c:v>
                </c:pt>
                <c:pt idx="17">
                  <c:v>21.411321999999998</c:v>
                </c:pt>
                <c:pt idx="18">
                  <c:v>21.360149</c:v>
                </c:pt>
                <c:pt idx="19">
                  <c:v>22.130645999999999</c:v>
                </c:pt>
                <c:pt idx="20">
                  <c:v>22.623992999999999</c:v>
                </c:pt>
                <c:pt idx="21">
                  <c:v>22.856733999999999</c:v>
                </c:pt>
                <c:pt idx="22">
                  <c:v>23.041896999999999</c:v>
                </c:pt>
                <c:pt idx="23">
                  <c:v>23.146923999999999</c:v>
                </c:pt>
                <c:pt idx="24">
                  <c:v>23.121706</c:v>
                </c:pt>
                <c:pt idx="25">
                  <c:v>23.297039999999999</c:v>
                </c:pt>
                <c:pt idx="26">
                  <c:v>23.572334000000001</c:v>
                </c:pt>
                <c:pt idx="27">
                  <c:v>23.769807</c:v>
                </c:pt>
                <c:pt idx="28">
                  <c:v>23.930802</c:v>
                </c:pt>
                <c:pt idx="29">
                  <c:v>24.015595999999999</c:v>
                </c:pt>
                <c:pt idx="30">
                  <c:v>24.101158000000002</c:v>
                </c:pt>
                <c:pt idx="31">
                  <c:v>24.250212999999999</c:v>
                </c:pt>
                <c:pt idx="32">
                  <c:v>24.244505</c:v>
                </c:pt>
                <c:pt idx="33">
                  <c:v>24.370581000000001</c:v>
                </c:pt>
                <c:pt idx="34">
                  <c:v>24.423311999999999</c:v>
                </c:pt>
                <c:pt idx="35">
                  <c:v>24.519003000000001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4-40B8-9B2C-4031FEC00C92}"/>
            </c:ext>
          </c:extLst>
        </c:ser>
        <c:ser>
          <c:idx val="1"/>
          <c:order val="1"/>
          <c:tx>
            <c:strRef>
              <c:f>'Serie Mensual'!$DH$4</c:f>
              <c:strCache>
                <c:ptCount val="1"/>
                <c:pt idx="0">
                  <c:v>Subsidiado (MM)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24-40B8-9B2C-4031FEC00C9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06-49D8-ADC6-CCF479FEE767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2CB-422D-8F95-8BE26DFF644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C5A-4EB1-A950-E594977C3787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BB5-485F-8651-02C4F97D0363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50DE-41E5-817E-9BA079DA216A}"/>
              </c:ext>
            </c:extLst>
          </c:dPt>
          <c:dPt>
            <c:idx val="35"/>
            <c:marker>
              <c:symbol val="circle"/>
              <c:size val="6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77-4411-B651-A73709CB295D}"/>
              </c:ext>
            </c:extLst>
          </c:dPt>
          <c:cat>
            <c:multiLvlStrRef>
              <c:f>'Serie Mensual'!$DI$1:$ER$2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'Serie Mensual'!$DI$4:$ER$4</c:f>
              <c:numCache>
                <c:formatCode>0.00</c:formatCode>
                <c:ptCount val="36"/>
                <c:pt idx="0">
                  <c:v>22.763269999999999</c:v>
                </c:pt>
                <c:pt idx="1">
                  <c:v>22.800495000000002</c:v>
                </c:pt>
                <c:pt idx="2">
                  <c:v>22.830361</c:v>
                </c:pt>
                <c:pt idx="3">
                  <c:v>22.814565000000002</c:v>
                </c:pt>
                <c:pt idx="4">
                  <c:v>22.917442000000001</c:v>
                </c:pt>
                <c:pt idx="5">
                  <c:v>22.852689000000002</c:v>
                </c:pt>
                <c:pt idx="6">
                  <c:v>22.834157000000001</c:v>
                </c:pt>
                <c:pt idx="7">
                  <c:v>22.846661000000001</c:v>
                </c:pt>
                <c:pt idx="8">
                  <c:v>22.882254</c:v>
                </c:pt>
                <c:pt idx="9">
                  <c:v>22.848510999999998</c:v>
                </c:pt>
                <c:pt idx="10">
                  <c:v>22.818417</c:v>
                </c:pt>
                <c:pt idx="11">
                  <c:v>22.836732000000001</c:v>
                </c:pt>
                <c:pt idx="12">
                  <c:v>22.901063000000001</c:v>
                </c:pt>
                <c:pt idx="13">
                  <c:v>23.392249</c:v>
                </c:pt>
                <c:pt idx="14">
                  <c:v>23.617402999999999</c:v>
                </c:pt>
                <c:pt idx="15">
                  <c:v>23.825631000000001</c:v>
                </c:pt>
                <c:pt idx="16">
                  <c:v>24.160195000000002</c:v>
                </c:pt>
                <c:pt idx="17">
                  <c:v>24.314872999999999</c:v>
                </c:pt>
                <c:pt idx="18">
                  <c:v>24.399985999999998</c:v>
                </c:pt>
                <c:pt idx="19">
                  <c:v>24.199760999999999</c:v>
                </c:pt>
                <c:pt idx="20">
                  <c:v>24.212965000000001</c:v>
                </c:pt>
                <c:pt idx="21">
                  <c:v>24.141280999999999</c:v>
                </c:pt>
                <c:pt idx="22">
                  <c:v>24.087862999999999</c:v>
                </c:pt>
                <c:pt idx="23">
                  <c:v>24.032214</c:v>
                </c:pt>
                <c:pt idx="24">
                  <c:v>24.071283999999999</c:v>
                </c:pt>
                <c:pt idx="25">
                  <c:v>24.084842999999999</c:v>
                </c:pt>
                <c:pt idx="26">
                  <c:v>23.98676</c:v>
                </c:pt>
                <c:pt idx="27">
                  <c:v>23.961182000000001</c:v>
                </c:pt>
                <c:pt idx="28">
                  <c:v>23.897532999999999</c:v>
                </c:pt>
                <c:pt idx="29">
                  <c:v>23.890730000000001</c:v>
                </c:pt>
                <c:pt idx="30">
                  <c:v>23.897449000000002</c:v>
                </c:pt>
                <c:pt idx="31">
                  <c:v>23.859991999999998</c:v>
                </c:pt>
                <c:pt idx="32">
                  <c:v>24.021193</c:v>
                </c:pt>
                <c:pt idx="33">
                  <c:v>23.973365999999999</c:v>
                </c:pt>
                <c:pt idx="34">
                  <c:v>24.000879000000001</c:v>
                </c:pt>
                <c:pt idx="35">
                  <c:v>23.976956000000001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24-40B8-9B2C-4031FEC0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02623"/>
        <c:axId val="1986508079"/>
      </c:lineChart>
      <c:lineChart>
        <c:grouping val="standard"/>
        <c:varyColors val="0"/>
        <c:ser>
          <c:idx val="2"/>
          <c:order val="2"/>
          <c:tx>
            <c:strRef>
              <c:f>'Serie Mensual'!$DH$5</c:f>
              <c:strCache>
                <c:ptCount val="1"/>
                <c:pt idx="0">
                  <c:v>Razón 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222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24-40B8-9B2C-4031FEC00C9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222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06-49D8-ADC6-CCF479FEE767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222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2CB-422D-8F95-8BE26DFF644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22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C5A-4EB1-A950-E594977C3787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2225" cap="rnd">
                <a:solidFill>
                  <a:schemeClr val="bg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BBB5-485F-8651-02C4F97D0363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50DE-41E5-817E-9BA079DA216A}"/>
              </c:ext>
            </c:extLst>
          </c:dPt>
          <c:dPt>
            <c:idx val="35"/>
            <c:marker>
              <c:symbol val="diamond"/>
              <c:size val="7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7777-4411-B651-A73709CB295D}"/>
              </c:ext>
            </c:extLst>
          </c:dPt>
          <c:cat>
            <c:multiLvlStrRef>
              <c:f>[1]Hoja1!$CH$685:$CW$686</c:f>
              <c:multiLvlStrCache>
                <c:ptCount val="1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'Serie Mensual'!$DI$5:$ER$5</c:f>
              <c:numCache>
                <c:formatCode>0.000</c:formatCode>
                <c:ptCount val="36"/>
                <c:pt idx="0">
                  <c:v>1.0464206613568598</c:v>
                </c:pt>
                <c:pt idx="1">
                  <c:v>1.0448291154925367</c:v>
                </c:pt>
                <c:pt idx="2">
                  <c:v>1.0400530250099413</c:v>
                </c:pt>
                <c:pt idx="3">
                  <c:v>1.0361136192567941</c:v>
                </c:pt>
                <c:pt idx="4">
                  <c:v>1.0358743156172274</c:v>
                </c:pt>
                <c:pt idx="5">
                  <c:v>1.0264710788859577</c:v>
                </c:pt>
                <c:pt idx="6">
                  <c:v>1.0215587499614134</c:v>
                </c:pt>
                <c:pt idx="7">
                  <c:v>1.0190622828600611</c:v>
                </c:pt>
                <c:pt idx="8">
                  <c:v>1.0171061016754328</c:v>
                </c:pt>
                <c:pt idx="9">
                  <c:v>1.011210608622493</c:v>
                </c:pt>
                <c:pt idx="10">
                  <c:v>1.008014848267117</c:v>
                </c:pt>
                <c:pt idx="11">
                  <c:v>1.0095143991765003</c:v>
                </c:pt>
                <c:pt idx="12">
                  <c:v>1.0308888581887332</c:v>
                </c:pt>
                <c:pt idx="13">
                  <c:v>1.0546174865728408</c:v>
                </c:pt>
                <c:pt idx="14">
                  <c:v>1.0578655623043829</c:v>
                </c:pt>
                <c:pt idx="15">
                  <c:v>1.0833353605074088</c:v>
                </c:pt>
                <c:pt idx="16">
                  <c:v>1.1210553184365339</c:v>
                </c:pt>
                <c:pt idx="17">
                  <c:v>1.1356082076576122</c:v>
                </c:pt>
                <c:pt idx="18">
                  <c:v>1.1423134735623801</c:v>
                </c:pt>
                <c:pt idx="19">
                  <c:v>1.0934954632594096</c:v>
                </c:pt>
                <c:pt idx="20">
                  <c:v>1.0702339326218853</c:v>
                </c:pt>
                <c:pt idx="21">
                  <c:v>1.0561999365263646</c:v>
                </c:pt>
                <c:pt idx="22">
                  <c:v>1.0453940923353664</c:v>
                </c:pt>
                <c:pt idx="23">
                  <c:v>1.0382465505999847</c:v>
                </c:pt>
                <c:pt idx="24">
                  <c:v>1.0410686823887476</c:v>
                </c:pt>
                <c:pt idx="25">
                  <c:v>1.0338155834389262</c:v>
                </c:pt>
                <c:pt idx="26">
                  <c:v>1.0175810337661091</c:v>
                </c:pt>
                <c:pt idx="27">
                  <c:v>1.0080511802220355</c:v>
                </c:pt>
                <c:pt idx="28">
                  <c:v>0.99860978332443684</c:v>
                </c:pt>
                <c:pt idx="29">
                  <c:v>0.99480062872476716</c:v>
                </c:pt>
                <c:pt idx="30">
                  <c:v>0.99154775052717381</c:v>
                </c:pt>
                <c:pt idx="31">
                  <c:v>0.9839085537104354</c:v>
                </c:pt>
                <c:pt idx="32">
                  <c:v>0.99078917057700289</c:v>
                </c:pt>
                <c:pt idx="33">
                  <c:v>0.98370104512485756</c:v>
                </c:pt>
                <c:pt idx="34">
                  <c:v>0.98270369718898087</c:v>
                </c:pt>
                <c:pt idx="35">
                  <c:v>0.97789277973496724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24-40B8-9B2C-4031FEC0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7823"/>
        <c:axId val="438213535"/>
      </c:lineChart>
      <c:catAx>
        <c:axId val="7230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986508079"/>
        <c:crosses val="autoZero"/>
        <c:auto val="1"/>
        <c:lblAlgn val="ctr"/>
        <c:lblOffset val="100"/>
        <c:noMultiLvlLbl val="0"/>
      </c:catAx>
      <c:valAx>
        <c:axId val="19865080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23002623"/>
        <c:crosses val="autoZero"/>
        <c:crossBetween val="between"/>
        <c:majorUnit val="1"/>
      </c:valAx>
      <c:valAx>
        <c:axId val="438213535"/>
        <c:scaling>
          <c:orientation val="minMax"/>
          <c:max val="1.2"/>
          <c:min val="0"/>
        </c:scaling>
        <c:delete val="0"/>
        <c:axPos val="r"/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23067823"/>
        <c:crosses val="max"/>
        <c:crossBetween val="between"/>
      </c:valAx>
      <c:catAx>
        <c:axId val="72306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213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'Serie Trimestral'!$F$1:$AK$2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</c:lvl>
              </c:multiLvlStrCache>
            </c:multiLvlStrRef>
          </c:cat>
          <c:val>
            <c:numRef>
              <c:f>'Serie Trimestral'!$F$8:$AK$8</c:f>
              <c:numCache>
                <c:formatCode>0.00%</c:formatCode>
                <c:ptCount val="32"/>
                <c:pt idx="0">
                  <c:v>-1.2751087205452927E-2</c:v>
                </c:pt>
                <c:pt idx="1">
                  <c:v>-1.3816497036029274E-2</c:v>
                </c:pt>
                <c:pt idx="2">
                  <c:v>-3.2368739139567171E-2</c:v>
                </c:pt>
                <c:pt idx="3">
                  <c:v>-3.90561244703993E-2</c:v>
                </c:pt>
                <c:pt idx="4">
                  <c:v>-1.2170271683414891E-2</c:v>
                </c:pt>
                <c:pt idx="5">
                  <c:v>5.74145095892864E-3</c:v>
                </c:pt>
                <c:pt idx="6">
                  <c:v>8.208827798368068E-3</c:v>
                </c:pt>
                <c:pt idx="7">
                  <c:v>1.5828921210294222E-2</c:v>
                </c:pt>
                <c:pt idx="8">
                  <c:v>-1.0386135819992481E-2</c:v>
                </c:pt>
                <c:pt idx="9">
                  <c:v>-4.7461593545536584E-2</c:v>
                </c:pt>
                <c:pt idx="10">
                  <c:v>-7.0321316819594082E-2</c:v>
                </c:pt>
                <c:pt idx="11">
                  <c:v>-8.4869209105665755E-2</c:v>
                </c:pt>
                <c:pt idx="12">
                  <c:v>-9.6819369743667338E-2</c:v>
                </c:pt>
                <c:pt idx="13">
                  <c:v>-5.1338083617378016E-2</c:v>
                </c:pt>
                <c:pt idx="14">
                  <c:v>-2.3754463866476616E-3</c:v>
                </c:pt>
                <c:pt idx="15">
                  <c:v>1.6514853803225371E-2</c:v>
                </c:pt>
                <c:pt idx="16">
                  <c:v>1.9313144373725999E-2</c:v>
                </c:pt>
                <c:pt idx="17">
                  <c:v>7.8546806309980344E-3</c:v>
                </c:pt>
                <c:pt idx="18">
                  <c:v>6.6577956118769599E-3</c:v>
                </c:pt>
                <c:pt idx="19">
                  <c:v>-1.4994410959675575E-3</c:v>
                </c:pt>
                <c:pt idx="20">
                  <c:v>8.3529450016772699E-6</c:v>
                </c:pt>
                <c:pt idx="21">
                  <c:v>-5.6942260942308698E-3</c:v>
                </c:pt>
                <c:pt idx="22">
                  <c:v>-1.993397360890381E-2</c:v>
                </c:pt>
                <c:pt idx="23">
                  <c:v>-2.2267778780821756E-2</c:v>
                </c:pt>
                <c:pt idx="24">
                  <c:v>3.8767139615523138E-3</c:v>
                </c:pt>
                <c:pt idx="25">
                  <c:v>7.7730254224301021E-2</c:v>
                </c:pt>
                <c:pt idx="26">
                  <c:v>8.0520884576681384E-2</c:v>
                </c:pt>
                <c:pt idx="27">
                  <c:v>3.6645105859175464E-2</c:v>
                </c:pt>
                <c:pt idx="28">
                  <c:v>-1.6281520073808231E-2</c:v>
                </c:pt>
                <c:pt idx="29">
                  <c:v>-0.10117641543967026</c:v>
                </c:pt>
                <c:pt idx="30">
                  <c:v>-0.10458383371489655</c:v>
                </c:pt>
                <c:pt idx="31">
                  <c:v>-6.2249556651083227E-2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1-4D1D-9452-AE190522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8087104"/>
        <c:axId val="-1948085472"/>
      </c:lineChart>
      <c:catAx>
        <c:axId val="-19480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085472"/>
        <c:crosses val="autoZero"/>
        <c:auto val="1"/>
        <c:lblAlgn val="ctr"/>
        <c:lblOffset val="100"/>
        <c:noMultiLvlLbl val="0"/>
      </c:catAx>
      <c:valAx>
        <c:axId val="-19480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0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'Serie Mensual (Bogotá)'!$N$1:$CP$2</c:f>
              <c:multiLvlStrCache>
                <c:ptCount val="8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 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 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  <c:pt idx="31">
                    <c:v>Agosto</c:v>
                  </c:pt>
                  <c:pt idx="32">
                    <c:v>Septiembre</c:v>
                  </c:pt>
                  <c:pt idx="33">
                    <c:v>Octubre </c:v>
                  </c:pt>
                  <c:pt idx="34">
                    <c:v>Noviembre</c:v>
                  </c:pt>
                  <c:pt idx="35">
                    <c:v>Diciembre</c:v>
                  </c:pt>
                  <c:pt idx="36">
                    <c:v>Enero</c:v>
                  </c:pt>
                  <c:pt idx="37">
                    <c:v>Febrero</c:v>
                  </c:pt>
                  <c:pt idx="38">
                    <c:v>Marzo</c:v>
                  </c:pt>
                  <c:pt idx="39">
                    <c:v>Abril</c:v>
                  </c:pt>
                  <c:pt idx="40">
                    <c:v>Mayo</c:v>
                  </c:pt>
                  <c:pt idx="41">
                    <c:v>Junio</c:v>
                  </c:pt>
                  <c:pt idx="42">
                    <c:v>Julio</c:v>
                  </c:pt>
                  <c:pt idx="43">
                    <c:v>Agosto</c:v>
                  </c:pt>
                  <c:pt idx="44">
                    <c:v>Septiembre</c:v>
                  </c:pt>
                  <c:pt idx="45">
                    <c:v>Octubre </c:v>
                  </c:pt>
                  <c:pt idx="46">
                    <c:v>Noviembre</c:v>
                  </c:pt>
                  <c:pt idx="47">
                    <c:v>Diciembre</c:v>
                  </c:pt>
                  <c:pt idx="48">
                    <c:v>Enero</c:v>
                  </c:pt>
                  <c:pt idx="49">
                    <c:v>Febrero</c:v>
                  </c:pt>
                  <c:pt idx="50">
                    <c:v>Marzo</c:v>
                  </c:pt>
                  <c:pt idx="51">
                    <c:v>Abril</c:v>
                  </c:pt>
                  <c:pt idx="52">
                    <c:v>Mayo</c:v>
                  </c:pt>
                  <c:pt idx="53">
                    <c:v>Junio</c:v>
                  </c:pt>
                  <c:pt idx="54">
                    <c:v>Julio</c:v>
                  </c:pt>
                  <c:pt idx="55">
                    <c:v>Agosto</c:v>
                  </c:pt>
                  <c:pt idx="56">
                    <c:v>Septiembre</c:v>
                  </c:pt>
                  <c:pt idx="57">
                    <c:v>Octubre </c:v>
                  </c:pt>
                  <c:pt idx="58">
                    <c:v>Noviembre</c:v>
                  </c:pt>
                  <c:pt idx="59">
                    <c:v>Diciembre</c:v>
                  </c:pt>
                  <c:pt idx="60">
                    <c:v>Enero</c:v>
                  </c:pt>
                  <c:pt idx="61">
                    <c:v>Febrero</c:v>
                  </c:pt>
                  <c:pt idx="62">
                    <c:v>Marzo</c:v>
                  </c:pt>
                  <c:pt idx="63">
                    <c:v>Abril</c:v>
                  </c:pt>
                  <c:pt idx="64">
                    <c:v>Mayo</c:v>
                  </c:pt>
                  <c:pt idx="65">
                    <c:v>Junio</c:v>
                  </c:pt>
                  <c:pt idx="66">
                    <c:v>Julio</c:v>
                  </c:pt>
                  <c:pt idx="67">
                    <c:v>Agosto</c:v>
                  </c:pt>
                  <c:pt idx="68">
                    <c:v>Septiembre</c:v>
                  </c:pt>
                  <c:pt idx="69">
                    <c:v>Octubre </c:v>
                  </c:pt>
                  <c:pt idx="70">
                    <c:v>Noviembre</c:v>
                  </c:pt>
                  <c:pt idx="71">
                    <c:v>Diciembre</c:v>
                  </c:pt>
                  <c:pt idx="72">
                    <c:v>Enero</c:v>
                  </c:pt>
                  <c:pt idx="73">
                    <c:v>Febrero</c:v>
                  </c:pt>
                  <c:pt idx="74">
                    <c:v>Marzo</c:v>
                  </c:pt>
                  <c:pt idx="75">
                    <c:v>Abril</c:v>
                  </c:pt>
                  <c:pt idx="76">
                    <c:v>Mayo</c:v>
                  </c:pt>
                  <c:pt idx="77">
                    <c:v>Junio</c:v>
                  </c:pt>
                  <c:pt idx="78">
                    <c:v>Julio</c:v>
                  </c:pt>
                  <c:pt idx="79">
                    <c:v>Agosto</c:v>
                  </c:pt>
                  <c:pt idx="80">
                    <c:v>Septiembre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</c:lvl>
              </c:multiLvlStrCache>
            </c:multiLvlStrRef>
          </c:cat>
          <c:val>
            <c:numRef>
              <c:f>'Serie Mensual (Bogotá)'!$N$8:$CP$8</c:f>
              <c:numCache>
                <c:formatCode>0.0%</c:formatCode>
                <c:ptCount val="81"/>
                <c:pt idx="0">
                  <c:v>-2.619807038499733E-2</c:v>
                </c:pt>
                <c:pt idx="1">
                  <c:v>-8.6967998517899492E-3</c:v>
                </c:pt>
                <c:pt idx="2">
                  <c:v>-2.7160480910721541E-2</c:v>
                </c:pt>
                <c:pt idx="3">
                  <c:v>-2.4273337984950127E-2</c:v>
                </c:pt>
                <c:pt idx="4">
                  <c:v>0.62895018931109536</c:v>
                </c:pt>
                <c:pt idx="5">
                  <c:v>3.2405437360361278E-2</c:v>
                </c:pt>
                <c:pt idx="6">
                  <c:v>1.1442801291839499E-2</c:v>
                </c:pt>
                <c:pt idx="7">
                  <c:v>-1.9036238652990201E-2</c:v>
                </c:pt>
                <c:pt idx="8">
                  <c:v>-2.4922550698318391E-2</c:v>
                </c:pt>
                <c:pt idx="9">
                  <c:v>-5.6446563987282761E-2</c:v>
                </c:pt>
                <c:pt idx="10">
                  <c:v>-3.9894687010325169E-2</c:v>
                </c:pt>
                <c:pt idx="11">
                  <c:v>-2.6010826258925812E-2</c:v>
                </c:pt>
                <c:pt idx="12">
                  <c:v>-9.3615197981652409E-3</c:v>
                </c:pt>
                <c:pt idx="13">
                  <c:v>-1.2484433484897584E-2</c:v>
                </c:pt>
                <c:pt idx="14">
                  <c:v>-1.3410396995827134E-2</c:v>
                </c:pt>
                <c:pt idx="15">
                  <c:v>-1.6206369436031487E-2</c:v>
                </c:pt>
                <c:pt idx="16">
                  <c:v>-3.0104679551682501E-2</c:v>
                </c:pt>
                <c:pt idx="17">
                  <c:v>-2.9880920455374271E-2</c:v>
                </c:pt>
                <c:pt idx="18">
                  <c:v>-2.0837980509028853E-2</c:v>
                </c:pt>
                <c:pt idx="19">
                  <c:v>-1.1338103372531605E-2</c:v>
                </c:pt>
                <c:pt idx="20">
                  <c:v>-1.6507336308809739E-3</c:v>
                </c:pt>
                <c:pt idx="21">
                  <c:v>1.1256389226506069E-3</c:v>
                </c:pt>
                <c:pt idx="22">
                  <c:v>-3.5672627669721679E-3</c:v>
                </c:pt>
                <c:pt idx="23">
                  <c:v>-2.8892574810170601E-2</c:v>
                </c:pt>
                <c:pt idx="24">
                  <c:v>-2.7516461870279008E-2</c:v>
                </c:pt>
                <c:pt idx="25">
                  <c:v>-4.4935615478588264E-2</c:v>
                </c:pt>
                <c:pt idx="26">
                  <c:v>-5.8121924959037008E-2</c:v>
                </c:pt>
                <c:pt idx="27">
                  <c:v>-7.4174904201728564E-2</c:v>
                </c:pt>
                <c:pt idx="28">
                  <c:v>-7.9532957249947245E-2</c:v>
                </c:pt>
                <c:pt idx="29">
                  <c:v>-8.3550715388074459E-2</c:v>
                </c:pt>
                <c:pt idx="30">
                  <c:v>-9.1983901981269267E-2</c:v>
                </c:pt>
                <c:pt idx="31">
                  <c:v>-9.0496030972045616E-2</c:v>
                </c:pt>
                <c:pt idx="32">
                  <c:v>-0.11121403492003534</c:v>
                </c:pt>
                <c:pt idx="33">
                  <c:v>-0.11336428945050148</c:v>
                </c:pt>
                <c:pt idx="34">
                  <c:v>-0.12561507668324823</c:v>
                </c:pt>
                <c:pt idx="35">
                  <c:v>-0.12127431653640175</c:v>
                </c:pt>
                <c:pt idx="36">
                  <c:v>-0.14089277860823235</c:v>
                </c:pt>
                <c:pt idx="37">
                  <c:v>-0.12333059361990617</c:v>
                </c:pt>
                <c:pt idx="38">
                  <c:v>-0.11379605243307833</c:v>
                </c:pt>
                <c:pt idx="39">
                  <c:v>-8.7258205012481938E-2</c:v>
                </c:pt>
                <c:pt idx="40">
                  <c:v>-7.7947232766181984E-2</c:v>
                </c:pt>
                <c:pt idx="41">
                  <c:v>-4.5206144452494379E-2</c:v>
                </c:pt>
                <c:pt idx="42">
                  <c:v>-2.4098481307480601E-2</c:v>
                </c:pt>
                <c:pt idx="43">
                  <c:v>-1.310521142598553E-2</c:v>
                </c:pt>
                <c:pt idx="44">
                  <c:v>3.5417828349906255E-3</c:v>
                </c:pt>
                <c:pt idx="45">
                  <c:v>-4.9778170251756348E-3</c:v>
                </c:pt>
                <c:pt idx="46">
                  <c:v>2.6882641067405011E-3</c:v>
                </c:pt>
                <c:pt idx="47">
                  <c:v>7.598485494106022E-3</c:v>
                </c:pt>
                <c:pt idx="48">
                  <c:v>9.0789140932117096E-3</c:v>
                </c:pt>
                <c:pt idx="49">
                  <c:v>9.4950067507824087E-3</c:v>
                </c:pt>
                <c:pt idx="50">
                  <c:v>2.0920390608883732E-2</c:v>
                </c:pt>
                <c:pt idx="51">
                  <c:v>8.4600016407756495E-3</c:v>
                </c:pt>
                <c:pt idx="52">
                  <c:v>1.2790703488918309E-2</c:v>
                </c:pt>
                <c:pt idx="53">
                  <c:v>-1.1662906733744816E-3</c:v>
                </c:pt>
                <c:pt idx="54">
                  <c:v>-1.558487426425903E-2</c:v>
                </c:pt>
                <c:pt idx="55">
                  <c:v>-3.4337398969553901E-3</c:v>
                </c:pt>
                <c:pt idx="56">
                  <c:v>-2.2209225626268148E-2</c:v>
                </c:pt>
                <c:pt idx="57">
                  <c:v>-2.1763900505962219E-3</c:v>
                </c:pt>
                <c:pt idx="58">
                  <c:v>7.2217967016396933E-3</c:v>
                </c:pt>
                <c:pt idx="59">
                  <c:v>-1.8139803125506226E-2</c:v>
                </c:pt>
                <c:pt idx="60">
                  <c:v>2.526792122686583E-3</c:v>
                </c:pt>
                <c:pt idx="61">
                  <c:v>-3.1536452725200448E-3</c:v>
                </c:pt>
                <c:pt idx="62">
                  <c:v>1.3638456853896974E-2</c:v>
                </c:pt>
                <c:pt idx="63">
                  <c:v>1.0857568584216937E-2</c:v>
                </c:pt>
                <c:pt idx="64">
                  <c:v>2.1664189531618749E-2</c:v>
                </c:pt>
                <c:pt idx="65">
                  <c:v>1.4526013490645306E-2</c:v>
                </c:pt>
                <c:pt idx="66">
                  <c:v>9.8671721025151982E-3</c:v>
                </c:pt>
                <c:pt idx="67">
                  <c:v>-3.8983848590903314E-3</c:v>
                </c:pt>
                <c:pt idx="68">
                  <c:v>1.6962837553373689E-2</c:v>
                </c:pt>
                <c:pt idx="69">
                  <c:v>1.5251958250661168E-2</c:v>
                </c:pt>
                <c:pt idx="70">
                  <c:v>3.9618059651416182E-3</c:v>
                </c:pt>
                <c:pt idx="71">
                  <c:v>2.5951265200959694E-2</c:v>
                </c:pt>
                <c:pt idx="72">
                  <c:v>2.1086420664304217E-2</c:v>
                </c:pt>
                <c:pt idx="73">
                  <c:v>6.2643948441744035E-2</c:v>
                </c:pt>
                <c:pt idx="74">
                  <c:v>7.7199751581231935E-2</c:v>
                </c:pt>
                <c:pt idx="75">
                  <c:v>0.1358247212432937</c:v>
                </c:pt>
                <c:pt idx="76">
                  <c:v>0.19017226300556112</c:v>
                </c:pt>
                <c:pt idx="77">
                  <c:v>0.23979715554860892</c:v>
                </c:pt>
                <c:pt idx="78">
                  <c:v>0.28257178157273777</c:v>
                </c:pt>
                <c:pt idx="79">
                  <c:v>0.27175516029525482</c:v>
                </c:pt>
                <c:pt idx="80">
                  <c:v>0.30757003821564388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0-4AA4-939D-A2CBF28C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128240"/>
        <c:axId val="-1884124976"/>
      </c:lineChart>
      <c:catAx>
        <c:axId val="-188412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24976"/>
        <c:crosses val="autoZero"/>
        <c:auto val="1"/>
        <c:lblAlgn val="ctr"/>
        <c:lblOffset val="100"/>
        <c:noMultiLvlLbl val="0"/>
      </c:catAx>
      <c:valAx>
        <c:axId val="-1884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68683897428543E-2"/>
          <c:y val="9.0092174490301782E-2"/>
          <c:w val="0.82386263220514289"/>
          <c:h val="0.80158583646256321"/>
        </c:manualLayout>
      </c:layout>
      <c:lineChart>
        <c:grouping val="standard"/>
        <c:varyColors val="0"/>
        <c:ser>
          <c:idx val="0"/>
          <c:order val="0"/>
          <c:tx>
            <c:strRef>
              <c:f>'Serie Mensual (Bogotá)'!$CT$3</c:f>
              <c:strCache>
                <c:ptCount val="1"/>
                <c:pt idx="0">
                  <c:v>Contributivo (MM)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5-448D-8BBA-5C615B55A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'Serie Mensual (Bogotá)'!$CU$1:$DJ$2</c:f>
              <c:multiLvlStrCache>
                <c:ptCount val="1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'Serie Mensual (Bogotá)'!$CU$3:$DJ$3</c:f>
              <c:numCache>
                <c:formatCode>0.00</c:formatCode>
                <c:ptCount val="16"/>
                <c:pt idx="0">
                  <c:v>6.0633290000000004</c:v>
                </c:pt>
                <c:pt idx="1">
                  <c:v>6.1089849999999997</c:v>
                </c:pt>
                <c:pt idx="2">
                  <c:v>6.1355300000000002</c:v>
                </c:pt>
                <c:pt idx="3">
                  <c:v>6.1392129999999998</c:v>
                </c:pt>
                <c:pt idx="4">
                  <c:v>6.1564540000000001</c:v>
                </c:pt>
                <c:pt idx="5">
                  <c:v>6.1888319999999997</c:v>
                </c:pt>
                <c:pt idx="6">
                  <c:v>6.203722</c:v>
                </c:pt>
                <c:pt idx="7">
                  <c:v>6.2098800000000001</c:v>
                </c:pt>
                <c:pt idx="8">
                  <c:v>6.1184209999999997</c:v>
                </c:pt>
                <c:pt idx="9">
                  <c:v>6.1495660000000001</c:v>
                </c:pt>
                <c:pt idx="10">
                  <c:v>6.1880110000000004</c:v>
                </c:pt>
                <c:pt idx="11">
                  <c:v>6.0714100000000002</c:v>
                </c:pt>
                <c:pt idx="12">
                  <c:v>5.9770810000000001</c:v>
                </c:pt>
                <c:pt idx="13">
                  <c:v>5.9280340000000002</c:v>
                </c:pt>
                <c:pt idx="14">
                  <c:v>5.9000849999999998</c:v>
                </c:pt>
                <c:pt idx="15">
                  <c:v>5.898282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5-448D-8BBA-5C615B55A6DE}"/>
            </c:ext>
          </c:extLst>
        </c:ser>
        <c:ser>
          <c:idx val="1"/>
          <c:order val="1"/>
          <c:tx>
            <c:strRef>
              <c:f>'Serie Mensual (Bogotá)'!$CT$4</c:f>
              <c:strCache>
                <c:ptCount val="1"/>
                <c:pt idx="0">
                  <c:v>Subsidiado (MM)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5-448D-8BBA-5C615B55A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'Serie Mensual (Bogotá)'!$CU$1:$DJ$2</c:f>
              <c:multiLvlStrCache>
                <c:ptCount val="1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'Serie Mensual (Bogotá)'!$CU$4:$DJ$4</c:f>
              <c:numCache>
                <c:formatCode>0.00</c:formatCode>
                <c:ptCount val="16"/>
                <c:pt idx="0">
                  <c:v>1.1876850000000001</c:v>
                </c:pt>
                <c:pt idx="1">
                  <c:v>1.1916</c:v>
                </c:pt>
                <c:pt idx="2">
                  <c:v>1.2135689999999999</c:v>
                </c:pt>
                <c:pt idx="3">
                  <c:v>1.2115389999999999</c:v>
                </c:pt>
                <c:pt idx="4">
                  <c:v>1.2248250000000001</c:v>
                </c:pt>
                <c:pt idx="5">
                  <c:v>1.2216400000000001</c:v>
                </c:pt>
                <c:pt idx="6">
                  <c:v>1.215689</c:v>
                </c:pt>
                <c:pt idx="7">
                  <c:v>1.2132510000000001</c:v>
                </c:pt>
                <c:pt idx="8">
                  <c:v>1.2237480000000001</c:v>
                </c:pt>
                <c:pt idx="9">
                  <c:v>1.2746580000000001</c:v>
                </c:pt>
                <c:pt idx="10">
                  <c:v>1.318438</c:v>
                </c:pt>
                <c:pt idx="11">
                  <c:v>1.3608979999999999</c:v>
                </c:pt>
                <c:pt idx="12">
                  <c:v>1.4152800000000001</c:v>
                </c:pt>
                <c:pt idx="13">
                  <c:v>1.450761</c:v>
                </c:pt>
                <c:pt idx="14">
                  <c:v>1.4828939999999999</c:v>
                </c:pt>
                <c:pt idx="15">
                  <c:v>1.4655359999999999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5-448D-8BBA-5C615B55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02623"/>
        <c:axId val="1986508079"/>
      </c:lineChart>
      <c:lineChart>
        <c:grouping val="standard"/>
        <c:varyColors val="0"/>
        <c:ser>
          <c:idx val="2"/>
          <c:order val="2"/>
          <c:tx>
            <c:strRef>
              <c:f>'Serie Mensual (Bogotá)'!$CT$5</c:f>
              <c:strCache>
                <c:ptCount val="1"/>
                <c:pt idx="0">
                  <c:v>Razon 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22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5-448D-8BBA-5C615B55A6DE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[1]Hoja1!$CH$685:$CW$686</c:f>
              <c:multiLvlStrCache>
                <c:ptCount val="1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'Serie Mensual (Bogotá)'!$CU$5:$DJ$5</c:f>
              <c:numCache>
                <c:formatCode>0.000</c:formatCode>
                <c:ptCount val="16"/>
                <c:pt idx="0">
                  <c:v>0.19588001904564309</c:v>
                </c:pt>
                <c:pt idx="1">
                  <c:v>0.19505695299628334</c:v>
                </c:pt>
                <c:pt idx="2">
                  <c:v>0.19779367063644052</c:v>
                </c:pt>
                <c:pt idx="3">
                  <c:v>0.19734435016344928</c:v>
                </c:pt>
                <c:pt idx="4">
                  <c:v>0.19894975256860525</c:v>
                </c:pt>
                <c:pt idx="5">
                  <c:v>0.19739427407303997</c:v>
                </c:pt>
                <c:pt idx="6">
                  <c:v>0.1959612310158321</c:v>
                </c:pt>
                <c:pt idx="7">
                  <c:v>0.1953743067498889</c:v>
                </c:pt>
                <c:pt idx="8">
                  <c:v>0.20001042752697143</c:v>
                </c:pt>
                <c:pt idx="9">
                  <c:v>0.20727609070298619</c:v>
                </c:pt>
                <c:pt idx="10">
                  <c:v>0.21306329287391376</c:v>
                </c:pt>
                <c:pt idx="11">
                  <c:v>0.22414859151333874</c:v>
                </c:pt>
                <c:pt idx="12">
                  <c:v>0.23678447723897336</c:v>
                </c:pt>
                <c:pt idx="13">
                  <c:v>0.24472885951733744</c:v>
                </c:pt>
                <c:pt idx="14">
                  <c:v>0.25133434518316261</c:v>
                </c:pt>
                <c:pt idx="15">
                  <c:v>0.24846828279827921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85-448D-8BBA-5C615B55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7823"/>
        <c:axId val="438213535"/>
      </c:lineChart>
      <c:catAx>
        <c:axId val="7230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986508079"/>
        <c:crosses val="autoZero"/>
        <c:auto val="1"/>
        <c:lblAlgn val="ctr"/>
        <c:lblOffset val="100"/>
        <c:noMultiLvlLbl val="0"/>
      </c:catAx>
      <c:valAx>
        <c:axId val="1986508079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23002623"/>
        <c:crosses val="autoZero"/>
        <c:crossBetween val="between"/>
        <c:majorUnit val="1"/>
      </c:valAx>
      <c:valAx>
        <c:axId val="438213535"/>
        <c:scaling>
          <c:orientation val="minMax"/>
          <c:max val="0.27"/>
          <c:min val="0"/>
        </c:scaling>
        <c:delete val="0"/>
        <c:axPos val="r"/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23067823"/>
        <c:crosses val="max"/>
        <c:crossBetween val="between"/>
      </c:valAx>
      <c:catAx>
        <c:axId val="72306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213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619724773209321"/>
          <c:y val="0.48202618568027827"/>
          <c:w val="0.35245236136527708"/>
          <c:h val="0.16773026918146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303119</xdr:colOff>
      <xdr:row>10</xdr:row>
      <xdr:rowOff>81803</xdr:rowOff>
    </xdr:from>
    <xdr:to>
      <xdr:col>98</xdr:col>
      <xdr:colOff>303119</xdr:colOff>
      <xdr:row>24</xdr:row>
      <xdr:rowOff>158003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582146</xdr:colOff>
      <xdr:row>6</xdr:row>
      <xdr:rowOff>15128</xdr:rowOff>
    </xdr:from>
    <xdr:to>
      <xdr:col>119</xdr:col>
      <xdr:colOff>76200</xdr:colOff>
      <xdr:row>23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E42813-26E7-4437-8D9F-569C0CA2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119062</xdr:colOff>
      <xdr:row>8</xdr:row>
      <xdr:rowOff>180975</xdr:rowOff>
    </xdr:from>
    <xdr:to>
      <xdr:col>31</xdr:col>
      <xdr:colOff>100012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152400</xdr:colOff>
      <xdr:row>9</xdr:row>
      <xdr:rowOff>0</xdr:rowOff>
    </xdr:from>
    <xdr:to>
      <xdr:col>87</xdr:col>
      <xdr:colOff>152400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281296-C5BA-4EA4-9F82-49B6B5AF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742950</xdr:colOff>
      <xdr:row>8</xdr:row>
      <xdr:rowOff>85725</xdr:rowOff>
    </xdr:from>
    <xdr:to>
      <xdr:col>93</xdr:col>
      <xdr:colOff>638175</xdr:colOff>
      <xdr:row>25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2CA14-7647-481C-A4D0-52667A0D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\Documents\UGPP\Reportes%20Cotizaciones\Agosto\insumos%20andryu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boletin"/>
    </sheetNames>
    <sheetDataSet>
      <sheetData sheetId="0">
        <row r="685">
          <cell r="CH685">
            <v>2019</v>
          </cell>
          <cell r="CI685"/>
          <cell r="CJ685"/>
          <cell r="CK685"/>
          <cell r="CL685"/>
          <cell r="CM685"/>
          <cell r="CN685"/>
          <cell r="CO685"/>
          <cell r="CP685">
            <v>2020</v>
          </cell>
          <cell r="CQ685"/>
          <cell r="CR685"/>
          <cell r="CS685"/>
          <cell r="CT685"/>
          <cell r="CU685"/>
          <cell r="CV685"/>
          <cell r="CW685"/>
        </row>
        <row r="686">
          <cell r="CH686" t="str">
            <v>Ene</v>
          </cell>
          <cell r="CI686" t="str">
            <v>Feb</v>
          </cell>
          <cell r="CJ686" t="str">
            <v>Mar</v>
          </cell>
          <cell r="CK686" t="str">
            <v>Abr</v>
          </cell>
          <cell r="CL686" t="str">
            <v>May</v>
          </cell>
          <cell r="CM686" t="str">
            <v>Jun</v>
          </cell>
          <cell r="CN686" t="str">
            <v>Jul</v>
          </cell>
          <cell r="CO686" t="str">
            <v>Ago</v>
          </cell>
          <cell r="CP686" t="str">
            <v>Ene</v>
          </cell>
          <cell r="CQ686" t="str">
            <v>Feb</v>
          </cell>
          <cell r="CR686" t="str">
            <v>Mar</v>
          </cell>
          <cell r="CS686" t="str">
            <v>Abr</v>
          </cell>
          <cell r="CT686" t="str">
            <v>May</v>
          </cell>
          <cell r="CU686" t="str">
            <v>Jun</v>
          </cell>
          <cell r="CV686" t="str">
            <v>Jul</v>
          </cell>
          <cell r="CW686" t="str">
            <v>Ago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lvarez" refreshedDate="44608.75652372685" createdVersion="6" refreshedVersion="7" minRefreshableVersion="3" recordCount="3601" xr:uid="{351E541E-9676-4B1C-9C9B-C90A0BB7118F}">
  <cacheSource type="worksheet">
    <worksheetSource ref="A1:J1048576" sheet="BASE BDUA"/>
  </cacheSource>
  <cacheFields count="10">
    <cacheField name="AÑO" numFmtId="0">
      <sharedItems containsString="0" containsBlank="1" containsNumber="1" containsInteger="1" minValue="2013" maxValue="2022" count="11"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MES" numFmtId="0">
      <sharedItems containsBlank="1" count="13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m/>
      </sharedItems>
    </cacheField>
    <cacheField name="#MES" numFmtId="0">
      <sharedItems containsBlank="1"/>
    </cacheField>
    <cacheField name="CODIGO DEPTO" numFmtId="0">
      <sharedItems containsBlank="1" count="35">
        <s v="91"/>
        <s v="05"/>
        <s v="81"/>
        <s v="08"/>
        <s v="11"/>
        <s v="13"/>
        <s v="15"/>
        <s v="17"/>
        <s v="18"/>
        <s v="85"/>
        <s v="19"/>
        <s v="20"/>
        <s v="27"/>
        <s v="23"/>
        <s v="25"/>
        <s v="94"/>
        <s v="95"/>
        <s v="41"/>
        <s v="01"/>
        <s v="44"/>
        <s v="47"/>
        <s v="50"/>
        <s v="52"/>
        <s v="54"/>
        <s v="86"/>
        <s v="63"/>
        <s v="66"/>
        <s v="88"/>
        <s v="68"/>
        <s v="70"/>
        <s v="73"/>
        <s v="76"/>
        <s v="97"/>
        <s v="99"/>
        <m/>
      </sharedItems>
    </cacheField>
    <cacheField name="LLAVE  PARA SUMA" numFmtId="0">
      <sharedItems containsBlank="1"/>
    </cacheField>
    <cacheField name="LLAVE" numFmtId="0">
      <sharedItems containsBlank="1"/>
    </cacheField>
    <cacheField name="NOMBRE DEPTO" numFmtId="0">
      <sharedItems containsBlank="1"/>
    </cacheField>
    <cacheField name="AFILIADOS CONTIBUTIVO" numFmtId="0">
      <sharedItems containsString="0" containsBlank="1" containsNumber="1" containsInteger="1" minValue="1" maxValue="6516498"/>
    </cacheField>
    <cacheField name="AFILIAFOS SUBSIDIADO" numFmtId="0">
      <sharedItems containsString="0" containsBlank="1" containsNumber="1" containsInteger="1" minValue="12785" maxValue="2540904"/>
    </cacheField>
    <cacheField name="EXCEPCION" numFmtId="0">
      <sharedItems containsString="0" containsBlank="1" containsNumber="1" containsInteger="1" minValue="0" maxValue="63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1">
  <r>
    <x v="0"/>
    <x v="0"/>
    <s v="01"/>
    <x v="0"/>
    <s v="201301"/>
    <s v="20130191"/>
    <s v="AMAZONAS"/>
    <n v="11994"/>
    <n v="50849"/>
    <n v="1305"/>
  </r>
  <r>
    <x v="0"/>
    <x v="0"/>
    <s v="01"/>
    <x v="1"/>
    <s v="201301"/>
    <s v="20130105"/>
    <s v="ANTIOQUIA"/>
    <n v="3088631"/>
    <n v="2370743"/>
    <n v="63317"/>
  </r>
  <r>
    <x v="0"/>
    <x v="0"/>
    <s v="01"/>
    <x v="2"/>
    <s v="201301"/>
    <s v="20130181"/>
    <s v="ARAUCA"/>
    <n v="34020"/>
    <n v="179918"/>
    <n v="3542"/>
  </r>
  <r>
    <x v="0"/>
    <x v="0"/>
    <s v="01"/>
    <x v="3"/>
    <s v="201301"/>
    <s v="20130108"/>
    <s v="ATLANTICO"/>
    <n v="1025191"/>
    <n v="1287869"/>
    <n v="12185"/>
  </r>
  <r>
    <x v="0"/>
    <x v="0"/>
    <s v="01"/>
    <x v="4"/>
    <s v="201301"/>
    <s v="20130111"/>
    <s v="BOGOTA D.C."/>
    <n v="5298942"/>
    <n v="1273042"/>
    <n v="35545"/>
  </r>
  <r>
    <x v="0"/>
    <x v="0"/>
    <s v="01"/>
    <x v="5"/>
    <s v="201301"/>
    <s v="20130113"/>
    <s v="BOLIVAR"/>
    <n v="594917"/>
    <n v="1378385"/>
    <n v="12136"/>
  </r>
  <r>
    <x v="0"/>
    <x v="0"/>
    <s v="01"/>
    <x v="6"/>
    <s v="201301"/>
    <s v="20130115"/>
    <s v="BOYACA"/>
    <n v="392006"/>
    <n v="699057"/>
    <n v="17392"/>
  </r>
  <r>
    <x v="0"/>
    <x v="0"/>
    <s v="01"/>
    <x v="7"/>
    <s v="201301"/>
    <s v="20130117"/>
    <s v="CALDAS"/>
    <n v="388547"/>
    <n v="459123"/>
    <n v="13463"/>
  </r>
  <r>
    <x v="0"/>
    <x v="0"/>
    <s v="01"/>
    <x v="8"/>
    <s v="201301"/>
    <s v="20130118"/>
    <s v="CAQUETA"/>
    <n v="64251"/>
    <n v="292848"/>
    <n v="6421"/>
  </r>
  <r>
    <x v="0"/>
    <x v="0"/>
    <s v="01"/>
    <x v="9"/>
    <s v="201301"/>
    <s v="20130185"/>
    <s v="CASANARE"/>
    <n v="128054"/>
    <n v="207348"/>
    <n v="3610"/>
  </r>
  <r>
    <x v="0"/>
    <x v="0"/>
    <s v="01"/>
    <x v="10"/>
    <s v="201301"/>
    <s v="20130119"/>
    <s v="CAUCA"/>
    <n v="241490"/>
    <n v="966227"/>
    <n v="12534"/>
  </r>
  <r>
    <x v="0"/>
    <x v="0"/>
    <s v="01"/>
    <x v="11"/>
    <s v="201301"/>
    <s v="20130120"/>
    <s v="CESAR"/>
    <n v="289534"/>
    <n v="807696"/>
    <n v="6063"/>
  </r>
  <r>
    <x v="0"/>
    <x v="0"/>
    <s v="01"/>
    <x v="12"/>
    <s v="201301"/>
    <s v="20130127"/>
    <s v="CHOCO"/>
    <n v="47218"/>
    <n v="405214"/>
    <n v="5276"/>
  </r>
  <r>
    <x v="0"/>
    <x v="0"/>
    <s v="01"/>
    <x v="13"/>
    <s v="201301"/>
    <s v="20130123"/>
    <s v="CORDOBA"/>
    <n v="298426"/>
    <n v="1325166"/>
    <n v="12665"/>
  </r>
  <r>
    <x v="0"/>
    <x v="0"/>
    <s v="01"/>
    <x v="14"/>
    <s v="201301"/>
    <s v="20130125"/>
    <s v="CUNDINAMARCA"/>
    <n v="1008748"/>
    <n v="936304"/>
    <n v="13119"/>
  </r>
  <r>
    <x v="0"/>
    <x v="0"/>
    <s v="01"/>
    <x v="15"/>
    <s v="201301"/>
    <s v="20130194"/>
    <s v="GUAINIA"/>
    <n v="3447"/>
    <n v="35945"/>
    <n v="593"/>
  </r>
  <r>
    <x v="0"/>
    <x v="0"/>
    <s v="01"/>
    <x v="16"/>
    <s v="201301"/>
    <s v="20130195"/>
    <s v="GUAVIARE"/>
    <n v="10647"/>
    <n v="63892"/>
    <n v="1157"/>
  </r>
  <r>
    <x v="0"/>
    <x v="0"/>
    <s v="01"/>
    <x v="17"/>
    <s v="201301"/>
    <s v="20130141"/>
    <s v="HUILA"/>
    <n v="288471"/>
    <n v="740876"/>
    <n v="14259"/>
  </r>
  <r>
    <x v="0"/>
    <x v="0"/>
    <s v="01"/>
    <x v="18"/>
    <s v="201301"/>
    <s v="20130101"/>
    <s v="INPEC"/>
    <n v="1"/>
    <n v="102411"/>
    <n v="0"/>
  </r>
  <r>
    <x v="0"/>
    <x v="0"/>
    <s v="01"/>
    <x v="19"/>
    <s v="201301"/>
    <s v="20130144"/>
    <s v="LA GUAJIRA"/>
    <n v="145821"/>
    <n v="688298"/>
    <n v="2549"/>
  </r>
  <r>
    <x v="0"/>
    <x v="0"/>
    <s v="01"/>
    <x v="20"/>
    <s v="201301"/>
    <s v="20130147"/>
    <s v="MAGDALENA"/>
    <n v="356878"/>
    <n v="924621"/>
    <n v="6299"/>
  </r>
  <r>
    <x v="0"/>
    <x v="0"/>
    <s v="01"/>
    <x v="21"/>
    <s v="201301"/>
    <s v="20130150"/>
    <s v="META"/>
    <n v="375311"/>
    <n v="407657"/>
    <n v="8736"/>
  </r>
  <r>
    <x v="0"/>
    <x v="0"/>
    <s v="01"/>
    <x v="22"/>
    <s v="201301"/>
    <s v="20130152"/>
    <s v="NARINO"/>
    <n v="241773"/>
    <n v="1130607"/>
    <n v="19591"/>
  </r>
  <r>
    <x v="0"/>
    <x v="0"/>
    <s v="01"/>
    <x v="23"/>
    <s v="201301"/>
    <s v="20130154"/>
    <s v="NORTE DE SANTANDER"/>
    <n v="394355"/>
    <n v="797300"/>
    <n v="11771"/>
  </r>
  <r>
    <x v="0"/>
    <x v="0"/>
    <s v="01"/>
    <x v="24"/>
    <s v="201301"/>
    <s v="20130186"/>
    <s v="PUTUMAYO"/>
    <n v="39572"/>
    <n v="263502"/>
    <n v="4904"/>
  </r>
  <r>
    <x v="0"/>
    <x v="0"/>
    <s v="01"/>
    <x v="25"/>
    <s v="201301"/>
    <s v="20130163"/>
    <s v="QUINDIO"/>
    <n v="216364"/>
    <n v="249266"/>
    <n v="6867"/>
  </r>
  <r>
    <x v="0"/>
    <x v="0"/>
    <s v="01"/>
    <x v="26"/>
    <s v="201301"/>
    <s v="20130166"/>
    <s v="RISARALDA"/>
    <n v="454765"/>
    <n v="368233"/>
    <n v="10072"/>
  </r>
  <r>
    <x v="0"/>
    <x v="0"/>
    <s v="01"/>
    <x v="27"/>
    <s v="201301"/>
    <s v="20130188"/>
    <s v="SAN ANDRES"/>
    <n v="33345"/>
    <n v="21556"/>
    <n v="509"/>
  </r>
  <r>
    <x v="0"/>
    <x v="0"/>
    <s v="01"/>
    <x v="28"/>
    <s v="201301"/>
    <s v="20130168"/>
    <s v="SANTANDER"/>
    <n v="973713"/>
    <n v="863058"/>
    <n v="36436"/>
  </r>
  <r>
    <x v="0"/>
    <x v="0"/>
    <s v="01"/>
    <x v="29"/>
    <s v="201301"/>
    <s v="20130170"/>
    <s v="SUCRE"/>
    <n v="152860"/>
    <n v="796481"/>
    <n v="5810"/>
  </r>
  <r>
    <x v="0"/>
    <x v="0"/>
    <s v="01"/>
    <x v="30"/>
    <s v="201301"/>
    <s v="20130173"/>
    <s v="TOLIMA"/>
    <n v="431185"/>
    <n v="740364"/>
    <n v="16582"/>
  </r>
  <r>
    <x v="0"/>
    <x v="0"/>
    <s v="01"/>
    <x v="31"/>
    <s v="201301"/>
    <s v="20130176"/>
    <s v="VALLE"/>
    <n v="2217840"/>
    <n v="1846096"/>
    <n v="23382"/>
  </r>
  <r>
    <x v="0"/>
    <x v="0"/>
    <s v="01"/>
    <x v="32"/>
    <s v="201301"/>
    <s v="20130197"/>
    <s v="VAUPES"/>
    <n v="2532"/>
    <n v="26386"/>
    <n v="1031"/>
  </r>
  <r>
    <x v="0"/>
    <x v="0"/>
    <s v="01"/>
    <x v="33"/>
    <s v="201301"/>
    <s v="20130199"/>
    <s v="VICHADA"/>
    <n v="5209"/>
    <n v="70019"/>
    <n v="497"/>
  </r>
  <r>
    <x v="0"/>
    <x v="1"/>
    <s v="02"/>
    <x v="0"/>
    <s v="201302"/>
    <s v="20130291"/>
    <s v="AMAZONAS"/>
    <n v="11967"/>
    <n v="50744"/>
    <n v="1303"/>
  </r>
  <r>
    <x v="0"/>
    <x v="1"/>
    <s v="02"/>
    <x v="1"/>
    <s v="201302"/>
    <s v="20130205"/>
    <s v="ANTIOQUIA"/>
    <n v="3103083"/>
    <n v="2365907"/>
    <n v="63235"/>
  </r>
  <r>
    <x v="0"/>
    <x v="1"/>
    <s v="02"/>
    <x v="2"/>
    <s v="201302"/>
    <s v="20130281"/>
    <s v="ARAUCA"/>
    <n v="33836"/>
    <n v="178658"/>
    <n v="3539"/>
  </r>
  <r>
    <x v="0"/>
    <x v="1"/>
    <s v="02"/>
    <x v="3"/>
    <s v="201302"/>
    <s v="20130208"/>
    <s v="ATLANTICO"/>
    <n v="1022580"/>
    <n v="1280891"/>
    <n v="12182"/>
  </r>
  <r>
    <x v="0"/>
    <x v="1"/>
    <s v="02"/>
    <x v="4"/>
    <s v="201302"/>
    <s v="20130211"/>
    <s v="BOGOTA D.C."/>
    <n v="5321459"/>
    <n v="1258464"/>
    <n v="35574"/>
  </r>
  <r>
    <x v="0"/>
    <x v="1"/>
    <s v="02"/>
    <x v="5"/>
    <s v="201302"/>
    <s v="20130213"/>
    <s v="BOLIVAR"/>
    <n v="590857"/>
    <n v="1379733"/>
    <n v="12156"/>
  </r>
  <r>
    <x v="0"/>
    <x v="1"/>
    <s v="02"/>
    <x v="6"/>
    <s v="201302"/>
    <s v="20130215"/>
    <s v="BOYACA"/>
    <n v="393606"/>
    <n v="694819"/>
    <n v="17380"/>
  </r>
  <r>
    <x v="0"/>
    <x v="1"/>
    <s v="02"/>
    <x v="7"/>
    <s v="201302"/>
    <s v="20130217"/>
    <s v="CALDAS"/>
    <n v="389425"/>
    <n v="454798"/>
    <n v="13462"/>
  </r>
  <r>
    <x v="0"/>
    <x v="1"/>
    <s v="02"/>
    <x v="8"/>
    <s v="201302"/>
    <s v="20130218"/>
    <s v="CAQUETA"/>
    <n v="62415"/>
    <n v="293222"/>
    <n v="6420"/>
  </r>
  <r>
    <x v="0"/>
    <x v="1"/>
    <s v="02"/>
    <x v="9"/>
    <s v="201302"/>
    <s v="20130285"/>
    <s v="CASANARE"/>
    <n v="131502"/>
    <n v="206343"/>
    <n v="3616"/>
  </r>
  <r>
    <x v="0"/>
    <x v="1"/>
    <s v="02"/>
    <x v="10"/>
    <s v="201302"/>
    <s v="20130219"/>
    <s v="CAUCA"/>
    <n v="241578"/>
    <n v="964812"/>
    <n v="12534"/>
  </r>
  <r>
    <x v="0"/>
    <x v="1"/>
    <s v="02"/>
    <x v="11"/>
    <s v="201302"/>
    <s v="20130220"/>
    <s v="CESAR"/>
    <n v="288535"/>
    <n v="805388"/>
    <n v="6063"/>
  </r>
  <r>
    <x v="0"/>
    <x v="1"/>
    <s v="02"/>
    <x v="12"/>
    <s v="201302"/>
    <s v="20130227"/>
    <s v="CHOCO"/>
    <n v="42870"/>
    <n v="406102"/>
    <n v="5273"/>
  </r>
  <r>
    <x v="0"/>
    <x v="1"/>
    <s v="02"/>
    <x v="13"/>
    <s v="201302"/>
    <s v="20130223"/>
    <s v="CORDOBA"/>
    <n v="293577"/>
    <n v="1326666"/>
    <n v="12654"/>
  </r>
  <r>
    <x v="0"/>
    <x v="1"/>
    <s v="02"/>
    <x v="14"/>
    <s v="201302"/>
    <s v="20130225"/>
    <s v="CUNDINAMARCA"/>
    <n v="1015579"/>
    <n v="937315"/>
    <n v="13111"/>
  </r>
  <r>
    <x v="0"/>
    <x v="1"/>
    <s v="02"/>
    <x v="15"/>
    <s v="201302"/>
    <s v="20130294"/>
    <s v="GUAINIA"/>
    <n v="3394"/>
    <n v="35691"/>
    <n v="595"/>
  </r>
  <r>
    <x v="0"/>
    <x v="1"/>
    <s v="02"/>
    <x v="16"/>
    <s v="201302"/>
    <s v="20130295"/>
    <s v="GUAVIARE"/>
    <n v="10786"/>
    <n v="64028"/>
    <n v="1155"/>
  </r>
  <r>
    <x v="0"/>
    <x v="1"/>
    <s v="02"/>
    <x v="17"/>
    <s v="201302"/>
    <s v="20130241"/>
    <s v="HUILA"/>
    <n v="284237"/>
    <n v="738705"/>
    <n v="14291"/>
  </r>
  <r>
    <x v="0"/>
    <x v="1"/>
    <s v="02"/>
    <x v="19"/>
    <s v="201302"/>
    <s v="20130244"/>
    <s v="LA GUAJIRA"/>
    <n v="140423"/>
    <n v="688770"/>
    <n v="2549"/>
  </r>
  <r>
    <x v="0"/>
    <x v="1"/>
    <s v="02"/>
    <x v="20"/>
    <s v="201302"/>
    <s v="20130247"/>
    <s v="MAGDALENA"/>
    <n v="351404"/>
    <n v="932592"/>
    <n v="6296"/>
  </r>
  <r>
    <x v="0"/>
    <x v="1"/>
    <s v="02"/>
    <x v="21"/>
    <s v="201302"/>
    <s v="20130250"/>
    <s v="META"/>
    <n v="376848"/>
    <n v="404853"/>
    <n v="8737"/>
  </r>
  <r>
    <x v="0"/>
    <x v="1"/>
    <s v="02"/>
    <x v="22"/>
    <s v="201302"/>
    <s v="20130252"/>
    <s v="NARINO"/>
    <n v="236921"/>
    <n v="1133368"/>
    <n v="19558"/>
  </r>
  <r>
    <x v="0"/>
    <x v="1"/>
    <s v="02"/>
    <x v="23"/>
    <s v="201302"/>
    <s v="20130254"/>
    <s v="NORTE DE SANTANDER"/>
    <n v="395535"/>
    <n v="798349"/>
    <n v="11766"/>
  </r>
  <r>
    <x v="0"/>
    <x v="1"/>
    <s v="02"/>
    <x v="24"/>
    <s v="201302"/>
    <s v="20130286"/>
    <s v="PUTUMAYO"/>
    <n v="38666"/>
    <n v="260790"/>
    <n v="4898"/>
  </r>
  <r>
    <x v="0"/>
    <x v="1"/>
    <s v="02"/>
    <x v="25"/>
    <s v="201302"/>
    <s v="20130263"/>
    <s v="QUINDIO"/>
    <n v="215296"/>
    <n v="250928"/>
    <n v="6864"/>
  </r>
  <r>
    <x v="0"/>
    <x v="1"/>
    <s v="02"/>
    <x v="26"/>
    <s v="201302"/>
    <s v="20130266"/>
    <s v="RISARALDA"/>
    <n v="453941"/>
    <n v="366047"/>
    <n v="10059"/>
  </r>
  <r>
    <x v="0"/>
    <x v="1"/>
    <s v="02"/>
    <x v="27"/>
    <s v="201302"/>
    <s v="20130288"/>
    <s v="SAN ANDRES"/>
    <n v="33444"/>
    <n v="21138"/>
    <n v="507"/>
  </r>
  <r>
    <x v="0"/>
    <x v="1"/>
    <s v="02"/>
    <x v="28"/>
    <s v="201302"/>
    <s v="20130268"/>
    <s v="SANTANDER"/>
    <n v="967207"/>
    <n v="862559"/>
    <n v="36434"/>
  </r>
  <r>
    <x v="0"/>
    <x v="1"/>
    <s v="02"/>
    <x v="29"/>
    <s v="201302"/>
    <s v="20130270"/>
    <s v="SUCRE"/>
    <n v="149510"/>
    <n v="796879"/>
    <n v="5814"/>
  </r>
  <r>
    <x v="0"/>
    <x v="1"/>
    <s v="02"/>
    <x v="30"/>
    <s v="201302"/>
    <s v="20130273"/>
    <s v="TOLIMA"/>
    <n v="429974"/>
    <n v="743440"/>
    <n v="16584"/>
  </r>
  <r>
    <x v="0"/>
    <x v="1"/>
    <s v="02"/>
    <x v="31"/>
    <s v="201302"/>
    <s v="20130276"/>
    <s v="VALLE"/>
    <n v="2221223"/>
    <n v="1783675"/>
    <n v="23394"/>
  </r>
  <r>
    <x v="0"/>
    <x v="1"/>
    <s v="02"/>
    <x v="32"/>
    <s v="201302"/>
    <s v="20130297"/>
    <s v="VAUPES"/>
    <n v="2550"/>
    <n v="26334"/>
    <n v="1030"/>
  </r>
  <r>
    <x v="0"/>
    <x v="1"/>
    <s v="02"/>
    <x v="33"/>
    <s v="201302"/>
    <s v="20130299"/>
    <s v="VICHADA"/>
    <n v="5306"/>
    <n v="69979"/>
    <n v="497"/>
  </r>
  <r>
    <x v="0"/>
    <x v="2"/>
    <s v="03"/>
    <x v="0"/>
    <s v="201303"/>
    <s v="20130391"/>
    <s v="AMAZONAS"/>
    <n v="12025"/>
    <n v="51340"/>
    <n v="1302"/>
  </r>
  <r>
    <x v="0"/>
    <x v="2"/>
    <s v="03"/>
    <x v="1"/>
    <s v="201303"/>
    <s v="20130305"/>
    <s v="ANTIOQUIA"/>
    <n v="3134342"/>
    <n v="2367626"/>
    <n v="63152"/>
  </r>
  <r>
    <x v="0"/>
    <x v="2"/>
    <s v="03"/>
    <x v="2"/>
    <s v="201303"/>
    <s v="20130381"/>
    <s v="ARAUCA"/>
    <n v="33664"/>
    <n v="179286"/>
    <n v="3538"/>
  </r>
  <r>
    <x v="0"/>
    <x v="2"/>
    <s v="03"/>
    <x v="3"/>
    <s v="201303"/>
    <s v="20130308"/>
    <s v="ATLANTICO"/>
    <n v="1027091"/>
    <n v="1282159"/>
    <n v="12171"/>
  </r>
  <r>
    <x v="0"/>
    <x v="2"/>
    <s v="03"/>
    <x v="4"/>
    <s v="201303"/>
    <s v="20130311"/>
    <s v="BOGOTA D.C."/>
    <n v="5357796"/>
    <n v="1278255"/>
    <n v="35576"/>
  </r>
  <r>
    <x v="0"/>
    <x v="2"/>
    <s v="03"/>
    <x v="5"/>
    <s v="201303"/>
    <s v="20130313"/>
    <s v="BOLIVAR"/>
    <n v="594100"/>
    <n v="1379618"/>
    <n v="12138"/>
  </r>
  <r>
    <x v="0"/>
    <x v="2"/>
    <s v="03"/>
    <x v="6"/>
    <s v="201303"/>
    <s v="20130315"/>
    <s v="BOYACA"/>
    <n v="398061"/>
    <n v="694558"/>
    <n v="17373"/>
  </r>
  <r>
    <x v="0"/>
    <x v="2"/>
    <s v="03"/>
    <x v="7"/>
    <s v="201303"/>
    <s v="20130317"/>
    <s v="CALDAS"/>
    <n v="391300"/>
    <n v="459289"/>
    <n v="13450"/>
  </r>
  <r>
    <x v="0"/>
    <x v="2"/>
    <s v="03"/>
    <x v="8"/>
    <s v="201303"/>
    <s v="20130318"/>
    <s v="CAQUETA"/>
    <n v="62918"/>
    <n v="294071"/>
    <n v="6418"/>
  </r>
  <r>
    <x v="0"/>
    <x v="2"/>
    <s v="03"/>
    <x v="9"/>
    <s v="201303"/>
    <s v="20130385"/>
    <s v="CASANARE"/>
    <n v="134961"/>
    <n v="203326"/>
    <n v="3613"/>
  </r>
  <r>
    <x v="0"/>
    <x v="2"/>
    <s v="03"/>
    <x v="10"/>
    <s v="201303"/>
    <s v="20130319"/>
    <s v="CAUCA"/>
    <n v="243657"/>
    <n v="964204"/>
    <n v="12528"/>
  </r>
  <r>
    <x v="0"/>
    <x v="2"/>
    <s v="03"/>
    <x v="11"/>
    <s v="201303"/>
    <s v="20130320"/>
    <s v="CESAR"/>
    <n v="288464"/>
    <n v="807172"/>
    <n v="6055"/>
  </r>
  <r>
    <x v="0"/>
    <x v="2"/>
    <s v="03"/>
    <x v="12"/>
    <s v="201303"/>
    <s v="20130327"/>
    <s v="CHOCO"/>
    <n v="43134"/>
    <n v="404647"/>
    <n v="5271"/>
  </r>
  <r>
    <x v="0"/>
    <x v="2"/>
    <s v="03"/>
    <x v="13"/>
    <s v="201303"/>
    <s v="20130323"/>
    <s v="CORDOBA"/>
    <n v="295048"/>
    <n v="1328328"/>
    <n v="12646"/>
  </r>
  <r>
    <x v="0"/>
    <x v="2"/>
    <s v="03"/>
    <x v="14"/>
    <s v="201303"/>
    <s v="20130325"/>
    <s v="CUNDINAMARCA"/>
    <n v="1023073"/>
    <n v="939391"/>
    <n v="13104"/>
  </r>
  <r>
    <x v="0"/>
    <x v="2"/>
    <s v="03"/>
    <x v="15"/>
    <s v="201303"/>
    <s v="20130394"/>
    <s v="GUAINIA"/>
    <n v="3515"/>
    <n v="35815"/>
    <n v="595"/>
  </r>
  <r>
    <x v="0"/>
    <x v="2"/>
    <s v="03"/>
    <x v="16"/>
    <s v="201303"/>
    <s v="20130395"/>
    <s v="GUAVIARE"/>
    <n v="10924"/>
    <n v="63791"/>
    <n v="1150"/>
  </r>
  <r>
    <x v="0"/>
    <x v="2"/>
    <s v="03"/>
    <x v="17"/>
    <s v="201303"/>
    <s v="20130341"/>
    <s v="HUILA"/>
    <n v="286621"/>
    <n v="742920"/>
    <n v="14277"/>
  </r>
  <r>
    <x v="0"/>
    <x v="2"/>
    <s v="03"/>
    <x v="19"/>
    <s v="201303"/>
    <s v="20130344"/>
    <s v="LA GUAJIRA"/>
    <n v="140319"/>
    <n v="691189"/>
    <n v="2544"/>
  </r>
  <r>
    <x v="0"/>
    <x v="2"/>
    <s v="03"/>
    <x v="20"/>
    <s v="201303"/>
    <s v="20130347"/>
    <s v="MAGDALENA"/>
    <n v="351951"/>
    <n v="930129"/>
    <n v="6287"/>
  </r>
  <r>
    <x v="0"/>
    <x v="2"/>
    <s v="03"/>
    <x v="21"/>
    <s v="201303"/>
    <s v="20130350"/>
    <s v="META"/>
    <n v="381584"/>
    <n v="400371"/>
    <n v="8728"/>
  </r>
  <r>
    <x v="0"/>
    <x v="2"/>
    <s v="03"/>
    <x v="22"/>
    <s v="201303"/>
    <s v="20130352"/>
    <s v="NARINO"/>
    <n v="239179"/>
    <n v="1134224"/>
    <n v="19551"/>
  </r>
  <r>
    <x v="0"/>
    <x v="2"/>
    <s v="03"/>
    <x v="23"/>
    <s v="201303"/>
    <s v="20130354"/>
    <s v="NORTE DE SANTANDER"/>
    <n v="401573"/>
    <n v="798088"/>
    <n v="11757"/>
  </r>
  <r>
    <x v="0"/>
    <x v="2"/>
    <s v="03"/>
    <x v="24"/>
    <s v="201303"/>
    <s v="20130386"/>
    <s v="PUTUMAYO"/>
    <n v="39785"/>
    <n v="260388"/>
    <n v="4897"/>
  </r>
  <r>
    <x v="0"/>
    <x v="2"/>
    <s v="03"/>
    <x v="25"/>
    <s v="201303"/>
    <s v="20130363"/>
    <s v="QUINDIO"/>
    <n v="217549"/>
    <n v="250911"/>
    <n v="6858"/>
  </r>
  <r>
    <x v="0"/>
    <x v="2"/>
    <s v="03"/>
    <x v="26"/>
    <s v="201303"/>
    <s v="20130366"/>
    <s v="RISARALDA"/>
    <n v="456639"/>
    <n v="368139"/>
    <n v="10051"/>
  </r>
  <r>
    <x v="0"/>
    <x v="2"/>
    <s v="03"/>
    <x v="27"/>
    <s v="201303"/>
    <s v="20130388"/>
    <s v="SAN ANDRES"/>
    <n v="33353"/>
    <n v="21168"/>
    <n v="506"/>
  </r>
  <r>
    <x v="0"/>
    <x v="2"/>
    <s v="03"/>
    <x v="28"/>
    <s v="201303"/>
    <s v="20130368"/>
    <s v="SANTANDER"/>
    <n v="975317"/>
    <n v="863768"/>
    <n v="36434"/>
  </r>
  <r>
    <x v="0"/>
    <x v="2"/>
    <s v="03"/>
    <x v="29"/>
    <s v="201303"/>
    <s v="20130370"/>
    <s v="SUCRE"/>
    <n v="151347"/>
    <n v="797160"/>
    <n v="5812"/>
  </r>
  <r>
    <x v="0"/>
    <x v="2"/>
    <s v="03"/>
    <x v="30"/>
    <s v="201303"/>
    <s v="20130373"/>
    <s v="TOLIMA"/>
    <n v="432717"/>
    <n v="744867"/>
    <n v="16539"/>
  </r>
  <r>
    <x v="0"/>
    <x v="2"/>
    <s v="03"/>
    <x v="31"/>
    <s v="201303"/>
    <s v="20130376"/>
    <s v="VALLE"/>
    <n v="2224420"/>
    <n v="1837934"/>
    <n v="23389"/>
  </r>
  <r>
    <x v="0"/>
    <x v="2"/>
    <s v="03"/>
    <x v="32"/>
    <s v="201303"/>
    <s v="20130397"/>
    <s v="VAUPES"/>
    <n v="2527"/>
    <n v="26377"/>
    <n v="1028"/>
  </r>
  <r>
    <x v="0"/>
    <x v="2"/>
    <s v="03"/>
    <x v="33"/>
    <s v="201303"/>
    <s v="20130399"/>
    <s v="VICHADA"/>
    <n v="5570"/>
    <n v="70079"/>
    <n v="496"/>
  </r>
  <r>
    <x v="0"/>
    <x v="3"/>
    <s v="04"/>
    <x v="0"/>
    <s v="201304"/>
    <s v="20130491"/>
    <s v="AMAZONAS"/>
    <n v="12288"/>
    <n v="51657"/>
    <n v="1299"/>
  </r>
  <r>
    <x v="0"/>
    <x v="3"/>
    <s v="04"/>
    <x v="1"/>
    <s v="201304"/>
    <s v="20130405"/>
    <s v="ANTIOQUIA"/>
    <n v="3136587"/>
    <n v="2364099"/>
    <n v="62980"/>
  </r>
  <r>
    <x v="0"/>
    <x v="3"/>
    <s v="04"/>
    <x v="2"/>
    <s v="201304"/>
    <s v="20130481"/>
    <s v="ARAUCA"/>
    <n v="34551"/>
    <n v="179248"/>
    <n v="3533"/>
  </r>
  <r>
    <x v="0"/>
    <x v="3"/>
    <s v="04"/>
    <x v="3"/>
    <s v="201304"/>
    <s v="20130408"/>
    <s v="ATLANTICO"/>
    <n v="1017997"/>
    <n v="1288371"/>
    <n v="12168"/>
  </r>
  <r>
    <x v="0"/>
    <x v="3"/>
    <s v="04"/>
    <x v="4"/>
    <s v="201304"/>
    <s v="20130411"/>
    <s v="BOGOTA D.C."/>
    <n v="5374153"/>
    <n v="1282558"/>
    <n v="35404"/>
  </r>
  <r>
    <x v="0"/>
    <x v="3"/>
    <s v="04"/>
    <x v="5"/>
    <s v="201304"/>
    <s v="20130413"/>
    <s v="BOLIVAR"/>
    <n v="591621"/>
    <n v="1386682"/>
    <n v="12137"/>
  </r>
  <r>
    <x v="0"/>
    <x v="3"/>
    <s v="04"/>
    <x v="6"/>
    <s v="201304"/>
    <s v="20130415"/>
    <s v="BOYACA"/>
    <n v="399859"/>
    <n v="694715"/>
    <n v="17343"/>
  </r>
  <r>
    <x v="0"/>
    <x v="3"/>
    <s v="04"/>
    <x v="7"/>
    <s v="201304"/>
    <s v="20130417"/>
    <s v="CALDAS"/>
    <n v="391651"/>
    <n v="422197"/>
    <n v="13432"/>
  </r>
  <r>
    <x v="0"/>
    <x v="3"/>
    <s v="04"/>
    <x v="8"/>
    <s v="201304"/>
    <s v="20130418"/>
    <s v="CAQUETA"/>
    <n v="62982"/>
    <n v="296274"/>
    <n v="6410"/>
  </r>
  <r>
    <x v="0"/>
    <x v="3"/>
    <s v="04"/>
    <x v="9"/>
    <s v="201304"/>
    <s v="20130485"/>
    <s v="CASANARE"/>
    <n v="136875"/>
    <n v="203573"/>
    <n v="3609"/>
  </r>
  <r>
    <x v="0"/>
    <x v="3"/>
    <s v="04"/>
    <x v="10"/>
    <s v="201304"/>
    <s v="20130419"/>
    <s v="CAUCA"/>
    <n v="244593"/>
    <n v="964395"/>
    <n v="12510"/>
  </r>
  <r>
    <x v="0"/>
    <x v="3"/>
    <s v="04"/>
    <x v="11"/>
    <s v="201304"/>
    <s v="20130420"/>
    <s v="CESAR"/>
    <n v="287975"/>
    <n v="806515"/>
    <n v="6063"/>
  </r>
  <r>
    <x v="0"/>
    <x v="3"/>
    <s v="04"/>
    <x v="12"/>
    <s v="201304"/>
    <s v="20130427"/>
    <s v="CHOCO"/>
    <n v="43753"/>
    <n v="406575"/>
    <n v="5266"/>
  </r>
  <r>
    <x v="0"/>
    <x v="3"/>
    <s v="04"/>
    <x v="13"/>
    <s v="201304"/>
    <s v="20130423"/>
    <s v="CORDOBA"/>
    <n v="291901"/>
    <n v="1324527"/>
    <n v="12641"/>
  </r>
  <r>
    <x v="0"/>
    <x v="3"/>
    <s v="04"/>
    <x v="14"/>
    <s v="201304"/>
    <s v="20130425"/>
    <s v="CUNDINAMARCA"/>
    <n v="1027394"/>
    <n v="936883"/>
    <n v="13089"/>
  </r>
  <r>
    <x v="0"/>
    <x v="3"/>
    <s v="04"/>
    <x v="15"/>
    <s v="201304"/>
    <s v="20130494"/>
    <s v="GUAINIA"/>
    <n v="3584"/>
    <n v="36307"/>
    <n v="600"/>
  </r>
  <r>
    <x v="0"/>
    <x v="3"/>
    <s v="04"/>
    <x v="16"/>
    <s v="201304"/>
    <s v="20130495"/>
    <s v="GUAVIARE"/>
    <n v="11283"/>
    <n v="63359"/>
    <n v="1149"/>
  </r>
  <r>
    <x v="0"/>
    <x v="3"/>
    <s v="04"/>
    <x v="17"/>
    <s v="201304"/>
    <s v="20130441"/>
    <s v="HUILA"/>
    <n v="287290"/>
    <n v="744623"/>
    <n v="14270"/>
  </r>
  <r>
    <x v="0"/>
    <x v="3"/>
    <s v="04"/>
    <x v="19"/>
    <s v="201304"/>
    <s v="20130444"/>
    <s v="LA GUAJIRA"/>
    <n v="140236"/>
    <n v="699571"/>
    <n v="2558"/>
  </r>
  <r>
    <x v="0"/>
    <x v="3"/>
    <s v="04"/>
    <x v="20"/>
    <s v="201304"/>
    <s v="20130447"/>
    <s v="MAGDALENA"/>
    <n v="351619"/>
    <n v="933282"/>
    <n v="6289"/>
  </r>
  <r>
    <x v="0"/>
    <x v="3"/>
    <s v="04"/>
    <x v="21"/>
    <s v="201304"/>
    <s v="20130450"/>
    <s v="META"/>
    <n v="384538"/>
    <n v="401362"/>
    <n v="8720"/>
  </r>
  <r>
    <x v="0"/>
    <x v="3"/>
    <s v="04"/>
    <x v="22"/>
    <s v="201304"/>
    <s v="20130452"/>
    <s v="NARINO"/>
    <n v="240309"/>
    <n v="1136471"/>
    <n v="19520"/>
  </r>
  <r>
    <x v="0"/>
    <x v="3"/>
    <s v="04"/>
    <x v="23"/>
    <s v="201304"/>
    <s v="20130454"/>
    <s v="NORTE DE SANTANDER"/>
    <n v="403067"/>
    <n v="799149"/>
    <n v="11790"/>
  </r>
  <r>
    <x v="0"/>
    <x v="3"/>
    <s v="04"/>
    <x v="24"/>
    <s v="201304"/>
    <s v="20130486"/>
    <s v="PUTUMAYO"/>
    <n v="40484"/>
    <n v="261777"/>
    <n v="4891"/>
  </r>
  <r>
    <x v="0"/>
    <x v="3"/>
    <s v="04"/>
    <x v="25"/>
    <s v="201304"/>
    <s v="20130463"/>
    <s v="QUINDIO"/>
    <n v="217414"/>
    <n v="250083"/>
    <n v="6851"/>
  </r>
  <r>
    <x v="0"/>
    <x v="3"/>
    <s v="04"/>
    <x v="26"/>
    <s v="201304"/>
    <s v="20130466"/>
    <s v="RISARALDA"/>
    <n v="454570"/>
    <n v="368826"/>
    <n v="10044"/>
  </r>
  <r>
    <x v="0"/>
    <x v="3"/>
    <s v="04"/>
    <x v="27"/>
    <s v="201304"/>
    <s v="20130488"/>
    <s v="SAN ANDRES"/>
    <n v="33844"/>
    <n v="20913"/>
    <n v="503"/>
  </r>
  <r>
    <x v="0"/>
    <x v="3"/>
    <s v="04"/>
    <x v="28"/>
    <s v="201304"/>
    <s v="20130468"/>
    <s v="SANTANDER"/>
    <n v="978218"/>
    <n v="859179"/>
    <n v="36434"/>
  </r>
  <r>
    <x v="0"/>
    <x v="3"/>
    <s v="04"/>
    <x v="29"/>
    <s v="201304"/>
    <s v="20130470"/>
    <s v="SUCRE"/>
    <n v="151767"/>
    <n v="798988"/>
    <n v="5804"/>
  </r>
  <r>
    <x v="0"/>
    <x v="3"/>
    <s v="04"/>
    <x v="30"/>
    <s v="201304"/>
    <s v="20130473"/>
    <s v="TOLIMA"/>
    <n v="433501"/>
    <n v="740920"/>
    <n v="16508"/>
  </r>
  <r>
    <x v="0"/>
    <x v="3"/>
    <s v="04"/>
    <x v="31"/>
    <s v="201304"/>
    <s v="20130476"/>
    <s v="VALLE"/>
    <n v="2220131"/>
    <n v="1841108"/>
    <n v="23373"/>
  </r>
  <r>
    <x v="0"/>
    <x v="3"/>
    <s v="04"/>
    <x v="32"/>
    <s v="201304"/>
    <s v="20130497"/>
    <s v="VAUPES"/>
    <n v="2535"/>
    <n v="26443"/>
    <n v="1027"/>
  </r>
  <r>
    <x v="0"/>
    <x v="3"/>
    <s v="04"/>
    <x v="33"/>
    <s v="201304"/>
    <s v="20130499"/>
    <s v="VICHADA"/>
    <n v="5589"/>
    <n v="70175"/>
    <n v="496"/>
  </r>
  <r>
    <x v="0"/>
    <x v="4"/>
    <s v="05"/>
    <x v="0"/>
    <s v="201305"/>
    <s v="20130591"/>
    <s v="AMAZONAS"/>
    <n v="12229"/>
    <n v="51576"/>
    <n v="1297"/>
  </r>
  <r>
    <x v="0"/>
    <x v="4"/>
    <s v="05"/>
    <x v="1"/>
    <s v="201305"/>
    <s v="20130505"/>
    <s v="ANTIOQUIA"/>
    <n v="3162311"/>
    <n v="2384868"/>
    <n v="62882"/>
  </r>
  <r>
    <x v="0"/>
    <x v="4"/>
    <s v="05"/>
    <x v="2"/>
    <s v="201305"/>
    <s v="20130581"/>
    <s v="ARAUCA"/>
    <n v="35213"/>
    <n v="178520"/>
    <n v="3527"/>
  </r>
  <r>
    <x v="0"/>
    <x v="4"/>
    <s v="05"/>
    <x v="3"/>
    <s v="201305"/>
    <s v="20130508"/>
    <s v="ATLANTICO"/>
    <n v="1024611"/>
    <n v="1262891"/>
    <n v="12169"/>
  </r>
  <r>
    <x v="0"/>
    <x v="4"/>
    <s v="05"/>
    <x v="4"/>
    <s v="201305"/>
    <s v="20130511"/>
    <s v="BOGOTA D.C."/>
    <n v="5399819"/>
    <n v="774280"/>
    <n v="35385"/>
  </r>
  <r>
    <x v="0"/>
    <x v="4"/>
    <s v="05"/>
    <x v="5"/>
    <s v="201305"/>
    <s v="20130513"/>
    <s v="BOLIVAR"/>
    <n v="595919"/>
    <n v="1383965"/>
    <n v="12132"/>
  </r>
  <r>
    <x v="0"/>
    <x v="4"/>
    <s v="05"/>
    <x v="6"/>
    <s v="201305"/>
    <s v="20130515"/>
    <s v="BOYACA"/>
    <n v="402650"/>
    <n v="693220"/>
    <n v="17330"/>
  </r>
  <r>
    <x v="0"/>
    <x v="4"/>
    <s v="05"/>
    <x v="7"/>
    <s v="201305"/>
    <s v="20130517"/>
    <s v="CALDAS"/>
    <n v="394870"/>
    <n v="456625"/>
    <n v="13416"/>
  </r>
  <r>
    <x v="0"/>
    <x v="4"/>
    <s v="05"/>
    <x v="8"/>
    <s v="201305"/>
    <s v="20130518"/>
    <s v="CAQUETA"/>
    <n v="63756"/>
    <n v="296587"/>
    <n v="6407"/>
  </r>
  <r>
    <x v="0"/>
    <x v="4"/>
    <s v="05"/>
    <x v="9"/>
    <s v="201305"/>
    <s v="20130585"/>
    <s v="CASANARE"/>
    <n v="138716"/>
    <n v="202348"/>
    <n v="3608"/>
  </r>
  <r>
    <x v="0"/>
    <x v="4"/>
    <s v="05"/>
    <x v="10"/>
    <s v="201305"/>
    <s v="20130519"/>
    <s v="CAUCA"/>
    <n v="248249"/>
    <n v="949982"/>
    <n v="12496"/>
  </r>
  <r>
    <x v="0"/>
    <x v="4"/>
    <s v="05"/>
    <x v="11"/>
    <s v="201305"/>
    <s v="20130520"/>
    <s v="CESAR"/>
    <n v="291014"/>
    <n v="810593"/>
    <n v="6059"/>
  </r>
  <r>
    <x v="0"/>
    <x v="4"/>
    <s v="05"/>
    <x v="12"/>
    <s v="201305"/>
    <s v="20130527"/>
    <s v="CHOCO"/>
    <n v="44791"/>
    <n v="405926"/>
    <n v="5263"/>
  </r>
  <r>
    <x v="0"/>
    <x v="4"/>
    <s v="05"/>
    <x v="13"/>
    <s v="201305"/>
    <s v="20130523"/>
    <s v="CORDOBA"/>
    <n v="295521"/>
    <n v="1321959"/>
    <n v="12632"/>
  </r>
  <r>
    <x v="0"/>
    <x v="4"/>
    <s v="05"/>
    <x v="14"/>
    <s v="201305"/>
    <s v="20130525"/>
    <s v="CUNDINAMARCA"/>
    <n v="1039046"/>
    <n v="932519"/>
    <n v="13079"/>
  </r>
  <r>
    <x v="0"/>
    <x v="4"/>
    <s v="05"/>
    <x v="15"/>
    <s v="201305"/>
    <s v="20130594"/>
    <s v="GUAINIA"/>
    <n v="3584"/>
    <n v="36512"/>
    <n v="600"/>
  </r>
  <r>
    <x v="0"/>
    <x v="4"/>
    <s v="05"/>
    <x v="16"/>
    <s v="201305"/>
    <s v="20130595"/>
    <s v="GUAVIARE"/>
    <n v="11398"/>
    <n v="63186"/>
    <n v="1149"/>
  </r>
  <r>
    <x v="0"/>
    <x v="4"/>
    <s v="05"/>
    <x v="17"/>
    <s v="201305"/>
    <s v="20130541"/>
    <s v="HUILA"/>
    <n v="290100"/>
    <n v="744621"/>
    <n v="14255"/>
  </r>
  <r>
    <x v="0"/>
    <x v="4"/>
    <s v="05"/>
    <x v="19"/>
    <s v="201305"/>
    <s v="20130544"/>
    <s v="LA GUAJIRA"/>
    <n v="141107"/>
    <n v="703564"/>
    <n v="2558"/>
  </r>
  <r>
    <x v="0"/>
    <x v="4"/>
    <s v="05"/>
    <x v="20"/>
    <s v="201305"/>
    <s v="20130547"/>
    <s v="MAGDALENA"/>
    <n v="353501"/>
    <n v="937367"/>
    <n v="6286"/>
  </r>
  <r>
    <x v="0"/>
    <x v="4"/>
    <s v="05"/>
    <x v="21"/>
    <s v="201305"/>
    <s v="20130550"/>
    <s v="META"/>
    <n v="389144"/>
    <n v="403493"/>
    <n v="8708"/>
  </r>
  <r>
    <x v="0"/>
    <x v="4"/>
    <s v="05"/>
    <x v="22"/>
    <s v="201305"/>
    <s v="20130552"/>
    <s v="NARINO"/>
    <n v="242921"/>
    <n v="1136202"/>
    <n v="19502"/>
  </r>
  <r>
    <x v="0"/>
    <x v="4"/>
    <s v="05"/>
    <x v="23"/>
    <s v="201305"/>
    <s v="20130554"/>
    <s v="NORTE DE SANTANDER"/>
    <n v="407402"/>
    <n v="805738"/>
    <n v="11781"/>
  </r>
  <r>
    <x v="0"/>
    <x v="4"/>
    <s v="05"/>
    <x v="24"/>
    <s v="201305"/>
    <s v="20130586"/>
    <s v="PUTUMAYO"/>
    <n v="40870"/>
    <n v="261430"/>
    <n v="4887"/>
  </r>
  <r>
    <x v="0"/>
    <x v="4"/>
    <s v="05"/>
    <x v="25"/>
    <s v="201305"/>
    <s v="20130563"/>
    <s v="QUINDIO"/>
    <n v="219763"/>
    <n v="248874"/>
    <n v="6843"/>
  </r>
  <r>
    <x v="0"/>
    <x v="4"/>
    <s v="05"/>
    <x v="26"/>
    <s v="201305"/>
    <s v="20130566"/>
    <s v="RISARALDA"/>
    <n v="458977"/>
    <n v="369261"/>
    <n v="10037"/>
  </r>
  <r>
    <x v="0"/>
    <x v="4"/>
    <s v="05"/>
    <x v="27"/>
    <s v="201305"/>
    <s v="20130588"/>
    <s v="SAN ANDRES"/>
    <n v="34025"/>
    <n v="20542"/>
    <n v="503"/>
  </r>
  <r>
    <x v="0"/>
    <x v="4"/>
    <s v="05"/>
    <x v="28"/>
    <s v="201305"/>
    <s v="20130568"/>
    <s v="SANTANDER"/>
    <n v="989093"/>
    <n v="861390"/>
    <n v="36431"/>
  </r>
  <r>
    <x v="0"/>
    <x v="4"/>
    <s v="05"/>
    <x v="29"/>
    <s v="201305"/>
    <s v="20130570"/>
    <s v="SUCRE"/>
    <n v="152349"/>
    <n v="804886"/>
    <n v="5800"/>
  </r>
  <r>
    <x v="0"/>
    <x v="4"/>
    <s v="05"/>
    <x v="30"/>
    <s v="201305"/>
    <s v="20130573"/>
    <s v="TOLIMA"/>
    <n v="437965"/>
    <n v="742382"/>
    <n v="16490"/>
  </r>
  <r>
    <x v="0"/>
    <x v="4"/>
    <s v="05"/>
    <x v="31"/>
    <s v="201305"/>
    <s v="20130576"/>
    <s v="VALLE"/>
    <n v="2232341"/>
    <n v="1817689"/>
    <n v="23350"/>
  </r>
  <r>
    <x v="0"/>
    <x v="4"/>
    <s v="05"/>
    <x v="32"/>
    <s v="201305"/>
    <s v="20130597"/>
    <s v="VAUPES"/>
    <n v="2502"/>
    <n v="26436"/>
    <n v="1027"/>
  </r>
  <r>
    <x v="0"/>
    <x v="4"/>
    <s v="05"/>
    <x v="33"/>
    <s v="201305"/>
    <s v="20130599"/>
    <s v="VICHADA"/>
    <n v="5520"/>
    <n v="70089"/>
    <n v="496"/>
  </r>
  <r>
    <x v="0"/>
    <x v="5"/>
    <s v="06"/>
    <x v="0"/>
    <s v="201306"/>
    <s v="20130691"/>
    <s v="AMAZONAS"/>
    <n v="12397"/>
    <n v="51523"/>
    <n v="1295"/>
  </r>
  <r>
    <x v="0"/>
    <x v="5"/>
    <s v="06"/>
    <x v="1"/>
    <s v="201306"/>
    <s v="20130605"/>
    <s v="ANTIOQUIA"/>
    <n v="3185218"/>
    <n v="2384727"/>
    <n v="62780"/>
  </r>
  <r>
    <x v="0"/>
    <x v="5"/>
    <s v="06"/>
    <x v="2"/>
    <s v="201306"/>
    <s v="20130681"/>
    <s v="ARAUCA"/>
    <n v="35971"/>
    <n v="179293"/>
    <n v="3525"/>
  </r>
  <r>
    <x v="0"/>
    <x v="5"/>
    <s v="06"/>
    <x v="3"/>
    <s v="201306"/>
    <s v="20130608"/>
    <s v="ATLANTICO"/>
    <n v="1031353"/>
    <n v="1188220"/>
    <n v="12167"/>
  </r>
  <r>
    <x v="0"/>
    <x v="5"/>
    <s v="06"/>
    <x v="4"/>
    <s v="201306"/>
    <s v="20130611"/>
    <s v="BOGOTA D.C."/>
    <n v="5411050"/>
    <n v="1202725"/>
    <n v="35446"/>
  </r>
  <r>
    <x v="0"/>
    <x v="5"/>
    <s v="06"/>
    <x v="5"/>
    <s v="201306"/>
    <s v="20130613"/>
    <s v="BOLIVAR"/>
    <n v="599280"/>
    <n v="1386003"/>
    <n v="12131"/>
  </r>
  <r>
    <x v="0"/>
    <x v="5"/>
    <s v="06"/>
    <x v="6"/>
    <s v="201306"/>
    <s v="20130615"/>
    <s v="BOYACA"/>
    <n v="405471"/>
    <n v="691620"/>
    <n v="17320"/>
  </r>
  <r>
    <x v="0"/>
    <x v="5"/>
    <s v="06"/>
    <x v="7"/>
    <s v="201306"/>
    <s v="20130617"/>
    <s v="CALDAS"/>
    <n v="398348"/>
    <n v="456405"/>
    <n v="13400"/>
  </r>
  <r>
    <x v="0"/>
    <x v="5"/>
    <s v="06"/>
    <x v="8"/>
    <s v="201306"/>
    <s v="20130618"/>
    <s v="CAQUETA"/>
    <n v="64870"/>
    <n v="296954"/>
    <n v="6403"/>
  </r>
  <r>
    <x v="0"/>
    <x v="5"/>
    <s v="06"/>
    <x v="9"/>
    <s v="201306"/>
    <s v="20130685"/>
    <s v="CASANARE"/>
    <n v="140318"/>
    <n v="192306"/>
    <n v="3607"/>
  </r>
  <r>
    <x v="0"/>
    <x v="5"/>
    <s v="06"/>
    <x v="10"/>
    <s v="201306"/>
    <s v="20130619"/>
    <s v="CAUCA"/>
    <n v="250321"/>
    <n v="964071"/>
    <n v="12485"/>
  </r>
  <r>
    <x v="0"/>
    <x v="5"/>
    <s v="06"/>
    <x v="11"/>
    <s v="201306"/>
    <s v="20130620"/>
    <s v="CESAR"/>
    <n v="291420"/>
    <n v="812135"/>
    <n v="6053"/>
  </r>
  <r>
    <x v="0"/>
    <x v="5"/>
    <s v="06"/>
    <x v="12"/>
    <s v="201306"/>
    <s v="20130627"/>
    <s v="CHOCO"/>
    <n v="45926"/>
    <n v="404584"/>
    <n v="5257"/>
  </r>
  <r>
    <x v="0"/>
    <x v="5"/>
    <s v="06"/>
    <x v="13"/>
    <s v="201306"/>
    <s v="20130623"/>
    <s v="CORDOBA"/>
    <n v="297999"/>
    <n v="1305638"/>
    <n v="12626"/>
  </r>
  <r>
    <x v="0"/>
    <x v="5"/>
    <s v="06"/>
    <x v="14"/>
    <s v="201306"/>
    <s v="20130625"/>
    <s v="CUNDINAMARCA"/>
    <n v="1036643"/>
    <n v="922357"/>
    <n v="13072"/>
  </r>
  <r>
    <x v="0"/>
    <x v="5"/>
    <s v="06"/>
    <x v="15"/>
    <s v="201306"/>
    <s v="20130694"/>
    <s v="GUAINIA"/>
    <n v="3665"/>
    <n v="36608"/>
    <n v="600"/>
  </r>
  <r>
    <x v="0"/>
    <x v="5"/>
    <s v="06"/>
    <x v="16"/>
    <s v="201306"/>
    <s v="20130695"/>
    <s v="GUAVIARE"/>
    <n v="11409"/>
    <n v="62839"/>
    <n v="1148"/>
  </r>
  <r>
    <x v="0"/>
    <x v="5"/>
    <s v="06"/>
    <x v="17"/>
    <s v="201306"/>
    <s v="20130641"/>
    <s v="HUILA"/>
    <n v="292230"/>
    <n v="744097"/>
    <n v="14245"/>
  </r>
  <r>
    <x v="0"/>
    <x v="5"/>
    <s v="06"/>
    <x v="18"/>
    <s v="201306"/>
    <s v="20130601"/>
    <s v="INPEC"/>
    <n v="1"/>
    <n v="109243"/>
    <n v="0"/>
  </r>
  <r>
    <x v="0"/>
    <x v="5"/>
    <s v="06"/>
    <x v="19"/>
    <s v="201306"/>
    <s v="20130644"/>
    <s v="LA GUAJIRA"/>
    <n v="141726"/>
    <n v="700802"/>
    <n v="2558"/>
  </r>
  <r>
    <x v="0"/>
    <x v="5"/>
    <s v="06"/>
    <x v="20"/>
    <s v="201306"/>
    <s v="20130647"/>
    <s v="MAGDALENA"/>
    <n v="355106"/>
    <n v="929740"/>
    <n v="6280"/>
  </r>
  <r>
    <x v="0"/>
    <x v="5"/>
    <s v="06"/>
    <x v="21"/>
    <s v="201306"/>
    <s v="20130650"/>
    <s v="META"/>
    <n v="391215"/>
    <n v="405734"/>
    <n v="8703"/>
  </r>
  <r>
    <x v="0"/>
    <x v="5"/>
    <s v="06"/>
    <x v="22"/>
    <s v="201306"/>
    <s v="20130652"/>
    <s v="NARINO"/>
    <n v="244971"/>
    <n v="1138403"/>
    <n v="19438"/>
  </r>
  <r>
    <x v="0"/>
    <x v="5"/>
    <s v="06"/>
    <x v="23"/>
    <s v="201306"/>
    <s v="20130654"/>
    <s v="NORTE DE SANTANDER"/>
    <n v="410705"/>
    <n v="806238"/>
    <n v="11771"/>
  </r>
  <r>
    <x v="0"/>
    <x v="5"/>
    <s v="06"/>
    <x v="24"/>
    <s v="201306"/>
    <s v="20130686"/>
    <s v="PUTUMAYO"/>
    <n v="41883"/>
    <n v="260683"/>
    <n v="4880"/>
  </r>
  <r>
    <x v="0"/>
    <x v="5"/>
    <s v="06"/>
    <x v="25"/>
    <s v="201306"/>
    <s v="20130663"/>
    <s v="QUINDIO"/>
    <n v="221784"/>
    <n v="247632"/>
    <n v="6839"/>
  </r>
  <r>
    <x v="0"/>
    <x v="5"/>
    <s v="06"/>
    <x v="26"/>
    <s v="201306"/>
    <s v="20130666"/>
    <s v="RISARALDA"/>
    <n v="461614"/>
    <n v="368741"/>
    <n v="10028"/>
  </r>
  <r>
    <x v="0"/>
    <x v="5"/>
    <s v="06"/>
    <x v="27"/>
    <s v="201306"/>
    <s v="20130688"/>
    <s v="SAN ANDRES"/>
    <n v="34370"/>
    <n v="20329"/>
    <n v="502"/>
  </r>
  <r>
    <x v="0"/>
    <x v="5"/>
    <s v="06"/>
    <x v="28"/>
    <s v="201306"/>
    <s v="20130668"/>
    <s v="SANTANDER"/>
    <n v="994582"/>
    <n v="859043"/>
    <n v="36430"/>
  </r>
  <r>
    <x v="0"/>
    <x v="5"/>
    <s v="06"/>
    <x v="29"/>
    <s v="201306"/>
    <s v="20130670"/>
    <s v="SUCRE"/>
    <n v="153389"/>
    <n v="805200"/>
    <n v="5799"/>
  </r>
  <r>
    <x v="0"/>
    <x v="5"/>
    <s v="06"/>
    <x v="30"/>
    <s v="201306"/>
    <s v="20130673"/>
    <s v="TOLIMA"/>
    <n v="441068"/>
    <n v="742002"/>
    <n v="16468"/>
  </r>
  <r>
    <x v="0"/>
    <x v="5"/>
    <s v="06"/>
    <x v="31"/>
    <s v="201306"/>
    <s v="20130676"/>
    <s v="VALLE"/>
    <n v="2238067"/>
    <n v="1822596"/>
    <n v="23319"/>
  </r>
  <r>
    <x v="0"/>
    <x v="5"/>
    <s v="06"/>
    <x v="32"/>
    <s v="201306"/>
    <s v="20130697"/>
    <s v="VAUPES"/>
    <n v="2530"/>
    <n v="26403"/>
    <n v="1027"/>
  </r>
  <r>
    <x v="0"/>
    <x v="5"/>
    <s v="06"/>
    <x v="33"/>
    <s v="201306"/>
    <s v="20130699"/>
    <s v="VICHADA"/>
    <n v="5603"/>
    <n v="71158"/>
    <n v="495"/>
  </r>
  <r>
    <x v="0"/>
    <x v="6"/>
    <s v="07"/>
    <x v="0"/>
    <s v="201307"/>
    <s v="20130791"/>
    <s v="AMAZONAS"/>
    <n v="12332"/>
    <n v="52189"/>
    <n v="1293"/>
  </r>
  <r>
    <x v="0"/>
    <x v="6"/>
    <s v="07"/>
    <x v="1"/>
    <s v="201307"/>
    <s v="20130705"/>
    <s v="ANTIOQUIA"/>
    <n v="3186205"/>
    <n v="2388566"/>
    <n v="62733"/>
  </r>
  <r>
    <x v="0"/>
    <x v="6"/>
    <s v="07"/>
    <x v="2"/>
    <s v="201307"/>
    <s v="20130781"/>
    <s v="ARAUCA"/>
    <n v="35460"/>
    <n v="179701"/>
    <n v="3520"/>
  </r>
  <r>
    <x v="0"/>
    <x v="6"/>
    <s v="07"/>
    <x v="3"/>
    <s v="201307"/>
    <s v="20130708"/>
    <s v="ATLANTICO"/>
    <n v="1030808"/>
    <n v="1283554"/>
    <n v="12158"/>
  </r>
  <r>
    <x v="0"/>
    <x v="6"/>
    <s v="07"/>
    <x v="4"/>
    <s v="201307"/>
    <s v="20130711"/>
    <s v="BOGOTA D.C."/>
    <n v="5412316"/>
    <n v="1215669"/>
    <n v="35410"/>
  </r>
  <r>
    <x v="0"/>
    <x v="6"/>
    <s v="07"/>
    <x v="5"/>
    <s v="201307"/>
    <s v="20130713"/>
    <s v="BOLIVAR"/>
    <n v="596431"/>
    <n v="1391431"/>
    <n v="12123"/>
  </r>
  <r>
    <x v="0"/>
    <x v="6"/>
    <s v="07"/>
    <x v="6"/>
    <s v="201307"/>
    <s v="20130715"/>
    <s v="BOYACA"/>
    <n v="402938"/>
    <n v="687703"/>
    <n v="17314"/>
  </r>
  <r>
    <x v="0"/>
    <x v="6"/>
    <s v="07"/>
    <x v="7"/>
    <s v="201307"/>
    <s v="20130717"/>
    <s v="CALDAS"/>
    <n v="397686"/>
    <n v="456807"/>
    <n v="13393"/>
  </r>
  <r>
    <x v="0"/>
    <x v="6"/>
    <s v="07"/>
    <x v="8"/>
    <s v="201307"/>
    <s v="20130718"/>
    <s v="CAQUETA"/>
    <n v="64849"/>
    <n v="297393"/>
    <n v="6399"/>
  </r>
  <r>
    <x v="0"/>
    <x v="6"/>
    <s v="07"/>
    <x v="9"/>
    <s v="201307"/>
    <s v="20130785"/>
    <s v="CASANARE"/>
    <n v="137021"/>
    <n v="194176"/>
    <n v="3605"/>
  </r>
  <r>
    <x v="0"/>
    <x v="6"/>
    <s v="07"/>
    <x v="10"/>
    <s v="201307"/>
    <s v="20130719"/>
    <s v="CAUCA"/>
    <n v="250578"/>
    <n v="962746"/>
    <n v="12476"/>
  </r>
  <r>
    <x v="0"/>
    <x v="6"/>
    <s v="07"/>
    <x v="11"/>
    <s v="201307"/>
    <s v="20130720"/>
    <s v="CESAR"/>
    <n v="290806"/>
    <n v="809916"/>
    <n v="6059"/>
  </r>
  <r>
    <x v="0"/>
    <x v="6"/>
    <s v="07"/>
    <x v="12"/>
    <s v="201307"/>
    <s v="20130727"/>
    <s v="CHOCO"/>
    <n v="45948"/>
    <n v="402282"/>
    <n v="5255"/>
  </r>
  <r>
    <x v="0"/>
    <x v="6"/>
    <s v="07"/>
    <x v="13"/>
    <s v="201307"/>
    <s v="20130723"/>
    <s v="CORDOBA"/>
    <n v="295055"/>
    <n v="1319280"/>
    <n v="12629"/>
  </r>
  <r>
    <x v="0"/>
    <x v="6"/>
    <s v="07"/>
    <x v="14"/>
    <s v="201307"/>
    <s v="20130725"/>
    <s v="CUNDINAMARCA"/>
    <n v="1043334"/>
    <n v="922932"/>
    <n v="13068"/>
  </r>
  <r>
    <x v="0"/>
    <x v="6"/>
    <s v="07"/>
    <x v="15"/>
    <s v="201307"/>
    <s v="20130794"/>
    <s v="GUAINIA"/>
    <n v="3651"/>
    <n v="36613"/>
    <n v="600"/>
  </r>
  <r>
    <x v="0"/>
    <x v="6"/>
    <s v="07"/>
    <x v="16"/>
    <s v="201307"/>
    <s v="20130795"/>
    <s v="GUAVIARE"/>
    <n v="11470"/>
    <n v="62765"/>
    <n v="1148"/>
  </r>
  <r>
    <x v="0"/>
    <x v="6"/>
    <s v="07"/>
    <x v="17"/>
    <s v="201307"/>
    <s v="20130741"/>
    <s v="HUILA"/>
    <n v="291193"/>
    <n v="741172"/>
    <n v="14248"/>
  </r>
  <r>
    <x v="0"/>
    <x v="6"/>
    <s v="07"/>
    <x v="19"/>
    <s v="201307"/>
    <s v="20130744"/>
    <s v="LA GUAJIRA"/>
    <n v="141849"/>
    <n v="700622"/>
    <n v="2553"/>
  </r>
  <r>
    <x v="0"/>
    <x v="6"/>
    <s v="07"/>
    <x v="20"/>
    <s v="201307"/>
    <s v="20130747"/>
    <s v="MAGDALENA"/>
    <n v="353254"/>
    <n v="918474"/>
    <n v="6279"/>
  </r>
  <r>
    <x v="0"/>
    <x v="6"/>
    <s v="07"/>
    <x v="21"/>
    <s v="201307"/>
    <s v="20130750"/>
    <s v="META"/>
    <n v="386786"/>
    <n v="377660"/>
    <n v="8701"/>
  </r>
  <r>
    <x v="0"/>
    <x v="6"/>
    <s v="07"/>
    <x v="22"/>
    <s v="201307"/>
    <s v="20130752"/>
    <s v="NARINO"/>
    <n v="243956"/>
    <n v="1139342"/>
    <n v="19422"/>
  </r>
  <r>
    <x v="0"/>
    <x v="6"/>
    <s v="07"/>
    <x v="23"/>
    <s v="201307"/>
    <s v="20130754"/>
    <s v="NORTE DE SANTANDER"/>
    <n v="409222"/>
    <n v="808807"/>
    <n v="11767"/>
  </r>
  <r>
    <x v="0"/>
    <x v="6"/>
    <s v="07"/>
    <x v="24"/>
    <s v="201307"/>
    <s v="20130786"/>
    <s v="PUTUMAYO"/>
    <n v="41229"/>
    <n v="260949"/>
    <n v="4878"/>
  </r>
  <r>
    <x v="0"/>
    <x v="6"/>
    <s v="07"/>
    <x v="25"/>
    <s v="201307"/>
    <s v="20130763"/>
    <s v="QUINDIO"/>
    <n v="221521"/>
    <n v="248066"/>
    <n v="6838"/>
  </r>
  <r>
    <x v="0"/>
    <x v="6"/>
    <s v="07"/>
    <x v="26"/>
    <s v="201307"/>
    <s v="20130766"/>
    <s v="RISARALDA"/>
    <n v="461325"/>
    <n v="369418"/>
    <n v="10018"/>
  </r>
  <r>
    <x v="0"/>
    <x v="6"/>
    <s v="07"/>
    <x v="27"/>
    <s v="201307"/>
    <s v="20130788"/>
    <s v="SAN ANDRES"/>
    <n v="34652"/>
    <n v="20255"/>
    <n v="504"/>
  </r>
  <r>
    <x v="0"/>
    <x v="6"/>
    <s v="07"/>
    <x v="28"/>
    <s v="201307"/>
    <s v="20130768"/>
    <s v="SANTANDER"/>
    <n v="986157"/>
    <n v="807419"/>
    <n v="36423"/>
  </r>
  <r>
    <x v="0"/>
    <x v="6"/>
    <s v="07"/>
    <x v="29"/>
    <s v="201307"/>
    <s v="20130770"/>
    <s v="SUCRE"/>
    <n v="152889"/>
    <n v="807203"/>
    <n v="5813"/>
  </r>
  <r>
    <x v="0"/>
    <x v="6"/>
    <s v="07"/>
    <x v="30"/>
    <s v="201307"/>
    <s v="20130773"/>
    <s v="TOLIMA"/>
    <n v="439859"/>
    <n v="732948"/>
    <n v="16457"/>
  </r>
  <r>
    <x v="0"/>
    <x v="6"/>
    <s v="07"/>
    <x v="31"/>
    <s v="201307"/>
    <s v="20130776"/>
    <s v="VALLE"/>
    <n v="2239987"/>
    <n v="1830844"/>
    <n v="23303"/>
  </r>
  <r>
    <x v="0"/>
    <x v="6"/>
    <s v="07"/>
    <x v="32"/>
    <s v="201307"/>
    <s v="20130797"/>
    <s v="VAUPES"/>
    <n v="2585"/>
    <n v="26499"/>
    <n v="1022"/>
  </r>
  <r>
    <x v="0"/>
    <x v="6"/>
    <s v="07"/>
    <x v="33"/>
    <s v="201307"/>
    <s v="20130799"/>
    <s v="VICHADA"/>
    <n v="5713"/>
    <n v="71229"/>
    <n v="495"/>
  </r>
  <r>
    <x v="0"/>
    <x v="7"/>
    <s v="08"/>
    <x v="0"/>
    <s v="201308"/>
    <s v="20130891"/>
    <s v="AMAZONAS"/>
    <n v="12224"/>
    <n v="52328"/>
    <n v="1286"/>
  </r>
  <r>
    <x v="0"/>
    <x v="7"/>
    <s v="08"/>
    <x v="1"/>
    <s v="201308"/>
    <s v="20130805"/>
    <s v="ANTIOQUIA"/>
    <n v="3202910"/>
    <n v="2391196"/>
    <n v="62554"/>
  </r>
  <r>
    <x v="0"/>
    <x v="7"/>
    <s v="08"/>
    <x v="2"/>
    <s v="201308"/>
    <s v="20130881"/>
    <s v="ARAUCA"/>
    <n v="35504"/>
    <n v="178205"/>
    <n v="3517"/>
  </r>
  <r>
    <x v="0"/>
    <x v="7"/>
    <s v="08"/>
    <x v="3"/>
    <s v="201308"/>
    <s v="20130808"/>
    <s v="ATLANTICO"/>
    <n v="1032992"/>
    <n v="1292666"/>
    <n v="12153"/>
  </r>
  <r>
    <x v="0"/>
    <x v="7"/>
    <s v="08"/>
    <x v="4"/>
    <s v="201308"/>
    <s v="20130811"/>
    <s v="BOGOTA D.C."/>
    <n v="5398407"/>
    <n v="1220526"/>
    <n v="35368"/>
  </r>
  <r>
    <x v="0"/>
    <x v="7"/>
    <s v="08"/>
    <x v="5"/>
    <s v="201308"/>
    <s v="20130813"/>
    <s v="BOLIVAR"/>
    <n v="597520"/>
    <n v="1380514"/>
    <n v="12120"/>
  </r>
  <r>
    <x v="0"/>
    <x v="7"/>
    <s v="08"/>
    <x v="6"/>
    <s v="201308"/>
    <s v="20130815"/>
    <s v="BOYACA"/>
    <n v="400928"/>
    <n v="685464"/>
    <n v="17302"/>
  </r>
  <r>
    <x v="0"/>
    <x v="7"/>
    <s v="08"/>
    <x v="7"/>
    <s v="201308"/>
    <s v="20130817"/>
    <s v="CALDAS"/>
    <n v="398483"/>
    <n v="438595"/>
    <n v="13374"/>
  </r>
  <r>
    <x v="0"/>
    <x v="7"/>
    <s v="08"/>
    <x v="8"/>
    <s v="201308"/>
    <s v="20130818"/>
    <s v="CAQUETA"/>
    <n v="64409"/>
    <n v="298052"/>
    <n v="6393"/>
  </r>
  <r>
    <x v="0"/>
    <x v="7"/>
    <s v="08"/>
    <x v="9"/>
    <s v="201308"/>
    <s v="20130885"/>
    <s v="CASANARE"/>
    <n v="134647"/>
    <n v="196473"/>
    <n v="3603"/>
  </r>
  <r>
    <x v="0"/>
    <x v="7"/>
    <s v="08"/>
    <x v="10"/>
    <s v="201308"/>
    <s v="20130819"/>
    <s v="CAUCA"/>
    <n v="250901"/>
    <n v="929616"/>
    <n v="12453"/>
  </r>
  <r>
    <x v="0"/>
    <x v="7"/>
    <s v="08"/>
    <x v="11"/>
    <s v="201308"/>
    <s v="20130820"/>
    <s v="CESAR"/>
    <n v="290706"/>
    <n v="799499"/>
    <n v="6046"/>
  </r>
  <r>
    <x v="0"/>
    <x v="7"/>
    <s v="08"/>
    <x v="12"/>
    <s v="201308"/>
    <s v="20130827"/>
    <s v="CHOCO"/>
    <n v="45964"/>
    <n v="401585"/>
    <n v="5249"/>
  </r>
  <r>
    <x v="0"/>
    <x v="7"/>
    <s v="08"/>
    <x v="13"/>
    <s v="201308"/>
    <s v="20130823"/>
    <s v="CORDOBA"/>
    <n v="295642"/>
    <n v="1285811"/>
    <n v="12615"/>
  </r>
  <r>
    <x v="0"/>
    <x v="7"/>
    <s v="08"/>
    <x v="14"/>
    <s v="201308"/>
    <s v="20130825"/>
    <s v="CUNDINAMARCA"/>
    <n v="1038550"/>
    <n v="901154"/>
    <n v="13054"/>
  </r>
  <r>
    <x v="0"/>
    <x v="7"/>
    <s v="08"/>
    <x v="15"/>
    <s v="201308"/>
    <s v="20130894"/>
    <s v="GUAINIA"/>
    <n v="3693"/>
    <n v="36731"/>
    <n v="600"/>
  </r>
  <r>
    <x v="0"/>
    <x v="7"/>
    <s v="08"/>
    <x v="16"/>
    <s v="201308"/>
    <s v="20130895"/>
    <s v="GUAVIARE"/>
    <n v="11463"/>
    <n v="62629"/>
    <n v="1145"/>
  </r>
  <r>
    <x v="0"/>
    <x v="7"/>
    <s v="08"/>
    <x v="17"/>
    <s v="201308"/>
    <s v="20130841"/>
    <s v="HUILA"/>
    <n v="290619"/>
    <n v="694961"/>
    <n v="14235"/>
  </r>
  <r>
    <x v="0"/>
    <x v="7"/>
    <s v="08"/>
    <x v="19"/>
    <s v="201308"/>
    <s v="20130844"/>
    <s v="LA GUAJIRA"/>
    <n v="141325"/>
    <n v="695236"/>
    <n v="2553"/>
  </r>
  <r>
    <x v="0"/>
    <x v="7"/>
    <s v="08"/>
    <x v="20"/>
    <s v="201308"/>
    <s v="20130847"/>
    <s v="MAGDALENA"/>
    <n v="351946"/>
    <n v="930008"/>
    <n v="6278"/>
  </r>
  <r>
    <x v="0"/>
    <x v="7"/>
    <s v="08"/>
    <x v="21"/>
    <s v="201308"/>
    <s v="20130850"/>
    <s v="META"/>
    <n v="386164"/>
    <n v="404162"/>
    <n v="8696"/>
  </r>
  <r>
    <x v="0"/>
    <x v="7"/>
    <s v="08"/>
    <x v="22"/>
    <s v="201308"/>
    <s v="20130852"/>
    <s v="NARINO"/>
    <n v="245824"/>
    <n v="1139872"/>
    <n v="19405"/>
  </r>
  <r>
    <x v="0"/>
    <x v="7"/>
    <s v="08"/>
    <x v="23"/>
    <s v="201308"/>
    <s v="20130854"/>
    <s v="NORTE DE SANTANDER"/>
    <n v="410190"/>
    <n v="797697"/>
    <n v="11758"/>
  </r>
  <r>
    <x v="0"/>
    <x v="7"/>
    <s v="08"/>
    <x v="24"/>
    <s v="201308"/>
    <s v="20130886"/>
    <s v="PUTUMAYO"/>
    <n v="41500"/>
    <n v="260544"/>
    <n v="4875"/>
  </r>
  <r>
    <x v="0"/>
    <x v="7"/>
    <s v="08"/>
    <x v="25"/>
    <s v="201308"/>
    <s v="20130863"/>
    <s v="QUINDIO"/>
    <n v="222043"/>
    <n v="247188"/>
    <n v="6833"/>
  </r>
  <r>
    <x v="0"/>
    <x v="7"/>
    <s v="08"/>
    <x v="26"/>
    <s v="201308"/>
    <s v="20130866"/>
    <s v="RISARALDA"/>
    <n v="462908"/>
    <n v="370042"/>
    <n v="10012"/>
  </r>
  <r>
    <x v="0"/>
    <x v="7"/>
    <s v="08"/>
    <x v="27"/>
    <s v="201308"/>
    <s v="20130888"/>
    <s v="SAN ANDRES"/>
    <n v="34701"/>
    <n v="20252"/>
    <n v="504"/>
  </r>
  <r>
    <x v="0"/>
    <x v="7"/>
    <s v="08"/>
    <x v="28"/>
    <s v="201308"/>
    <s v="20130868"/>
    <s v="SANTANDER"/>
    <n v="987253"/>
    <n v="700489"/>
    <n v="36414"/>
  </r>
  <r>
    <x v="0"/>
    <x v="7"/>
    <s v="08"/>
    <x v="29"/>
    <s v="201308"/>
    <s v="20130870"/>
    <s v="SUCRE"/>
    <n v="153468"/>
    <n v="791597"/>
    <n v="5811"/>
  </r>
  <r>
    <x v="0"/>
    <x v="7"/>
    <s v="08"/>
    <x v="30"/>
    <s v="201308"/>
    <s v="20130873"/>
    <s v="TOLIMA"/>
    <n v="440126"/>
    <n v="663608"/>
    <n v="16435"/>
  </r>
  <r>
    <x v="0"/>
    <x v="7"/>
    <s v="08"/>
    <x v="31"/>
    <s v="201308"/>
    <s v="20130876"/>
    <s v="VALLE"/>
    <n v="2243431"/>
    <n v="1842397"/>
    <n v="23282"/>
  </r>
  <r>
    <x v="0"/>
    <x v="7"/>
    <s v="08"/>
    <x v="32"/>
    <s v="201308"/>
    <s v="20130897"/>
    <s v="VAUPES"/>
    <n v="2611"/>
    <n v="26449"/>
    <n v="1018"/>
  </r>
  <r>
    <x v="0"/>
    <x v="7"/>
    <s v="08"/>
    <x v="33"/>
    <s v="201308"/>
    <s v="20130899"/>
    <s v="VICHADA"/>
    <n v="5768"/>
    <n v="71228"/>
    <n v="493"/>
  </r>
  <r>
    <x v="0"/>
    <x v="8"/>
    <s v="09"/>
    <x v="0"/>
    <s v="201309"/>
    <s v="20130991"/>
    <s v="AMAZONAS"/>
    <n v="12185"/>
    <n v="51921"/>
    <n v="1340"/>
  </r>
  <r>
    <x v="0"/>
    <x v="8"/>
    <s v="09"/>
    <x v="1"/>
    <s v="201309"/>
    <s v="20130905"/>
    <s v="ANTIOQUIA"/>
    <n v="3167667"/>
    <n v="2370795"/>
    <n v="62398"/>
  </r>
  <r>
    <x v="0"/>
    <x v="8"/>
    <s v="09"/>
    <x v="2"/>
    <s v="201309"/>
    <s v="20130981"/>
    <s v="ARAUCA"/>
    <n v="35478"/>
    <n v="179471"/>
    <n v="3517"/>
  </r>
  <r>
    <x v="0"/>
    <x v="8"/>
    <s v="09"/>
    <x v="3"/>
    <s v="201309"/>
    <s v="20130908"/>
    <s v="ATLANTICO"/>
    <n v="1015265"/>
    <n v="1275436"/>
    <n v="12169"/>
  </r>
  <r>
    <x v="0"/>
    <x v="8"/>
    <s v="09"/>
    <x v="4"/>
    <s v="201309"/>
    <s v="20130911"/>
    <s v="BOGOTA D.C."/>
    <n v="5381600"/>
    <n v="1220681"/>
    <n v="35579"/>
  </r>
  <r>
    <x v="0"/>
    <x v="8"/>
    <s v="09"/>
    <x v="5"/>
    <s v="201309"/>
    <s v="20130913"/>
    <s v="BOLIVAR"/>
    <n v="588371"/>
    <n v="1360812"/>
    <n v="12181"/>
  </r>
  <r>
    <x v="0"/>
    <x v="8"/>
    <s v="09"/>
    <x v="6"/>
    <s v="201309"/>
    <s v="20130915"/>
    <s v="BOYACA"/>
    <n v="395059"/>
    <n v="680442"/>
    <n v="17228"/>
  </r>
  <r>
    <x v="0"/>
    <x v="8"/>
    <s v="09"/>
    <x v="7"/>
    <s v="201309"/>
    <s v="20130917"/>
    <s v="CALDAS"/>
    <n v="396654"/>
    <n v="453069"/>
    <n v="13404"/>
  </r>
  <r>
    <x v="0"/>
    <x v="8"/>
    <s v="09"/>
    <x v="8"/>
    <s v="201309"/>
    <s v="20130918"/>
    <s v="CAQUETA"/>
    <n v="63266"/>
    <n v="296581"/>
    <n v="6333"/>
  </r>
  <r>
    <x v="0"/>
    <x v="8"/>
    <s v="09"/>
    <x v="9"/>
    <s v="201309"/>
    <s v="20130985"/>
    <s v="CASANARE"/>
    <n v="134591"/>
    <n v="199272"/>
    <n v="3578"/>
  </r>
  <r>
    <x v="0"/>
    <x v="8"/>
    <s v="09"/>
    <x v="10"/>
    <s v="201309"/>
    <s v="20130919"/>
    <s v="CAUCA"/>
    <n v="249958"/>
    <n v="947785"/>
    <n v="12409"/>
  </r>
  <r>
    <x v="0"/>
    <x v="8"/>
    <s v="09"/>
    <x v="11"/>
    <s v="201309"/>
    <s v="20130920"/>
    <s v="CESAR"/>
    <n v="282317"/>
    <n v="793529"/>
    <n v="6040"/>
  </r>
  <r>
    <x v="0"/>
    <x v="8"/>
    <s v="09"/>
    <x v="12"/>
    <s v="201309"/>
    <s v="20130927"/>
    <s v="CHOCO"/>
    <n v="44789"/>
    <n v="394791"/>
    <n v="5262"/>
  </r>
  <r>
    <x v="0"/>
    <x v="8"/>
    <s v="09"/>
    <x v="13"/>
    <s v="201309"/>
    <s v="20130923"/>
    <s v="CORDOBA"/>
    <n v="293211"/>
    <n v="1299811"/>
    <n v="12579"/>
  </r>
  <r>
    <x v="0"/>
    <x v="8"/>
    <s v="09"/>
    <x v="14"/>
    <s v="201309"/>
    <s v="20130925"/>
    <s v="CUNDINAMARCA"/>
    <n v="1028307"/>
    <n v="907685"/>
    <n v="13115"/>
  </r>
  <r>
    <x v="0"/>
    <x v="8"/>
    <s v="09"/>
    <x v="15"/>
    <s v="201309"/>
    <s v="20130994"/>
    <s v="GUAINIA"/>
    <n v="3682"/>
    <n v="36580"/>
    <n v="628"/>
  </r>
  <r>
    <x v="0"/>
    <x v="8"/>
    <s v="09"/>
    <x v="16"/>
    <s v="201309"/>
    <s v="20130995"/>
    <s v="GUAVIARE"/>
    <n v="11466"/>
    <n v="62056"/>
    <n v="1176"/>
  </r>
  <r>
    <x v="0"/>
    <x v="8"/>
    <s v="09"/>
    <x v="17"/>
    <s v="201309"/>
    <s v="20130941"/>
    <s v="HUILA"/>
    <n v="288222"/>
    <n v="731724"/>
    <n v="14206"/>
  </r>
  <r>
    <x v="0"/>
    <x v="8"/>
    <s v="09"/>
    <x v="19"/>
    <s v="201309"/>
    <s v="20130944"/>
    <s v="LA GUAJIRA"/>
    <n v="139467"/>
    <n v="680706"/>
    <n v="2539"/>
  </r>
  <r>
    <x v="0"/>
    <x v="8"/>
    <s v="09"/>
    <x v="20"/>
    <s v="201309"/>
    <s v="20130947"/>
    <s v="MAGDALENA"/>
    <n v="343628"/>
    <n v="920259"/>
    <n v="6386"/>
  </r>
  <r>
    <x v="0"/>
    <x v="8"/>
    <s v="09"/>
    <x v="21"/>
    <s v="201309"/>
    <s v="20130950"/>
    <s v="META"/>
    <n v="384480"/>
    <n v="400062"/>
    <n v="8766"/>
  </r>
  <r>
    <x v="0"/>
    <x v="8"/>
    <s v="09"/>
    <x v="22"/>
    <s v="201309"/>
    <s v="20130952"/>
    <s v="NARINO"/>
    <n v="243869"/>
    <n v="1131609"/>
    <n v="19351"/>
  </r>
  <r>
    <x v="0"/>
    <x v="8"/>
    <s v="09"/>
    <x v="23"/>
    <s v="201309"/>
    <s v="20130954"/>
    <s v="NORTE DE SANTANDER"/>
    <n v="404759"/>
    <n v="802853"/>
    <n v="11726"/>
  </r>
  <r>
    <x v="0"/>
    <x v="8"/>
    <s v="09"/>
    <x v="24"/>
    <s v="201309"/>
    <s v="20130986"/>
    <s v="PUTUMAYO"/>
    <n v="39772"/>
    <n v="254092"/>
    <n v="4840"/>
  </r>
  <r>
    <x v="0"/>
    <x v="8"/>
    <s v="09"/>
    <x v="25"/>
    <s v="201309"/>
    <s v="20130963"/>
    <s v="QUINDIO"/>
    <n v="221286"/>
    <n v="246236"/>
    <n v="6818"/>
  </r>
  <r>
    <x v="0"/>
    <x v="8"/>
    <s v="09"/>
    <x v="26"/>
    <s v="201309"/>
    <s v="20130966"/>
    <s v="RISARALDA"/>
    <n v="461095"/>
    <n v="367686"/>
    <n v="9950"/>
  </r>
  <r>
    <x v="0"/>
    <x v="8"/>
    <s v="09"/>
    <x v="27"/>
    <s v="201309"/>
    <s v="20130988"/>
    <s v="SAN ANDRES"/>
    <n v="34692"/>
    <n v="19492"/>
    <n v="499"/>
  </r>
  <r>
    <x v="0"/>
    <x v="8"/>
    <s v="09"/>
    <x v="28"/>
    <s v="201309"/>
    <s v="20130968"/>
    <s v="SANTANDER"/>
    <n v="969495"/>
    <n v="824486"/>
    <n v="36303"/>
  </r>
  <r>
    <x v="0"/>
    <x v="8"/>
    <s v="09"/>
    <x v="29"/>
    <s v="201309"/>
    <s v="20130970"/>
    <s v="SUCRE"/>
    <n v="150433"/>
    <n v="788609"/>
    <n v="5842"/>
  </r>
  <r>
    <x v="0"/>
    <x v="8"/>
    <s v="09"/>
    <x v="30"/>
    <s v="201309"/>
    <s v="20130973"/>
    <s v="TOLIMA"/>
    <n v="439182"/>
    <n v="710677"/>
    <n v="16349"/>
  </r>
  <r>
    <x v="0"/>
    <x v="8"/>
    <s v="09"/>
    <x v="31"/>
    <s v="201309"/>
    <s v="20130976"/>
    <s v="VALLE"/>
    <n v="2223490"/>
    <n v="1807114"/>
    <n v="23226"/>
  </r>
  <r>
    <x v="0"/>
    <x v="8"/>
    <s v="09"/>
    <x v="32"/>
    <s v="201309"/>
    <s v="20130997"/>
    <s v="VAUPES"/>
    <n v="2592"/>
    <n v="26226"/>
    <n v="1073"/>
  </r>
  <r>
    <x v="0"/>
    <x v="8"/>
    <s v="09"/>
    <x v="33"/>
    <s v="201309"/>
    <s v="20130999"/>
    <s v="VICHADA"/>
    <n v="5724"/>
    <n v="70590"/>
    <n v="530"/>
  </r>
  <r>
    <x v="0"/>
    <x v="9"/>
    <s v="10"/>
    <x v="0"/>
    <s v="201310"/>
    <s v="20131091"/>
    <s v="AMAZONAS"/>
    <n v="12247"/>
    <n v="48327"/>
    <n v="1350"/>
  </r>
  <r>
    <x v="0"/>
    <x v="9"/>
    <s v="10"/>
    <x v="1"/>
    <s v="201310"/>
    <s v="20131005"/>
    <s v="ANTIOQUIA"/>
    <n v="3193385"/>
    <n v="2377273"/>
    <n v="62483"/>
  </r>
  <r>
    <x v="0"/>
    <x v="9"/>
    <s v="10"/>
    <x v="2"/>
    <s v="201310"/>
    <s v="20131081"/>
    <s v="ARAUCA"/>
    <n v="35923"/>
    <n v="179843"/>
    <n v="3525"/>
  </r>
  <r>
    <x v="0"/>
    <x v="9"/>
    <s v="10"/>
    <x v="3"/>
    <s v="201310"/>
    <s v="20131008"/>
    <s v="ATLANTICO"/>
    <n v="1019440"/>
    <n v="1281458"/>
    <n v="12215"/>
  </r>
  <r>
    <x v="0"/>
    <x v="9"/>
    <s v="10"/>
    <x v="4"/>
    <s v="201310"/>
    <s v="20131011"/>
    <s v="BOGOTA D.C."/>
    <n v="5426112"/>
    <n v="1252488"/>
    <n v="35629"/>
  </r>
  <r>
    <x v="0"/>
    <x v="9"/>
    <s v="10"/>
    <x v="5"/>
    <s v="201310"/>
    <s v="20131013"/>
    <s v="BOLIVAR"/>
    <n v="590235"/>
    <n v="1365862"/>
    <n v="12265"/>
  </r>
  <r>
    <x v="0"/>
    <x v="9"/>
    <s v="10"/>
    <x v="6"/>
    <s v="201310"/>
    <s v="20131015"/>
    <s v="BOYACA"/>
    <n v="397959"/>
    <n v="679964"/>
    <n v="17302"/>
  </r>
  <r>
    <x v="0"/>
    <x v="9"/>
    <s v="10"/>
    <x v="7"/>
    <s v="201310"/>
    <s v="20131017"/>
    <s v="CALDAS"/>
    <n v="398760"/>
    <n v="453704"/>
    <n v="13427"/>
  </r>
  <r>
    <x v="0"/>
    <x v="9"/>
    <s v="10"/>
    <x v="8"/>
    <s v="201310"/>
    <s v="20131018"/>
    <s v="CAQUETA"/>
    <n v="63553"/>
    <n v="296962"/>
    <n v="6331"/>
  </r>
  <r>
    <x v="0"/>
    <x v="9"/>
    <s v="10"/>
    <x v="9"/>
    <s v="201310"/>
    <s v="20131085"/>
    <s v="CASANARE"/>
    <n v="135561"/>
    <n v="199642"/>
    <n v="3610"/>
  </r>
  <r>
    <x v="0"/>
    <x v="9"/>
    <s v="10"/>
    <x v="10"/>
    <s v="201310"/>
    <s v="20131019"/>
    <s v="CAUCA"/>
    <n v="252269"/>
    <n v="954249"/>
    <n v="12455"/>
  </r>
  <r>
    <x v="0"/>
    <x v="9"/>
    <s v="10"/>
    <x v="11"/>
    <s v="201310"/>
    <s v="20131020"/>
    <s v="CESAR"/>
    <n v="286483"/>
    <n v="797856"/>
    <n v="6069"/>
  </r>
  <r>
    <x v="0"/>
    <x v="9"/>
    <s v="10"/>
    <x v="12"/>
    <s v="201310"/>
    <s v="20131027"/>
    <s v="CHOCO"/>
    <n v="45092"/>
    <n v="396303"/>
    <n v="5279"/>
  </r>
  <r>
    <x v="0"/>
    <x v="9"/>
    <s v="10"/>
    <x v="13"/>
    <s v="201310"/>
    <s v="20131023"/>
    <s v="CORDOBA"/>
    <n v="295485"/>
    <n v="1302595"/>
    <n v="12620"/>
  </r>
  <r>
    <x v="0"/>
    <x v="9"/>
    <s v="10"/>
    <x v="14"/>
    <s v="201310"/>
    <s v="20131025"/>
    <s v="CUNDINAMARCA"/>
    <n v="1039653"/>
    <n v="916538"/>
    <n v="13145"/>
  </r>
  <r>
    <x v="0"/>
    <x v="9"/>
    <s v="10"/>
    <x v="15"/>
    <s v="201310"/>
    <s v="20131094"/>
    <s v="GUAINIA"/>
    <n v="3746"/>
    <n v="36751"/>
    <n v="630"/>
  </r>
  <r>
    <x v="0"/>
    <x v="9"/>
    <s v="10"/>
    <x v="16"/>
    <s v="201310"/>
    <s v="20131095"/>
    <s v="GUAVIARE"/>
    <n v="11487"/>
    <n v="61615"/>
    <n v="1182"/>
  </r>
  <r>
    <x v="0"/>
    <x v="9"/>
    <s v="10"/>
    <x v="17"/>
    <s v="201310"/>
    <s v="20131041"/>
    <s v="HUILA"/>
    <n v="290100"/>
    <n v="740190"/>
    <n v="14252"/>
  </r>
  <r>
    <x v="0"/>
    <x v="9"/>
    <s v="10"/>
    <x v="19"/>
    <s v="201310"/>
    <s v="20131044"/>
    <s v="LA GUAJIRA"/>
    <n v="140354"/>
    <n v="690480"/>
    <n v="2549"/>
  </r>
  <r>
    <x v="0"/>
    <x v="9"/>
    <s v="10"/>
    <x v="20"/>
    <s v="201310"/>
    <s v="20131047"/>
    <s v="MAGDALENA"/>
    <n v="345538"/>
    <n v="927022"/>
    <n v="6455"/>
  </r>
  <r>
    <x v="0"/>
    <x v="9"/>
    <s v="10"/>
    <x v="21"/>
    <s v="201310"/>
    <s v="20131050"/>
    <s v="META"/>
    <n v="385467"/>
    <n v="399614"/>
    <n v="8794"/>
  </r>
  <r>
    <x v="0"/>
    <x v="9"/>
    <s v="10"/>
    <x v="22"/>
    <s v="201310"/>
    <s v="20131052"/>
    <s v="NARINO"/>
    <n v="244976"/>
    <n v="1134483"/>
    <n v="19432"/>
  </r>
  <r>
    <x v="0"/>
    <x v="9"/>
    <s v="10"/>
    <x v="23"/>
    <s v="201310"/>
    <s v="20131054"/>
    <s v="NORTE DE SANTANDER"/>
    <n v="406820"/>
    <n v="805473"/>
    <n v="11765"/>
  </r>
  <r>
    <x v="0"/>
    <x v="9"/>
    <s v="10"/>
    <x v="24"/>
    <s v="201310"/>
    <s v="20131086"/>
    <s v="PUTUMAYO"/>
    <n v="40263"/>
    <n v="152539"/>
    <n v="4867"/>
  </r>
  <r>
    <x v="0"/>
    <x v="9"/>
    <s v="10"/>
    <x v="25"/>
    <s v="201310"/>
    <s v="20131063"/>
    <s v="QUINDIO"/>
    <n v="221852"/>
    <n v="244823"/>
    <n v="6837"/>
  </r>
  <r>
    <x v="0"/>
    <x v="9"/>
    <s v="10"/>
    <x v="26"/>
    <s v="201310"/>
    <s v="20131066"/>
    <s v="RISARALDA"/>
    <n v="463386"/>
    <n v="367370"/>
    <n v="9977"/>
  </r>
  <r>
    <x v="0"/>
    <x v="9"/>
    <s v="10"/>
    <x v="27"/>
    <s v="201310"/>
    <s v="20131088"/>
    <s v="SAN ANDRES"/>
    <n v="34943"/>
    <n v="19398"/>
    <n v="501"/>
  </r>
  <r>
    <x v="0"/>
    <x v="9"/>
    <s v="10"/>
    <x v="28"/>
    <s v="201310"/>
    <s v="20131068"/>
    <s v="SANTANDER"/>
    <n v="987380"/>
    <n v="835245"/>
    <n v="36354"/>
  </r>
  <r>
    <x v="0"/>
    <x v="9"/>
    <s v="10"/>
    <x v="29"/>
    <s v="201310"/>
    <s v="20131070"/>
    <s v="SUCRE"/>
    <n v="151844"/>
    <n v="793494"/>
    <n v="5870"/>
  </r>
  <r>
    <x v="0"/>
    <x v="9"/>
    <s v="10"/>
    <x v="30"/>
    <s v="201310"/>
    <s v="20131073"/>
    <s v="TOLIMA"/>
    <n v="441193"/>
    <n v="721462"/>
    <n v="16359"/>
  </r>
  <r>
    <x v="0"/>
    <x v="9"/>
    <s v="10"/>
    <x v="31"/>
    <s v="201310"/>
    <s v="20131076"/>
    <s v="VALLE"/>
    <n v="2237690"/>
    <n v="1819122"/>
    <n v="23294"/>
  </r>
  <r>
    <x v="0"/>
    <x v="9"/>
    <s v="10"/>
    <x v="32"/>
    <s v="201310"/>
    <s v="20131097"/>
    <s v="VAUPES"/>
    <n v="2588"/>
    <n v="26335"/>
    <n v="1085"/>
  </r>
  <r>
    <x v="0"/>
    <x v="9"/>
    <s v="10"/>
    <x v="33"/>
    <s v="201310"/>
    <s v="20131099"/>
    <s v="VICHADA"/>
    <n v="5808"/>
    <n v="69657"/>
    <n v="534"/>
  </r>
  <r>
    <x v="0"/>
    <x v="10"/>
    <s v="11"/>
    <x v="0"/>
    <s v="201311"/>
    <s v="20131191"/>
    <s v="AMAZONAS"/>
    <n v="12263"/>
    <n v="51201"/>
    <n v="1348"/>
  </r>
  <r>
    <x v="0"/>
    <x v="10"/>
    <s v="11"/>
    <x v="1"/>
    <s v="201311"/>
    <s v="20131105"/>
    <s v="ANTIOQUIA"/>
    <n v="3212605"/>
    <n v="2375122"/>
    <n v="62384"/>
  </r>
  <r>
    <x v="0"/>
    <x v="10"/>
    <s v="11"/>
    <x v="2"/>
    <s v="201311"/>
    <s v="20131181"/>
    <s v="ARAUCA"/>
    <n v="36223"/>
    <n v="182275"/>
    <n v="3519"/>
  </r>
  <r>
    <x v="0"/>
    <x v="10"/>
    <s v="11"/>
    <x v="3"/>
    <s v="201311"/>
    <s v="20131108"/>
    <s v="ATLANTICO"/>
    <n v="1026572"/>
    <n v="1274979"/>
    <n v="12204"/>
  </r>
  <r>
    <x v="0"/>
    <x v="10"/>
    <s v="11"/>
    <x v="4"/>
    <s v="201311"/>
    <s v="20131111"/>
    <s v="BOGOTA D.C."/>
    <n v="5457991"/>
    <n v="1250641"/>
    <n v="35604"/>
  </r>
  <r>
    <x v="0"/>
    <x v="10"/>
    <s v="11"/>
    <x v="5"/>
    <s v="201311"/>
    <s v="20131113"/>
    <s v="BOLIVAR"/>
    <n v="593974"/>
    <n v="1360636"/>
    <n v="12258"/>
  </r>
  <r>
    <x v="0"/>
    <x v="10"/>
    <s v="11"/>
    <x v="6"/>
    <s v="201311"/>
    <s v="20131115"/>
    <s v="BOYACA"/>
    <n v="401458"/>
    <n v="677824"/>
    <n v="17278"/>
  </r>
  <r>
    <x v="0"/>
    <x v="10"/>
    <s v="11"/>
    <x v="7"/>
    <s v="201311"/>
    <s v="20131117"/>
    <s v="CALDAS"/>
    <n v="402055"/>
    <n v="452818"/>
    <n v="13410"/>
  </r>
  <r>
    <x v="0"/>
    <x v="10"/>
    <s v="11"/>
    <x v="8"/>
    <s v="201311"/>
    <s v="20131118"/>
    <s v="CAQUETA"/>
    <n v="64481"/>
    <n v="296688"/>
    <n v="6314"/>
  </r>
  <r>
    <x v="0"/>
    <x v="10"/>
    <s v="11"/>
    <x v="9"/>
    <s v="201311"/>
    <s v="20131185"/>
    <s v="CASANARE"/>
    <n v="137051"/>
    <n v="199634"/>
    <n v="3607"/>
  </r>
  <r>
    <x v="0"/>
    <x v="10"/>
    <s v="11"/>
    <x v="10"/>
    <s v="201311"/>
    <s v="20131119"/>
    <s v="CAUCA"/>
    <n v="253621"/>
    <n v="961904"/>
    <n v="12443"/>
  </r>
  <r>
    <x v="0"/>
    <x v="10"/>
    <s v="11"/>
    <x v="11"/>
    <s v="201311"/>
    <s v="20131120"/>
    <s v="CESAR"/>
    <n v="287585"/>
    <n v="803208"/>
    <n v="6057"/>
  </r>
  <r>
    <x v="0"/>
    <x v="10"/>
    <s v="11"/>
    <x v="12"/>
    <s v="201311"/>
    <s v="20131127"/>
    <s v="CHOCO"/>
    <n v="45246"/>
    <n v="397601"/>
    <n v="5276"/>
  </r>
  <r>
    <x v="0"/>
    <x v="10"/>
    <s v="11"/>
    <x v="13"/>
    <s v="201311"/>
    <s v="20131123"/>
    <s v="CORDOBA"/>
    <n v="296437"/>
    <n v="1307612"/>
    <n v="12605"/>
  </r>
  <r>
    <x v="0"/>
    <x v="10"/>
    <s v="11"/>
    <x v="14"/>
    <s v="201311"/>
    <s v="20131125"/>
    <s v="CUNDINAMARCA"/>
    <n v="1046105"/>
    <n v="917278"/>
    <n v="13140"/>
  </r>
  <r>
    <x v="0"/>
    <x v="10"/>
    <s v="11"/>
    <x v="15"/>
    <s v="201311"/>
    <s v="20131194"/>
    <s v="GUAINIA"/>
    <n v="3787"/>
    <n v="37023"/>
    <n v="629"/>
  </r>
  <r>
    <x v="0"/>
    <x v="10"/>
    <s v="11"/>
    <x v="16"/>
    <s v="201311"/>
    <s v="20131195"/>
    <s v="GUAVIARE"/>
    <n v="11676"/>
    <n v="61596"/>
    <n v="1180"/>
  </r>
  <r>
    <x v="0"/>
    <x v="10"/>
    <s v="11"/>
    <x v="17"/>
    <s v="201311"/>
    <s v="20131141"/>
    <s v="HUILA"/>
    <n v="292691"/>
    <n v="740340"/>
    <n v="14234"/>
  </r>
  <r>
    <x v="0"/>
    <x v="10"/>
    <s v="11"/>
    <x v="19"/>
    <s v="201311"/>
    <s v="20131144"/>
    <s v="LA GUAJIRA"/>
    <n v="140622"/>
    <n v="693817"/>
    <n v="2546"/>
  </r>
  <r>
    <x v="0"/>
    <x v="10"/>
    <s v="11"/>
    <x v="20"/>
    <s v="201311"/>
    <s v="20131147"/>
    <s v="MAGDALENA"/>
    <n v="349541"/>
    <n v="923079"/>
    <n v="6445"/>
  </r>
  <r>
    <x v="0"/>
    <x v="10"/>
    <s v="11"/>
    <x v="21"/>
    <s v="201311"/>
    <s v="20131150"/>
    <s v="META"/>
    <n v="388513"/>
    <n v="401181"/>
    <n v="8792"/>
  </r>
  <r>
    <x v="0"/>
    <x v="10"/>
    <s v="11"/>
    <x v="22"/>
    <s v="201311"/>
    <s v="20131152"/>
    <s v="NARINO"/>
    <n v="247354"/>
    <n v="1134145"/>
    <n v="19376"/>
  </r>
  <r>
    <x v="0"/>
    <x v="10"/>
    <s v="11"/>
    <x v="23"/>
    <s v="201311"/>
    <s v="20131154"/>
    <s v="NORTE DE SANTANDER"/>
    <n v="409001"/>
    <n v="808774"/>
    <n v="11759"/>
  </r>
  <r>
    <x v="0"/>
    <x v="10"/>
    <s v="11"/>
    <x v="24"/>
    <s v="201311"/>
    <s v="20131186"/>
    <s v="PUTUMAYO"/>
    <n v="41355"/>
    <n v="240650"/>
    <n v="4859"/>
  </r>
  <r>
    <x v="0"/>
    <x v="10"/>
    <s v="11"/>
    <x v="25"/>
    <s v="201311"/>
    <s v="20131163"/>
    <s v="QUINDIO"/>
    <n v="223399"/>
    <n v="244822"/>
    <n v="6828"/>
  </r>
  <r>
    <x v="0"/>
    <x v="10"/>
    <s v="11"/>
    <x v="26"/>
    <s v="201311"/>
    <s v="20131166"/>
    <s v="RISARALDA"/>
    <n v="467286"/>
    <n v="368146"/>
    <n v="9956"/>
  </r>
  <r>
    <x v="0"/>
    <x v="10"/>
    <s v="11"/>
    <x v="27"/>
    <s v="201311"/>
    <s v="20131188"/>
    <s v="SAN ANDRES"/>
    <n v="35005"/>
    <n v="19783"/>
    <n v="501"/>
  </r>
  <r>
    <x v="0"/>
    <x v="10"/>
    <s v="11"/>
    <x v="28"/>
    <s v="201311"/>
    <s v="20131168"/>
    <s v="SANTANDER"/>
    <n v="996943"/>
    <n v="834061"/>
    <n v="36348"/>
  </r>
  <r>
    <x v="0"/>
    <x v="10"/>
    <s v="11"/>
    <x v="29"/>
    <s v="201311"/>
    <s v="20131170"/>
    <s v="SUCRE"/>
    <n v="152527"/>
    <n v="797083"/>
    <n v="5866"/>
  </r>
  <r>
    <x v="0"/>
    <x v="10"/>
    <s v="11"/>
    <x v="30"/>
    <s v="201311"/>
    <s v="20131173"/>
    <s v="TOLIMA"/>
    <n v="443779"/>
    <n v="729682"/>
    <n v="16330"/>
  </r>
  <r>
    <x v="0"/>
    <x v="10"/>
    <s v="11"/>
    <x v="31"/>
    <s v="201311"/>
    <s v="20131176"/>
    <s v="VALLE"/>
    <n v="2246444"/>
    <n v="1828009"/>
    <n v="23274"/>
  </r>
  <r>
    <x v="0"/>
    <x v="10"/>
    <s v="11"/>
    <x v="32"/>
    <s v="201311"/>
    <s v="20131197"/>
    <s v="VAUPES"/>
    <n v="2593"/>
    <n v="26716"/>
    <n v="1084"/>
  </r>
  <r>
    <x v="0"/>
    <x v="10"/>
    <s v="11"/>
    <x v="33"/>
    <s v="201311"/>
    <s v="20131199"/>
    <s v="VICHADA"/>
    <n v="5860"/>
    <n v="71022"/>
    <n v="532"/>
  </r>
  <r>
    <x v="0"/>
    <x v="11"/>
    <s v="12"/>
    <x v="0"/>
    <s v="201312"/>
    <s v="20131291"/>
    <s v="AMAZONAS"/>
    <n v="12305"/>
    <n v="52248"/>
    <n v="1348"/>
  </r>
  <r>
    <x v="0"/>
    <x v="11"/>
    <s v="12"/>
    <x v="1"/>
    <s v="201312"/>
    <s v="20131205"/>
    <s v="ANTIOQUIA"/>
    <n v="3217863"/>
    <n v="2379473"/>
    <n v="62267"/>
  </r>
  <r>
    <x v="0"/>
    <x v="11"/>
    <s v="12"/>
    <x v="2"/>
    <s v="201312"/>
    <s v="20131281"/>
    <s v="ARAUCA"/>
    <n v="36366"/>
    <n v="184452"/>
    <n v="3516"/>
  </r>
  <r>
    <x v="0"/>
    <x v="11"/>
    <s v="12"/>
    <x v="3"/>
    <s v="201312"/>
    <s v="20131208"/>
    <s v="ATLANTICO"/>
    <n v="1028789"/>
    <n v="1285651"/>
    <n v="12201"/>
  </r>
  <r>
    <x v="0"/>
    <x v="11"/>
    <s v="12"/>
    <x v="4"/>
    <s v="201312"/>
    <s v="20131211"/>
    <s v="BOGOTA D.C."/>
    <n v="5479904"/>
    <n v="1267841"/>
    <n v="35578"/>
  </r>
  <r>
    <x v="0"/>
    <x v="11"/>
    <s v="12"/>
    <x v="5"/>
    <s v="201312"/>
    <s v="20131213"/>
    <s v="BOLIVAR"/>
    <n v="598257"/>
    <n v="1368177"/>
    <n v="12255"/>
  </r>
  <r>
    <x v="0"/>
    <x v="11"/>
    <s v="12"/>
    <x v="6"/>
    <s v="201312"/>
    <s v="20131215"/>
    <s v="BOYACA"/>
    <n v="404474"/>
    <n v="678252"/>
    <n v="17265"/>
  </r>
  <r>
    <x v="0"/>
    <x v="11"/>
    <s v="12"/>
    <x v="7"/>
    <s v="201312"/>
    <s v="20131217"/>
    <s v="CALDAS"/>
    <n v="403486"/>
    <n v="453316"/>
    <n v="13401"/>
  </r>
  <r>
    <x v="0"/>
    <x v="11"/>
    <s v="12"/>
    <x v="8"/>
    <s v="201312"/>
    <s v="20131218"/>
    <s v="CAQUETA"/>
    <n v="64916"/>
    <n v="297152"/>
    <n v="6309"/>
  </r>
  <r>
    <x v="0"/>
    <x v="11"/>
    <s v="12"/>
    <x v="9"/>
    <s v="201312"/>
    <s v="20131285"/>
    <s v="CASANARE"/>
    <n v="139904"/>
    <n v="199910"/>
    <n v="3603"/>
  </r>
  <r>
    <x v="0"/>
    <x v="11"/>
    <s v="12"/>
    <x v="10"/>
    <s v="201312"/>
    <s v="20131219"/>
    <s v="CAUCA"/>
    <n v="253550"/>
    <n v="963073"/>
    <n v="12435"/>
  </r>
  <r>
    <x v="0"/>
    <x v="11"/>
    <s v="12"/>
    <x v="11"/>
    <s v="201312"/>
    <s v="20131220"/>
    <s v="CESAR"/>
    <n v="289842"/>
    <n v="801918"/>
    <n v="6049"/>
  </r>
  <r>
    <x v="0"/>
    <x v="11"/>
    <s v="12"/>
    <x v="12"/>
    <s v="201312"/>
    <s v="20131227"/>
    <s v="CHOCO"/>
    <n v="46514"/>
    <n v="396561"/>
    <n v="5267"/>
  </r>
  <r>
    <x v="0"/>
    <x v="11"/>
    <s v="12"/>
    <x v="13"/>
    <s v="201312"/>
    <s v="20131223"/>
    <s v="CORDOBA"/>
    <n v="299346"/>
    <n v="1313954"/>
    <n v="12599"/>
  </r>
  <r>
    <x v="0"/>
    <x v="11"/>
    <s v="12"/>
    <x v="14"/>
    <s v="201312"/>
    <s v="20131225"/>
    <s v="CUNDINAMARCA"/>
    <n v="1051562"/>
    <n v="919921"/>
    <n v="13166"/>
  </r>
  <r>
    <x v="0"/>
    <x v="11"/>
    <s v="12"/>
    <x v="15"/>
    <s v="201312"/>
    <s v="20131294"/>
    <s v="GUAINIA"/>
    <n v="3788"/>
    <n v="37013"/>
    <n v="629"/>
  </r>
  <r>
    <x v="0"/>
    <x v="11"/>
    <s v="12"/>
    <x v="16"/>
    <s v="201312"/>
    <s v="20131295"/>
    <s v="GUAVIARE"/>
    <n v="11734"/>
    <n v="61879"/>
    <n v="1180"/>
  </r>
  <r>
    <x v="0"/>
    <x v="11"/>
    <s v="12"/>
    <x v="17"/>
    <s v="201312"/>
    <s v="20131241"/>
    <s v="HUILA"/>
    <n v="295857"/>
    <n v="743758"/>
    <n v="14222"/>
  </r>
  <r>
    <x v="0"/>
    <x v="11"/>
    <s v="12"/>
    <x v="19"/>
    <s v="201312"/>
    <s v="20131244"/>
    <s v="LA GUAJIRA"/>
    <n v="140628"/>
    <n v="689726"/>
    <n v="2547"/>
  </r>
  <r>
    <x v="0"/>
    <x v="11"/>
    <s v="12"/>
    <x v="20"/>
    <s v="201312"/>
    <s v="20131247"/>
    <s v="MAGDALENA"/>
    <n v="351843"/>
    <n v="928973"/>
    <n v="6440"/>
  </r>
  <r>
    <x v="0"/>
    <x v="11"/>
    <s v="12"/>
    <x v="21"/>
    <s v="201312"/>
    <s v="20131250"/>
    <s v="META"/>
    <n v="391412"/>
    <n v="405932"/>
    <n v="8779"/>
  </r>
  <r>
    <x v="0"/>
    <x v="11"/>
    <s v="12"/>
    <x v="22"/>
    <s v="201312"/>
    <s v="20131252"/>
    <s v="NARINO"/>
    <n v="250023"/>
    <n v="1134457"/>
    <n v="19353"/>
  </r>
  <r>
    <x v="0"/>
    <x v="11"/>
    <s v="12"/>
    <x v="23"/>
    <s v="201312"/>
    <s v="20131254"/>
    <s v="NORTE DE SANTANDER"/>
    <n v="409721"/>
    <n v="815212"/>
    <n v="11751"/>
  </r>
  <r>
    <x v="0"/>
    <x v="11"/>
    <s v="12"/>
    <x v="24"/>
    <s v="201312"/>
    <s v="20131286"/>
    <s v="PUTUMAYO"/>
    <n v="42172"/>
    <n v="244559"/>
    <n v="4857"/>
  </r>
  <r>
    <x v="0"/>
    <x v="11"/>
    <s v="12"/>
    <x v="25"/>
    <s v="201312"/>
    <s v="20131263"/>
    <s v="QUINDIO"/>
    <n v="224785"/>
    <n v="245276"/>
    <n v="6823"/>
  </r>
  <r>
    <x v="0"/>
    <x v="11"/>
    <s v="12"/>
    <x v="26"/>
    <s v="201312"/>
    <s v="20131266"/>
    <s v="RISARALDA"/>
    <n v="469703"/>
    <n v="367835"/>
    <n v="9946"/>
  </r>
  <r>
    <x v="0"/>
    <x v="11"/>
    <s v="12"/>
    <x v="27"/>
    <s v="201312"/>
    <s v="20131288"/>
    <s v="SAN ANDRES"/>
    <n v="35151"/>
    <n v="20301"/>
    <n v="500"/>
  </r>
  <r>
    <x v="0"/>
    <x v="11"/>
    <s v="12"/>
    <x v="28"/>
    <s v="201312"/>
    <s v="20131268"/>
    <s v="SANTANDER"/>
    <n v="1004185"/>
    <n v="834869"/>
    <n v="36335"/>
  </r>
  <r>
    <x v="0"/>
    <x v="11"/>
    <s v="12"/>
    <x v="29"/>
    <s v="201312"/>
    <s v="20131270"/>
    <s v="SUCRE"/>
    <n v="153658"/>
    <n v="806075"/>
    <n v="5870"/>
  </r>
  <r>
    <x v="0"/>
    <x v="11"/>
    <s v="12"/>
    <x v="30"/>
    <s v="201312"/>
    <s v="20131273"/>
    <s v="TOLIMA"/>
    <n v="446277"/>
    <n v="733344"/>
    <n v="16314"/>
  </r>
  <r>
    <x v="0"/>
    <x v="11"/>
    <s v="12"/>
    <x v="31"/>
    <s v="201312"/>
    <s v="20131276"/>
    <s v="VALLE"/>
    <n v="2251449"/>
    <n v="1823070"/>
    <n v="23245"/>
  </r>
  <r>
    <x v="0"/>
    <x v="11"/>
    <s v="12"/>
    <x v="32"/>
    <s v="201312"/>
    <s v="20131297"/>
    <s v="VAUPES"/>
    <n v="2613"/>
    <n v="26970"/>
    <n v="1082"/>
  </r>
  <r>
    <x v="0"/>
    <x v="11"/>
    <s v="12"/>
    <x v="33"/>
    <s v="201312"/>
    <s v="20131299"/>
    <s v="VICHADA"/>
    <n v="5920"/>
    <n v="71488"/>
    <n v="532"/>
  </r>
  <r>
    <x v="1"/>
    <x v="0"/>
    <s v="01"/>
    <x v="0"/>
    <s v="201401"/>
    <s v="20140191"/>
    <s v="AMAZONAS"/>
    <n v="12135"/>
    <n v="52259"/>
    <n v="1346"/>
  </r>
  <r>
    <x v="1"/>
    <x v="0"/>
    <s v="01"/>
    <x v="1"/>
    <s v="201401"/>
    <s v="20140105"/>
    <s v="ANTIOQUIA"/>
    <n v="3144120"/>
    <n v="2393031"/>
    <n v="62138"/>
  </r>
  <r>
    <x v="1"/>
    <x v="0"/>
    <s v="01"/>
    <x v="2"/>
    <s v="201401"/>
    <s v="20140181"/>
    <s v="ARAUCA"/>
    <n v="35520"/>
    <n v="184408"/>
    <n v="3516"/>
  </r>
  <r>
    <x v="1"/>
    <x v="0"/>
    <s v="01"/>
    <x v="3"/>
    <s v="201401"/>
    <s v="20140108"/>
    <s v="ATLANTICO"/>
    <n v="1027944"/>
    <n v="1268359"/>
    <n v="12191"/>
  </r>
  <r>
    <x v="1"/>
    <x v="0"/>
    <s v="01"/>
    <x v="4"/>
    <s v="201401"/>
    <s v="20140111"/>
    <s v="BOGOTA D.C."/>
    <n v="5414087"/>
    <n v="1266629"/>
    <n v="35531"/>
  </r>
  <r>
    <x v="1"/>
    <x v="0"/>
    <s v="01"/>
    <x v="5"/>
    <s v="201401"/>
    <s v="20140113"/>
    <s v="BOLIVAR"/>
    <n v="597823"/>
    <n v="1364017"/>
    <n v="12243"/>
  </r>
  <r>
    <x v="1"/>
    <x v="0"/>
    <s v="01"/>
    <x v="6"/>
    <s v="201401"/>
    <s v="20140115"/>
    <s v="BOYACA"/>
    <n v="393982"/>
    <n v="679134"/>
    <n v="17249"/>
  </r>
  <r>
    <x v="1"/>
    <x v="0"/>
    <s v="01"/>
    <x v="7"/>
    <s v="201401"/>
    <s v="20140117"/>
    <s v="CALDAS"/>
    <n v="397354"/>
    <n v="452125"/>
    <n v="13389"/>
  </r>
  <r>
    <x v="1"/>
    <x v="0"/>
    <s v="01"/>
    <x v="8"/>
    <s v="201401"/>
    <s v="20140118"/>
    <s v="CAQUETA"/>
    <n v="63717"/>
    <n v="296917"/>
    <n v="6293"/>
  </r>
  <r>
    <x v="1"/>
    <x v="0"/>
    <s v="01"/>
    <x v="9"/>
    <s v="201401"/>
    <s v="20140185"/>
    <s v="CASANARE"/>
    <n v="135335"/>
    <n v="199110"/>
    <n v="3595"/>
  </r>
  <r>
    <x v="1"/>
    <x v="0"/>
    <s v="01"/>
    <x v="10"/>
    <s v="201401"/>
    <s v="20140119"/>
    <s v="CAUCA"/>
    <n v="245717"/>
    <n v="961150"/>
    <n v="12415"/>
  </r>
  <r>
    <x v="1"/>
    <x v="0"/>
    <s v="01"/>
    <x v="11"/>
    <s v="201401"/>
    <s v="20140120"/>
    <s v="CESAR"/>
    <n v="288406"/>
    <n v="803529"/>
    <n v="6043"/>
  </r>
  <r>
    <x v="1"/>
    <x v="0"/>
    <s v="01"/>
    <x v="12"/>
    <s v="201401"/>
    <s v="20140127"/>
    <s v="CHOCO"/>
    <n v="45072"/>
    <n v="395270"/>
    <n v="5265"/>
  </r>
  <r>
    <x v="1"/>
    <x v="0"/>
    <s v="01"/>
    <x v="13"/>
    <s v="201401"/>
    <s v="20140123"/>
    <s v="CORDOBA"/>
    <n v="296589"/>
    <n v="1309564"/>
    <n v="12587"/>
  </r>
  <r>
    <x v="1"/>
    <x v="0"/>
    <s v="01"/>
    <x v="14"/>
    <s v="201401"/>
    <s v="20140125"/>
    <s v="CUNDINAMARCA"/>
    <n v="1044987"/>
    <n v="920996"/>
    <n v="13161"/>
  </r>
  <r>
    <x v="1"/>
    <x v="0"/>
    <s v="01"/>
    <x v="15"/>
    <s v="201401"/>
    <s v="20140194"/>
    <s v="GUAINIA"/>
    <n v="3559"/>
    <n v="37412"/>
    <n v="626"/>
  </r>
  <r>
    <x v="1"/>
    <x v="0"/>
    <s v="01"/>
    <x v="16"/>
    <s v="201401"/>
    <s v="20140195"/>
    <s v="GUAVIARE"/>
    <n v="11068"/>
    <n v="61150"/>
    <n v="1180"/>
  </r>
  <r>
    <x v="1"/>
    <x v="0"/>
    <s v="01"/>
    <x v="17"/>
    <s v="201401"/>
    <s v="20140141"/>
    <s v="HUILA"/>
    <n v="291161"/>
    <n v="742389"/>
    <n v="14204"/>
  </r>
  <r>
    <x v="1"/>
    <x v="0"/>
    <s v="01"/>
    <x v="19"/>
    <s v="201401"/>
    <s v="20140144"/>
    <s v="LA GUAJIRA"/>
    <n v="138139"/>
    <n v="691160"/>
    <n v="2545"/>
  </r>
  <r>
    <x v="1"/>
    <x v="0"/>
    <s v="01"/>
    <x v="20"/>
    <s v="201401"/>
    <s v="20140147"/>
    <s v="MAGDALENA"/>
    <n v="351704"/>
    <n v="926079"/>
    <n v="6437"/>
  </r>
  <r>
    <x v="1"/>
    <x v="0"/>
    <s v="01"/>
    <x v="21"/>
    <s v="201401"/>
    <s v="20140150"/>
    <s v="META"/>
    <n v="382904"/>
    <n v="405078"/>
    <n v="8765"/>
  </r>
  <r>
    <x v="1"/>
    <x v="0"/>
    <s v="01"/>
    <x v="22"/>
    <s v="201401"/>
    <s v="20140152"/>
    <s v="NARINO"/>
    <n v="244163"/>
    <n v="1133131"/>
    <n v="19293"/>
  </r>
  <r>
    <x v="1"/>
    <x v="0"/>
    <s v="01"/>
    <x v="23"/>
    <s v="201401"/>
    <s v="20140154"/>
    <s v="NORTE DE SANTANDER"/>
    <n v="398807"/>
    <n v="815093"/>
    <n v="11739"/>
  </r>
  <r>
    <x v="1"/>
    <x v="0"/>
    <s v="01"/>
    <x v="24"/>
    <s v="201401"/>
    <s v="20140186"/>
    <s v="PUTUMAYO"/>
    <n v="40810"/>
    <n v="245991"/>
    <n v="4850"/>
  </r>
  <r>
    <x v="1"/>
    <x v="0"/>
    <s v="01"/>
    <x v="25"/>
    <s v="201401"/>
    <s v="20140163"/>
    <s v="QUINDIO"/>
    <n v="221916"/>
    <n v="243683"/>
    <n v="6817"/>
  </r>
  <r>
    <x v="1"/>
    <x v="0"/>
    <s v="01"/>
    <x v="26"/>
    <s v="201401"/>
    <s v="20140166"/>
    <s v="RISARALDA"/>
    <n v="462712"/>
    <n v="369451"/>
    <n v="9935"/>
  </r>
  <r>
    <x v="1"/>
    <x v="0"/>
    <s v="01"/>
    <x v="27"/>
    <s v="201401"/>
    <s v="20140188"/>
    <s v="SAN ANDRES"/>
    <n v="35168"/>
    <n v="20094"/>
    <n v="500"/>
  </r>
  <r>
    <x v="1"/>
    <x v="0"/>
    <s v="01"/>
    <x v="28"/>
    <s v="201401"/>
    <s v="20140168"/>
    <s v="SANTANDER"/>
    <n v="990461"/>
    <n v="833247"/>
    <n v="36285"/>
  </r>
  <r>
    <x v="1"/>
    <x v="0"/>
    <s v="01"/>
    <x v="29"/>
    <s v="201401"/>
    <s v="20140170"/>
    <s v="SUCRE"/>
    <n v="153862"/>
    <n v="811479"/>
    <n v="5865"/>
  </r>
  <r>
    <x v="1"/>
    <x v="0"/>
    <s v="01"/>
    <x v="30"/>
    <s v="201401"/>
    <s v="20140173"/>
    <s v="TOLIMA"/>
    <n v="441035"/>
    <n v="730514"/>
    <n v="16281"/>
  </r>
  <r>
    <x v="1"/>
    <x v="0"/>
    <s v="01"/>
    <x v="31"/>
    <s v="201401"/>
    <s v="20140176"/>
    <s v="VALLE"/>
    <n v="2224308"/>
    <n v="1821240"/>
    <n v="23212"/>
  </r>
  <r>
    <x v="1"/>
    <x v="0"/>
    <s v="01"/>
    <x v="32"/>
    <s v="201401"/>
    <s v="20140197"/>
    <s v="VAUPES"/>
    <n v="2531"/>
    <n v="26945"/>
    <n v="1080"/>
  </r>
  <r>
    <x v="1"/>
    <x v="0"/>
    <s v="01"/>
    <x v="33"/>
    <s v="201401"/>
    <s v="20140199"/>
    <s v="VICHADA"/>
    <n v="5543"/>
    <n v="71365"/>
    <n v="531"/>
  </r>
  <r>
    <x v="1"/>
    <x v="1"/>
    <s v="02"/>
    <x v="0"/>
    <s v="201402"/>
    <s v="20140291"/>
    <s v="AMAZONAS"/>
    <n v="11908"/>
    <n v="52591"/>
    <n v="1346"/>
  </r>
  <r>
    <x v="1"/>
    <x v="1"/>
    <s v="02"/>
    <x v="1"/>
    <s v="201402"/>
    <s v="20140205"/>
    <s v="ANTIOQUIA"/>
    <n v="2870345"/>
    <n v="2404340"/>
    <n v="62037"/>
  </r>
  <r>
    <x v="1"/>
    <x v="1"/>
    <s v="02"/>
    <x v="2"/>
    <s v="201402"/>
    <s v="20140281"/>
    <s v="ARAUCA"/>
    <n v="34580"/>
    <n v="186580"/>
    <n v="3514"/>
  </r>
  <r>
    <x v="1"/>
    <x v="1"/>
    <s v="02"/>
    <x v="3"/>
    <s v="201402"/>
    <s v="20140208"/>
    <s v="ATLANTICO"/>
    <n v="1021245"/>
    <n v="1284402"/>
    <n v="12181"/>
  </r>
  <r>
    <x v="1"/>
    <x v="1"/>
    <s v="02"/>
    <x v="4"/>
    <s v="201402"/>
    <s v="20140211"/>
    <s v="BOGOTA D.C."/>
    <n v="5409163"/>
    <n v="1268080"/>
    <n v="35484"/>
  </r>
  <r>
    <x v="1"/>
    <x v="1"/>
    <s v="02"/>
    <x v="5"/>
    <s v="201402"/>
    <s v="20140213"/>
    <s v="BOLIVAR"/>
    <n v="594164"/>
    <n v="1367557"/>
    <n v="12234"/>
  </r>
  <r>
    <x v="1"/>
    <x v="1"/>
    <s v="02"/>
    <x v="6"/>
    <s v="201402"/>
    <s v="20140215"/>
    <s v="BOYACA"/>
    <n v="394303"/>
    <n v="676973"/>
    <n v="17237"/>
  </r>
  <r>
    <x v="1"/>
    <x v="1"/>
    <s v="02"/>
    <x v="7"/>
    <s v="201402"/>
    <s v="20140217"/>
    <s v="CALDAS"/>
    <n v="398879"/>
    <n v="452721"/>
    <n v="13368"/>
  </r>
  <r>
    <x v="1"/>
    <x v="1"/>
    <s v="02"/>
    <x v="8"/>
    <s v="201402"/>
    <s v="20140218"/>
    <s v="CAQUETA"/>
    <n v="62409"/>
    <n v="296536"/>
    <n v="6284"/>
  </r>
  <r>
    <x v="1"/>
    <x v="1"/>
    <s v="02"/>
    <x v="9"/>
    <s v="201402"/>
    <s v="20140285"/>
    <s v="CASANARE"/>
    <n v="136515"/>
    <n v="199520"/>
    <n v="3588"/>
  </r>
  <r>
    <x v="1"/>
    <x v="1"/>
    <s v="02"/>
    <x v="10"/>
    <s v="201402"/>
    <s v="20140219"/>
    <s v="CAUCA"/>
    <n v="245794"/>
    <n v="962848"/>
    <n v="12403"/>
  </r>
  <r>
    <x v="1"/>
    <x v="1"/>
    <s v="02"/>
    <x v="11"/>
    <s v="201402"/>
    <s v="20140220"/>
    <s v="CESAR"/>
    <n v="284121"/>
    <n v="806346"/>
    <n v="6038"/>
  </r>
  <r>
    <x v="1"/>
    <x v="1"/>
    <s v="02"/>
    <x v="12"/>
    <s v="201402"/>
    <s v="20140227"/>
    <s v="CHOCO"/>
    <n v="44231"/>
    <n v="395984"/>
    <n v="5262"/>
  </r>
  <r>
    <x v="1"/>
    <x v="1"/>
    <s v="02"/>
    <x v="13"/>
    <s v="201402"/>
    <s v="20140223"/>
    <s v="CORDOBA"/>
    <n v="279141"/>
    <n v="1307935"/>
    <n v="12581"/>
  </r>
  <r>
    <x v="1"/>
    <x v="1"/>
    <s v="02"/>
    <x v="14"/>
    <s v="201402"/>
    <s v="20140225"/>
    <s v="CUNDINAMARCA"/>
    <n v="1050897"/>
    <n v="917482"/>
    <n v="13150"/>
  </r>
  <r>
    <x v="1"/>
    <x v="1"/>
    <s v="02"/>
    <x v="15"/>
    <s v="201402"/>
    <s v="20140294"/>
    <s v="GUAINIA"/>
    <n v="3536"/>
    <n v="37062"/>
    <n v="624"/>
  </r>
  <r>
    <x v="1"/>
    <x v="1"/>
    <s v="02"/>
    <x v="16"/>
    <s v="201402"/>
    <s v="20140295"/>
    <s v="GUAVIARE"/>
    <n v="11035"/>
    <n v="61348"/>
    <n v="1180"/>
  </r>
  <r>
    <x v="1"/>
    <x v="1"/>
    <s v="02"/>
    <x v="17"/>
    <s v="201402"/>
    <s v="20140241"/>
    <s v="HUILA"/>
    <n v="289357"/>
    <n v="741822"/>
    <n v="14180"/>
  </r>
  <r>
    <x v="1"/>
    <x v="1"/>
    <s v="02"/>
    <x v="19"/>
    <s v="201402"/>
    <s v="20140244"/>
    <s v="LA GUAJIRA"/>
    <n v="133060"/>
    <n v="696396"/>
    <n v="2543"/>
  </r>
  <r>
    <x v="1"/>
    <x v="1"/>
    <s v="02"/>
    <x v="20"/>
    <s v="201402"/>
    <s v="20140247"/>
    <s v="MAGDALENA"/>
    <n v="347078"/>
    <n v="927331"/>
    <n v="6430"/>
  </r>
  <r>
    <x v="1"/>
    <x v="1"/>
    <s v="02"/>
    <x v="21"/>
    <s v="201402"/>
    <s v="20140250"/>
    <s v="META"/>
    <n v="381742"/>
    <n v="406324"/>
    <n v="8762"/>
  </r>
  <r>
    <x v="1"/>
    <x v="1"/>
    <s v="02"/>
    <x v="22"/>
    <s v="201402"/>
    <s v="20140252"/>
    <s v="NARINO"/>
    <n v="238931"/>
    <n v="1138527"/>
    <n v="19274"/>
  </r>
  <r>
    <x v="1"/>
    <x v="1"/>
    <s v="02"/>
    <x v="23"/>
    <s v="201402"/>
    <s v="20140254"/>
    <s v="NORTE DE SANTANDER"/>
    <n v="397255"/>
    <n v="829819"/>
    <n v="11728"/>
  </r>
  <r>
    <x v="1"/>
    <x v="1"/>
    <s v="02"/>
    <x v="24"/>
    <s v="201402"/>
    <s v="20140286"/>
    <s v="PUTUMAYO"/>
    <n v="40967"/>
    <n v="248307"/>
    <n v="4845"/>
  </r>
  <r>
    <x v="1"/>
    <x v="1"/>
    <s v="02"/>
    <x v="25"/>
    <s v="201402"/>
    <s v="20140263"/>
    <s v="QUINDIO"/>
    <n v="197348"/>
    <n v="244062"/>
    <n v="6807"/>
  </r>
  <r>
    <x v="1"/>
    <x v="1"/>
    <s v="02"/>
    <x v="26"/>
    <s v="201402"/>
    <s v="20140266"/>
    <s v="RISARALDA"/>
    <n v="464497"/>
    <n v="368152"/>
    <n v="9927"/>
  </r>
  <r>
    <x v="1"/>
    <x v="1"/>
    <s v="02"/>
    <x v="27"/>
    <s v="201402"/>
    <s v="20140288"/>
    <s v="SAN ANDRES"/>
    <n v="35053"/>
    <n v="20370"/>
    <n v="498"/>
  </r>
  <r>
    <x v="1"/>
    <x v="1"/>
    <s v="02"/>
    <x v="28"/>
    <s v="201402"/>
    <s v="20140268"/>
    <s v="SANTANDER"/>
    <n v="970806"/>
    <n v="838246"/>
    <n v="36251"/>
  </r>
  <r>
    <x v="1"/>
    <x v="1"/>
    <s v="02"/>
    <x v="29"/>
    <s v="201402"/>
    <s v="20140270"/>
    <s v="SUCRE"/>
    <n v="150030"/>
    <n v="819976"/>
    <n v="5864"/>
  </r>
  <r>
    <x v="1"/>
    <x v="1"/>
    <s v="02"/>
    <x v="30"/>
    <s v="201402"/>
    <s v="20140273"/>
    <s v="TOLIMA"/>
    <n v="440072"/>
    <n v="729248"/>
    <n v="16254"/>
  </r>
  <r>
    <x v="1"/>
    <x v="1"/>
    <s v="02"/>
    <x v="31"/>
    <s v="201402"/>
    <s v="20140276"/>
    <s v="VALLE"/>
    <n v="2229049"/>
    <n v="1820740"/>
    <n v="23195"/>
  </r>
  <r>
    <x v="1"/>
    <x v="1"/>
    <s v="02"/>
    <x v="32"/>
    <s v="201402"/>
    <s v="20140297"/>
    <s v="VAUPES"/>
    <n v="2545"/>
    <n v="27023"/>
    <n v="1076"/>
  </r>
  <r>
    <x v="1"/>
    <x v="1"/>
    <s v="02"/>
    <x v="33"/>
    <s v="201402"/>
    <s v="20140299"/>
    <s v="VICHADA"/>
    <n v="5457"/>
    <n v="71493"/>
    <n v="531"/>
  </r>
  <r>
    <x v="1"/>
    <x v="2"/>
    <s v="03"/>
    <x v="0"/>
    <s v="201403"/>
    <s v="20140391"/>
    <s v="AMAZONAS"/>
    <n v="12097"/>
    <n v="52729"/>
    <n v="1346"/>
  </r>
  <r>
    <x v="1"/>
    <x v="2"/>
    <s v="03"/>
    <x v="1"/>
    <s v="201403"/>
    <s v="20140305"/>
    <s v="ANTIOQUIA"/>
    <n v="3161871"/>
    <n v="2403134"/>
    <n v="61907"/>
  </r>
  <r>
    <x v="1"/>
    <x v="2"/>
    <s v="03"/>
    <x v="2"/>
    <s v="201403"/>
    <s v="20140381"/>
    <s v="ARAUCA"/>
    <n v="35750"/>
    <n v="185855"/>
    <n v="3507"/>
  </r>
  <r>
    <x v="1"/>
    <x v="2"/>
    <s v="03"/>
    <x v="3"/>
    <s v="201403"/>
    <s v="20140308"/>
    <s v="ATLANTICO"/>
    <n v="1022079"/>
    <n v="1270626"/>
    <n v="12169"/>
  </r>
  <r>
    <x v="1"/>
    <x v="2"/>
    <s v="03"/>
    <x v="4"/>
    <s v="201403"/>
    <s v="20140311"/>
    <s v="BOGOTA D.C."/>
    <n v="5476375"/>
    <n v="1271059"/>
    <n v="35404"/>
  </r>
  <r>
    <x v="1"/>
    <x v="2"/>
    <s v="03"/>
    <x v="5"/>
    <s v="201403"/>
    <s v="20140313"/>
    <s v="BOLIVAR"/>
    <n v="597551"/>
    <n v="1364530"/>
    <n v="12224"/>
  </r>
  <r>
    <x v="1"/>
    <x v="2"/>
    <s v="03"/>
    <x v="6"/>
    <s v="201403"/>
    <s v="20140315"/>
    <s v="BOYACA"/>
    <n v="401900"/>
    <n v="675660"/>
    <n v="17221"/>
  </r>
  <r>
    <x v="1"/>
    <x v="2"/>
    <s v="03"/>
    <x v="7"/>
    <s v="201403"/>
    <s v="20140317"/>
    <s v="CALDAS"/>
    <n v="402617"/>
    <n v="452869"/>
    <n v="13338"/>
  </r>
  <r>
    <x v="1"/>
    <x v="2"/>
    <s v="03"/>
    <x v="8"/>
    <s v="201403"/>
    <s v="20140318"/>
    <s v="CAQUETA"/>
    <n v="64815"/>
    <n v="296850"/>
    <n v="6268"/>
  </r>
  <r>
    <x v="1"/>
    <x v="2"/>
    <s v="03"/>
    <x v="9"/>
    <s v="201403"/>
    <s v="20140385"/>
    <s v="CASANARE"/>
    <n v="140947"/>
    <n v="198285"/>
    <n v="3583"/>
  </r>
  <r>
    <x v="1"/>
    <x v="2"/>
    <s v="03"/>
    <x v="10"/>
    <s v="201403"/>
    <s v="20140319"/>
    <s v="CAUCA"/>
    <n v="251057"/>
    <n v="962025"/>
    <n v="12377"/>
  </r>
  <r>
    <x v="1"/>
    <x v="2"/>
    <s v="03"/>
    <x v="11"/>
    <s v="201403"/>
    <s v="20140320"/>
    <s v="CESAR"/>
    <n v="287655"/>
    <n v="806565"/>
    <n v="6028"/>
  </r>
  <r>
    <x v="1"/>
    <x v="2"/>
    <s v="03"/>
    <x v="12"/>
    <s v="201403"/>
    <s v="20140327"/>
    <s v="CHOCO"/>
    <n v="45490"/>
    <n v="395299"/>
    <n v="5253"/>
  </r>
  <r>
    <x v="1"/>
    <x v="2"/>
    <s v="03"/>
    <x v="13"/>
    <s v="201403"/>
    <s v="20140323"/>
    <s v="CORDOBA"/>
    <n v="293271"/>
    <n v="1308138"/>
    <n v="12562"/>
  </r>
  <r>
    <x v="1"/>
    <x v="2"/>
    <s v="03"/>
    <x v="14"/>
    <s v="201403"/>
    <s v="20140325"/>
    <s v="CUNDINAMARCA"/>
    <n v="1054334"/>
    <n v="912975"/>
    <n v="13143"/>
  </r>
  <r>
    <x v="1"/>
    <x v="2"/>
    <s v="03"/>
    <x v="15"/>
    <s v="201403"/>
    <s v="20140394"/>
    <s v="GUAINIA"/>
    <n v="3699"/>
    <n v="37154"/>
    <n v="623"/>
  </r>
  <r>
    <x v="1"/>
    <x v="2"/>
    <s v="03"/>
    <x v="16"/>
    <s v="201403"/>
    <s v="20140395"/>
    <s v="GUAVIARE"/>
    <n v="11459"/>
    <n v="60998"/>
    <n v="1178"/>
  </r>
  <r>
    <x v="1"/>
    <x v="2"/>
    <s v="03"/>
    <x v="17"/>
    <s v="201403"/>
    <s v="20140341"/>
    <s v="HUILA"/>
    <n v="295219"/>
    <n v="740728"/>
    <n v="14081"/>
  </r>
  <r>
    <x v="1"/>
    <x v="2"/>
    <s v="03"/>
    <x v="19"/>
    <s v="201403"/>
    <s v="20140344"/>
    <s v="LA GUAJIRA"/>
    <n v="135109"/>
    <n v="695869"/>
    <n v="2538"/>
  </r>
  <r>
    <x v="1"/>
    <x v="2"/>
    <s v="03"/>
    <x v="20"/>
    <s v="201403"/>
    <s v="20140347"/>
    <s v="MAGDALENA"/>
    <n v="348352"/>
    <n v="933029"/>
    <n v="6423"/>
  </r>
  <r>
    <x v="1"/>
    <x v="2"/>
    <s v="03"/>
    <x v="21"/>
    <s v="201403"/>
    <s v="20140350"/>
    <s v="META"/>
    <n v="387698"/>
    <n v="407788"/>
    <n v="8745"/>
  </r>
  <r>
    <x v="1"/>
    <x v="2"/>
    <s v="03"/>
    <x v="22"/>
    <s v="201403"/>
    <s v="20140352"/>
    <s v="NARINO"/>
    <n v="244053"/>
    <n v="1136078"/>
    <n v="19248"/>
  </r>
  <r>
    <x v="1"/>
    <x v="2"/>
    <s v="03"/>
    <x v="23"/>
    <s v="201403"/>
    <s v="20140354"/>
    <s v="NORTE DE SANTANDER"/>
    <n v="406736"/>
    <n v="834212"/>
    <n v="11720"/>
  </r>
  <r>
    <x v="1"/>
    <x v="2"/>
    <s v="03"/>
    <x v="24"/>
    <s v="201403"/>
    <s v="20140386"/>
    <s v="PUTUMAYO"/>
    <n v="41966"/>
    <n v="248199"/>
    <n v="4825"/>
  </r>
  <r>
    <x v="1"/>
    <x v="2"/>
    <s v="03"/>
    <x v="25"/>
    <s v="201403"/>
    <s v="20140363"/>
    <s v="QUINDIO"/>
    <n v="220886"/>
    <n v="245460"/>
    <n v="6803"/>
  </r>
  <r>
    <x v="1"/>
    <x v="2"/>
    <s v="03"/>
    <x v="26"/>
    <s v="201403"/>
    <s v="20140366"/>
    <s v="RISARALDA"/>
    <n v="468791"/>
    <n v="369555"/>
    <n v="9918"/>
  </r>
  <r>
    <x v="1"/>
    <x v="2"/>
    <s v="03"/>
    <x v="27"/>
    <s v="201403"/>
    <s v="20140388"/>
    <s v="SAN ANDRES"/>
    <n v="35203"/>
    <n v="19933"/>
    <n v="498"/>
  </r>
  <r>
    <x v="1"/>
    <x v="2"/>
    <s v="03"/>
    <x v="28"/>
    <s v="201403"/>
    <s v="20140368"/>
    <s v="SANTANDER"/>
    <n v="994589"/>
    <n v="837861"/>
    <n v="36210"/>
  </r>
  <r>
    <x v="1"/>
    <x v="2"/>
    <s v="03"/>
    <x v="29"/>
    <s v="201403"/>
    <s v="20140370"/>
    <s v="SUCRE"/>
    <n v="151837"/>
    <n v="830835"/>
    <n v="5862"/>
  </r>
  <r>
    <x v="1"/>
    <x v="2"/>
    <s v="03"/>
    <x v="30"/>
    <s v="201403"/>
    <s v="20140373"/>
    <s v="TOLIMA"/>
    <n v="445184"/>
    <n v="729103"/>
    <n v="16219"/>
  </r>
  <r>
    <x v="1"/>
    <x v="2"/>
    <s v="03"/>
    <x v="31"/>
    <s v="201403"/>
    <s v="20140376"/>
    <s v="VALLE"/>
    <n v="2245143"/>
    <n v="1821573"/>
    <n v="23171"/>
  </r>
  <r>
    <x v="1"/>
    <x v="2"/>
    <s v="03"/>
    <x v="32"/>
    <s v="201403"/>
    <s v="20140397"/>
    <s v="VAUPES"/>
    <n v="2590"/>
    <n v="27099"/>
    <n v="1074"/>
  </r>
  <r>
    <x v="1"/>
    <x v="2"/>
    <s v="03"/>
    <x v="33"/>
    <s v="201403"/>
    <s v="20140399"/>
    <s v="VICHADA"/>
    <n v="5640"/>
    <n v="71152"/>
    <n v="529"/>
  </r>
  <r>
    <x v="1"/>
    <x v="3"/>
    <s v="04"/>
    <x v="0"/>
    <s v="201404"/>
    <s v="20140491"/>
    <s v="AMAZONAS"/>
    <n v="12133"/>
    <n v="53110"/>
    <n v="1345"/>
  </r>
  <r>
    <x v="1"/>
    <x v="3"/>
    <s v="04"/>
    <x v="1"/>
    <s v="201404"/>
    <s v="20140405"/>
    <s v="ANTIOQUIA"/>
    <n v="3204401"/>
    <n v="2397401"/>
    <n v="61823"/>
  </r>
  <r>
    <x v="1"/>
    <x v="3"/>
    <s v="04"/>
    <x v="2"/>
    <s v="201404"/>
    <s v="20140481"/>
    <s v="ARAUCA"/>
    <n v="36593"/>
    <n v="185037"/>
    <n v="3504"/>
  </r>
  <r>
    <x v="1"/>
    <x v="3"/>
    <s v="04"/>
    <x v="3"/>
    <s v="201404"/>
    <s v="20140408"/>
    <s v="ATLANTICO"/>
    <n v="1017405"/>
    <n v="1273532"/>
    <n v="12157"/>
  </r>
  <r>
    <x v="1"/>
    <x v="3"/>
    <s v="04"/>
    <x v="4"/>
    <s v="201404"/>
    <s v="20140411"/>
    <s v="BOGOTA D.C."/>
    <n v="5476373"/>
    <n v="1275229"/>
    <n v="35366"/>
  </r>
  <r>
    <x v="1"/>
    <x v="3"/>
    <s v="04"/>
    <x v="5"/>
    <s v="201404"/>
    <s v="20140413"/>
    <s v="BOLIVAR"/>
    <n v="598510"/>
    <n v="1368623"/>
    <n v="12223"/>
  </r>
  <r>
    <x v="1"/>
    <x v="3"/>
    <s v="04"/>
    <x v="6"/>
    <s v="201404"/>
    <s v="20140415"/>
    <s v="BOYACA"/>
    <n v="402267"/>
    <n v="672791"/>
    <n v="17206"/>
  </r>
  <r>
    <x v="1"/>
    <x v="3"/>
    <s v="04"/>
    <x v="7"/>
    <s v="201404"/>
    <s v="20140417"/>
    <s v="CALDAS"/>
    <n v="403730"/>
    <n v="450756"/>
    <n v="13328"/>
  </r>
  <r>
    <x v="1"/>
    <x v="3"/>
    <s v="04"/>
    <x v="8"/>
    <s v="201404"/>
    <s v="20140418"/>
    <s v="CAQUETA"/>
    <n v="64773"/>
    <n v="296708"/>
    <n v="6261"/>
  </r>
  <r>
    <x v="1"/>
    <x v="3"/>
    <s v="04"/>
    <x v="9"/>
    <s v="201404"/>
    <s v="20140485"/>
    <s v="CASANARE"/>
    <n v="142215"/>
    <n v="197991"/>
    <n v="3583"/>
  </r>
  <r>
    <x v="1"/>
    <x v="3"/>
    <s v="04"/>
    <x v="10"/>
    <s v="201404"/>
    <s v="20140419"/>
    <s v="CAUCA"/>
    <n v="252772"/>
    <n v="965180"/>
    <n v="12373"/>
  </r>
  <r>
    <x v="1"/>
    <x v="3"/>
    <s v="04"/>
    <x v="11"/>
    <s v="201404"/>
    <s v="20140420"/>
    <s v="CESAR"/>
    <n v="286294"/>
    <n v="806142"/>
    <n v="6025"/>
  </r>
  <r>
    <x v="1"/>
    <x v="3"/>
    <s v="04"/>
    <x v="12"/>
    <s v="201404"/>
    <s v="20140427"/>
    <s v="CHOCO"/>
    <n v="45449"/>
    <n v="393181"/>
    <n v="5249"/>
  </r>
  <r>
    <x v="1"/>
    <x v="3"/>
    <s v="04"/>
    <x v="13"/>
    <s v="201404"/>
    <s v="20140423"/>
    <s v="CORDOBA"/>
    <n v="293135"/>
    <n v="1308959"/>
    <n v="12551"/>
  </r>
  <r>
    <x v="1"/>
    <x v="3"/>
    <s v="04"/>
    <x v="14"/>
    <s v="201404"/>
    <s v="20140425"/>
    <s v="CUNDINAMARCA"/>
    <n v="1059218"/>
    <n v="909458"/>
    <n v="13134"/>
  </r>
  <r>
    <x v="1"/>
    <x v="3"/>
    <s v="04"/>
    <x v="15"/>
    <s v="201404"/>
    <s v="20140494"/>
    <s v="GUAINIA"/>
    <n v="3820"/>
    <n v="36999"/>
    <n v="623"/>
  </r>
  <r>
    <x v="1"/>
    <x v="3"/>
    <s v="04"/>
    <x v="16"/>
    <s v="201404"/>
    <s v="20140495"/>
    <s v="GUAVIARE"/>
    <n v="11789"/>
    <n v="60377"/>
    <n v="1177"/>
  </r>
  <r>
    <x v="1"/>
    <x v="3"/>
    <s v="04"/>
    <x v="17"/>
    <s v="201404"/>
    <s v="20140441"/>
    <s v="HUILA"/>
    <n v="294966"/>
    <n v="740675"/>
    <n v="14069"/>
  </r>
  <r>
    <x v="1"/>
    <x v="3"/>
    <s v="04"/>
    <x v="19"/>
    <s v="201404"/>
    <s v="20140444"/>
    <s v="LA GUAJIRA"/>
    <n v="133803"/>
    <n v="697878"/>
    <n v="2533"/>
  </r>
  <r>
    <x v="1"/>
    <x v="3"/>
    <s v="04"/>
    <x v="20"/>
    <s v="201404"/>
    <s v="20140447"/>
    <s v="MAGDALENA"/>
    <n v="345186"/>
    <n v="927579"/>
    <n v="6422"/>
  </r>
  <r>
    <x v="1"/>
    <x v="3"/>
    <s v="04"/>
    <x v="21"/>
    <s v="201404"/>
    <s v="20140450"/>
    <s v="META"/>
    <n v="389282"/>
    <n v="408939"/>
    <n v="8731"/>
  </r>
  <r>
    <x v="1"/>
    <x v="3"/>
    <s v="04"/>
    <x v="22"/>
    <s v="201404"/>
    <s v="20140452"/>
    <s v="NARINO"/>
    <n v="246775"/>
    <n v="1131981"/>
    <n v="19229"/>
  </r>
  <r>
    <x v="1"/>
    <x v="3"/>
    <s v="04"/>
    <x v="23"/>
    <s v="201404"/>
    <s v="20140454"/>
    <s v="NORTE DE SANTANDER"/>
    <n v="403689"/>
    <n v="837283"/>
    <n v="11716"/>
  </r>
  <r>
    <x v="1"/>
    <x v="3"/>
    <s v="04"/>
    <x v="24"/>
    <s v="201404"/>
    <s v="20140486"/>
    <s v="PUTUMAYO"/>
    <n v="41833"/>
    <n v="248826"/>
    <n v="4823"/>
  </r>
  <r>
    <x v="1"/>
    <x v="3"/>
    <s v="04"/>
    <x v="25"/>
    <s v="201404"/>
    <s v="20140463"/>
    <s v="QUINDIO"/>
    <n v="222810"/>
    <n v="247907"/>
    <n v="6800"/>
  </r>
  <r>
    <x v="1"/>
    <x v="3"/>
    <s v="04"/>
    <x v="26"/>
    <s v="201404"/>
    <s v="20140466"/>
    <s v="RISARALDA"/>
    <n v="468565"/>
    <n v="371204"/>
    <n v="9913"/>
  </r>
  <r>
    <x v="1"/>
    <x v="3"/>
    <s v="04"/>
    <x v="27"/>
    <s v="201404"/>
    <s v="20140488"/>
    <s v="SAN ANDRES"/>
    <n v="35017"/>
    <n v="19771"/>
    <n v="498"/>
  </r>
  <r>
    <x v="1"/>
    <x v="3"/>
    <s v="04"/>
    <x v="28"/>
    <s v="201404"/>
    <s v="20140468"/>
    <s v="SANTANDER"/>
    <n v="993668"/>
    <n v="837602"/>
    <n v="36198"/>
  </r>
  <r>
    <x v="1"/>
    <x v="3"/>
    <s v="04"/>
    <x v="29"/>
    <s v="201404"/>
    <s v="20140470"/>
    <s v="SUCRE"/>
    <n v="150959"/>
    <n v="828326"/>
    <n v="5861"/>
  </r>
  <r>
    <x v="1"/>
    <x v="3"/>
    <s v="04"/>
    <x v="30"/>
    <s v="201404"/>
    <s v="20140473"/>
    <s v="TOLIMA"/>
    <n v="446318"/>
    <n v="727321"/>
    <n v="16203"/>
  </r>
  <r>
    <x v="1"/>
    <x v="3"/>
    <s v="04"/>
    <x v="31"/>
    <s v="201404"/>
    <s v="20140476"/>
    <s v="VALLE"/>
    <n v="2246122"/>
    <n v="1821544"/>
    <n v="23160"/>
  </r>
  <r>
    <x v="1"/>
    <x v="3"/>
    <s v="04"/>
    <x v="32"/>
    <s v="201404"/>
    <s v="20140497"/>
    <s v="VAUPES"/>
    <n v="2577"/>
    <n v="27093"/>
    <n v="1074"/>
  </r>
  <r>
    <x v="1"/>
    <x v="3"/>
    <s v="04"/>
    <x v="33"/>
    <s v="201404"/>
    <s v="20140499"/>
    <s v="VICHADA"/>
    <n v="5699"/>
    <n v="69290"/>
    <n v="529"/>
  </r>
  <r>
    <x v="1"/>
    <x v="4"/>
    <s v="05"/>
    <x v="0"/>
    <s v="201405"/>
    <s v="20140591"/>
    <s v="AMAZONAS"/>
    <n v="12313"/>
    <n v="53361"/>
    <n v="0"/>
  </r>
  <r>
    <x v="1"/>
    <x v="4"/>
    <s v="05"/>
    <x v="1"/>
    <s v="201405"/>
    <s v="20140505"/>
    <s v="ANTIOQUIA"/>
    <n v="3217058"/>
    <n v="2399701"/>
    <n v="78"/>
  </r>
  <r>
    <x v="1"/>
    <x v="4"/>
    <s v="05"/>
    <x v="2"/>
    <s v="201405"/>
    <s v="20140581"/>
    <s v="ARAUCA"/>
    <n v="36919"/>
    <n v="185783"/>
    <n v="5"/>
  </r>
  <r>
    <x v="1"/>
    <x v="4"/>
    <s v="05"/>
    <x v="3"/>
    <s v="201405"/>
    <s v="20140508"/>
    <s v="ATLANTICO"/>
    <n v="1024013"/>
    <n v="1262530"/>
    <n v="7"/>
  </r>
  <r>
    <x v="1"/>
    <x v="4"/>
    <s v="05"/>
    <x v="4"/>
    <s v="201405"/>
    <s v="20140511"/>
    <s v="BOGOTA D.C."/>
    <n v="5535653"/>
    <n v="1292991"/>
    <n v="29"/>
  </r>
  <r>
    <x v="1"/>
    <x v="4"/>
    <s v="05"/>
    <x v="5"/>
    <s v="201405"/>
    <s v="20140513"/>
    <s v="BOLIVAR"/>
    <n v="597637"/>
    <n v="1373821"/>
    <n v="34"/>
  </r>
  <r>
    <x v="1"/>
    <x v="4"/>
    <s v="05"/>
    <x v="6"/>
    <s v="201405"/>
    <s v="20140515"/>
    <s v="BOYACA"/>
    <n v="409196"/>
    <n v="669474"/>
    <n v="22"/>
  </r>
  <r>
    <x v="1"/>
    <x v="4"/>
    <s v="05"/>
    <x v="7"/>
    <s v="201405"/>
    <s v="20140517"/>
    <s v="CALDAS"/>
    <n v="405229"/>
    <n v="448655"/>
    <n v="15"/>
  </r>
  <r>
    <x v="1"/>
    <x v="4"/>
    <s v="05"/>
    <x v="8"/>
    <s v="201405"/>
    <s v="20140518"/>
    <s v="CAQUETA"/>
    <n v="65586"/>
    <n v="294726"/>
    <n v="7"/>
  </r>
  <r>
    <x v="1"/>
    <x v="4"/>
    <s v="05"/>
    <x v="9"/>
    <s v="201405"/>
    <s v="20140585"/>
    <s v="CASANARE"/>
    <n v="144559"/>
    <n v="198445"/>
    <n v="10"/>
  </r>
  <r>
    <x v="1"/>
    <x v="4"/>
    <s v="05"/>
    <x v="10"/>
    <s v="201405"/>
    <s v="20140519"/>
    <s v="CAUCA"/>
    <n v="254937"/>
    <n v="961860"/>
    <n v="11"/>
  </r>
  <r>
    <x v="1"/>
    <x v="4"/>
    <s v="05"/>
    <x v="11"/>
    <s v="201405"/>
    <s v="20140520"/>
    <s v="CESAR"/>
    <n v="287469"/>
    <n v="808947"/>
    <n v="4"/>
  </r>
  <r>
    <x v="1"/>
    <x v="4"/>
    <s v="05"/>
    <x v="12"/>
    <s v="201405"/>
    <s v="20140527"/>
    <s v="CHOCO"/>
    <n v="46879"/>
    <n v="394443"/>
    <n v="3"/>
  </r>
  <r>
    <x v="1"/>
    <x v="4"/>
    <s v="05"/>
    <x v="13"/>
    <s v="201405"/>
    <s v="20140523"/>
    <s v="CORDOBA"/>
    <n v="294931"/>
    <n v="1307109"/>
    <n v="25"/>
  </r>
  <r>
    <x v="1"/>
    <x v="4"/>
    <s v="05"/>
    <x v="14"/>
    <s v="201405"/>
    <s v="20140525"/>
    <s v="CUNDINAMARCA"/>
    <n v="1075258"/>
    <n v="909228"/>
    <n v="15"/>
  </r>
  <r>
    <x v="1"/>
    <x v="4"/>
    <s v="05"/>
    <x v="15"/>
    <s v="201405"/>
    <s v="20140594"/>
    <s v="GUAINIA"/>
    <n v="3785"/>
    <n v="37294"/>
    <n v="0"/>
  </r>
  <r>
    <x v="1"/>
    <x v="4"/>
    <s v="05"/>
    <x v="16"/>
    <s v="201405"/>
    <s v="20140595"/>
    <s v="GUAVIARE"/>
    <n v="12234"/>
    <n v="60729"/>
    <n v="0"/>
  </r>
  <r>
    <x v="1"/>
    <x v="4"/>
    <s v="05"/>
    <x v="17"/>
    <s v="201405"/>
    <s v="20140541"/>
    <s v="HUILA"/>
    <n v="298904"/>
    <n v="739921"/>
    <n v="22"/>
  </r>
  <r>
    <x v="1"/>
    <x v="4"/>
    <s v="05"/>
    <x v="19"/>
    <s v="201405"/>
    <s v="20140544"/>
    <s v="LA GUAJIRA"/>
    <n v="136090"/>
    <n v="701677"/>
    <n v="4"/>
  </r>
  <r>
    <x v="1"/>
    <x v="4"/>
    <s v="05"/>
    <x v="20"/>
    <s v="201405"/>
    <s v="20140547"/>
    <s v="MAGDALENA"/>
    <n v="345959"/>
    <n v="923271"/>
    <n v="17"/>
  </r>
  <r>
    <x v="1"/>
    <x v="4"/>
    <s v="05"/>
    <x v="21"/>
    <s v="201405"/>
    <s v="20140550"/>
    <s v="META"/>
    <n v="394925"/>
    <n v="409394"/>
    <n v="18"/>
  </r>
  <r>
    <x v="1"/>
    <x v="4"/>
    <s v="05"/>
    <x v="22"/>
    <s v="201405"/>
    <s v="20140552"/>
    <s v="NARINO"/>
    <n v="249676"/>
    <n v="1130650"/>
    <n v="29"/>
  </r>
  <r>
    <x v="1"/>
    <x v="4"/>
    <s v="05"/>
    <x v="23"/>
    <s v="201405"/>
    <s v="20140554"/>
    <s v="NORTE DE SANTANDER"/>
    <n v="409750"/>
    <n v="848841"/>
    <n v="15"/>
  </r>
  <r>
    <x v="1"/>
    <x v="4"/>
    <s v="05"/>
    <x v="24"/>
    <s v="201405"/>
    <s v="20140586"/>
    <s v="PUTUMAYO"/>
    <n v="41784"/>
    <n v="248684"/>
    <n v="11"/>
  </r>
  <r>
    <x v="1"/>
    <x v="4"/>
    <s v="05"/>
    <x v="25"/>
    <s v="201405"/>
    <s v="20140563"/>
    <s v="QUINDIO"/>
    <n v="225647"/>
    <n v="247427"/>
    <n v="9"/>
  </r>
  <r>
    <x v="1"/>
    <x v="4"/>
    <s v="05"/>
    <x v="26"/>
    <s v="201405"/>
    <s v="20140566"/>
    <s v="RISARALDA"/>
    <n v="468997"/>
    <n v="371943"/>
    <n v="13"/>
  </r>
  <r>
    <x v="1"/>
    <x v="4"/>
    <s v="05"/>
    <x v="27"/>
    <s v="201405"/>
    <s v="20140588"/>
    <s v="SAN ANDRES"/>
    <n v="35247"/>
    <n v="19599"/>
    <n v="1"/>
  </r>
  <r>
    <x v="1"/>
    <x v="4"/>
    <s v="05"/>
    <x v="28"/>
    <s v="201405"/>
    <s v="20140568"/>
    <s v="SANTANDER"/>
    <n v="1007567"/>
    <n v="839006"/>
    <n v="52"/>
  </r>
  <r>
    <x v="1"/>
    <x v="4"/>
    <s v="05"/>
    <x v="29"/>
    <s v="201405"/>
    <s v="20140570"/>
    <s v="SUCRE"/>
    <n v="151057"/>
    <n v="829502"/>
    <n v="8"/>
  </r>
  <r>
    <x v="1"/>
    <x v="4"/>
    <s v="05"/>
    <x v="30"/>
    <s v="201405"/>
    <s v="20140573"/>
    <s v="TOLIMA"/>
    <n v="448506"/>
    <n v="726069"/>
    <n v="34"/>
  </r>
  <r>
    <x v="1"/>
    <x v="4"/>
    <s v="05"/>
    <x v="31"/>
    <s v="201405"/>
    <s v="20140576"/>
    <s v="VALLE"/>
    <n v="2257708"/>
    <n v="1820041"/>
    <n v="15"/>
  </r>
  <r>
    <x v="1"/>
    <x v="4"/>
    <s v="05"/>
    <x v="32"/>
    <s v="201405"/>
    <s v="20140597"/>
    <s v="VAUPES"/>
    <n v="2536"/>
    <n v="27223"/>
    <n v="1"/>
  </r>
  <r>
    <x v="1"/>
    <x v="4"/>
    <s v="05"/>
    <x v="33"/>
    <s v="201405"/>
    <s v="20140599"/>
    <s v="VICHADA"/>
    <n v="5825"/>
    <n v="70373"/>
    <n v="2"/>
  </r>
  <r>
    <x v="1"/>
    <x v="5"/>
    <s v="06"/>
    <x v="0"/>
    <s v="201406"/>
    <s v="20140691"/>
    <s v="AMAZONAS"/>
    <n v="12618"/>
    <n v="53227"/>
    <n v="0"/>
  </r>
  <r>
    <x v="1"/>
    <x v="5"/>
    <s v="06"/>
    <x v="1"/>
    <s v="201406"/>
    <s v="20140605"/>
    <s v="ANTIOQUIA"/>
    <n v="3255753"/>
    <n v="2383736"/>
    <n v="68"/>
  </r>
  <r>
    <x v="1"/>
    <x v="5"/>
    <s v="06"/>
    <x v="2"/>
    <s v="201406"/>
    <s v="20140681"/>
    <s v="ARAUCA"/>
    <n v="37759"/>
    <n v="185667"/>
    <n v="4"/>
  </r>
  <r>
    <x v="1"/>
    <x v="5"/>
    <s v="06"/>
    <x v="3"/>
    <s v="201406"/>
    <s v="20140608"/>
    <s v="ATLANTICO"/>
    <n v="1040247"/>
    <n v="1277077"/>
    <n v="7"/>
  </r>
  <r>
    <x v="1"/>
    <x v="5"/>
    <s v="06"/>
    <x v="4"/>
    <s v="201406"/>
    <s v="20140611"/>
    <s v="BOGOTA D.C."/>
    <n v="5567630"/>
    <n v="1277631"/>
    <n v="27"/>
  </r>
  <r>
    <x v="1"/>
    <x v="5"/>
    <s v="06"/>
    <x v="5"/>
    <s v="201406"/>
    <s v="20140613"/>
    <s v="BOLIVAR"/>
    <n v="608783"/>
    <n v="1374641"/>
    <n v="34"/>
  </r>
  <r>
    <x v="1"/>
    <x v="5"/>
    <s v="06"/>
    <x v="6"/>
    <s v="201406"/>
    <s v="20140615"/>
    <s v="BOYACA"/>
    <n v="414702"/>
    <n v="666464"/>
    <n v="18"/>
  </r>
  <r>
    <x v="1"/>
    <x v="5"/>
    <s v="06"/>
    <x v="7"/>
    <s v="201406"/>
    <s v="20140617"/>
    <s v="CALDAS"/>
    <n v="410357"/>
    <n v="446540"/>
    <n v="11"/>
  </r>
  <r>
    <x v="1"/>
    <x v="5"/>
    <s v="06"/>
    <x v="8"/>
    <s v="201406"/>
    <s v="20140618"/>
    <s v="CAQUETA"/>
    <n v="66984"/>
    <n v="294718"/>
    <n v="6"/>
  </r>
  <r>
    <x v="1"/>
    <x v="5"/>
    <s v="06"/>
    <x v="9"/>
    <s v="201406"/>
    <s v="20140685"/>
    <s v="CASANARE"/>
    <n v="147802"/>
    <n v="198209"/>
    <n v="6"/>
  </r>
  <r>
    <x v="1"/>
    <x v="5"/>
    <s v="06"/>
    <x v="10"/>
    <s v="201406"/>
    <s v="20140619"/>
    <s v="CAUCA"/>
    <n v="257883"/>
    <n v="959997"/>
    <n v="7"/>
  </r>
  <r>
    <x v="1"/>
    <x v="5"/>
    <s v="06"/>
    <x v="11"/>
    <s v="201406"/>
    <s v="20140620"/>
    <s v="CESAR"/>
    <n v="296051"/>
    <n v="806236"/>
    <n v="4"/>
  </r>
  <r>
    <x v="1"/>
    <x v="5"/>
    <s v="06"/>
    <x v="12"/>
    <s v="201406"/>
    <s v="20140627"/>
    <s v="CHOCO"/>
    <n v="48459"/>
    <n v="395669"/>
    <n v="3"/>
  </r>
  <r>
    <x v="1"/>
    <x v="5"/>
    <s v="06"/>
    <x v="13"/>
    <s v="201406"/>
    <s v="20140623"/>
    <s v="CORDOBA"/>
    <n v="301209"/>
    <n v="1308889"/>
    <n v="19"/>
  </r>
  <r>
    <x v="1"/>
    <x v="5"/>
    <s v="06"/>
    <x v="14"/>
    <s v="201406"/>
    <s v="20140625"/>
    <s v="CUNDINAMARCA"/>
    <n v="1078954"/>
    <n v="908407"/>
    <n v="14"/>
  </r>
  <r>
    <x v="1"/>
    <x v="5"/>
    <s v="06"/>
    <x v="15"/>
    <s v="201406"/>
    <s v="20140694"/>
    <s v="GUAINIA"/>
    <n v="3829"/>
    <n v="37244"/>
    <n v="0"/>
  </r>
  <r>
    <x v="1"/>
    <x v="5"/>
    <s v="06"/>
    <x v="16"/>
    <s v="201406"/>
    <s v="20140695"/>
    <s v="GUAVIARE"/>
    <n v="12329"/>
    <n v="60071"/>
    <n v="0"/>
  </r>
  <r>
    <x v="1"/>
    <x v="5"/>
    <s v="06"/>
    <x v="17"/>
    <s v="201406"/>
    <s v="20140641"/>
    <s v="HUILA"/>
    <n v="302397"/>
    <n v="738716"/>
    <n v="10"/>
  </r>
  <r>
    <x v="1"/>
    <x v="5"/>
    <s v="06"/>
    <x v="19"/>
    <s v="201406"/>
    <s v="20140644"/>
    <s v="LA GUAJIRA"/>
    <n v="141565"/>
    <n v="697098"/>
    <n v="3"/>
  </r>
  <r>
    <x v="1"/>
    <x v="5"/>
    <s v="06"/>
    <x v="20"/>
    <s v="201406"/>
    <s v="20140647"/>
    <s v="MAGDALENA"/>
    <n v="354606"/>
    <n v="928106"/>
    <n v="11"/>
  </r>
  <r>
    <x v="1"/>
    <x v="5"/>
    <s v="06"/>
    <x v="21"/>
    <s v="201406"/>
    <s v="20140650"/>
    <s v="META"/>
    <n v="399618"/>
    <n v="412241"/>
    <n v="16"/>
  </r>
  <r>
    <x v="1"/>
    <x v="5"/>
    <s v="06"/>
    <x v="22"/>
    <s v="201406"/>
    <s v="20140652"/>
    <s v="NARINO"/>
    <n v="253885"/>
    <n v="1130427"/>
    <n v="21"/>
  </r>
  <r>
    <x v="1"/>
    <x v="5"/>
    <s v="06"/>
    <x v="23"/>
    <s v="201406"/>
    <s v="20140654"/>
    <s v="NORTE DE SANTANDER"/>
    <n v="417186"/>
    <n v="844977"/>
    <n v="8"/>
  </r>
  <r>
    <x v="1"/>
    <x v="5"/>
    <s v="06"/>
    <x v="24"/>
    <s v="201406"/>
    <s v="20140686"/>
    <s v="PUTUMAYO"/>
    <n v="42923"/>
    <n v="249300"/>
    <n v="7"/>
  </r>
  <r>
    <x v="1"/>
    <x v="5"/>
    <s v="06"/>
    <x v="25"/>
    <s v="201406"/>
    <s v="20140663"/>
    <s v="QUINDIO"/>
    <n v="227345"/>
    <n v="246573"/>
    <n v="8"/>
  </r>
  <r>
    <x v="1"/>
    <x v="5"/>
    <s v="06"/>
    <x v="26"/>
    <s v="201406"/>
    <s v="20140666"/>
    <s v="RISARALDA"/>
    <n v="473373"/>
    <n v="371275"/>
    <n v="12"/>
  </r>
  <r>
    <x v="1"/>
    <x v="5"/>
    <s v="06"/>
    <x v="27"/>
    <s v="201406"/>
    <s v="20140688"/>
    <s v="SAN ANDRES"/>
    <n v="35635"/>
    <n v="19483"/>
    <n v="1"/>
  </r>
  <r>
    <x v="1"/>
    <x v="5"/>
    <s v="06"/>
    <x v="28"/>
    <s v="201406"/>
    <s v="20140668"/>
    <s v="SANTANDER"/>
    <n v="1022239"/>
    <n v="835710"/>
    <n v="40"/>
  </r>
  <r>
    <x v="1"/>
    <x v="5"/>
    <s v="06"/>
    <x v="29"/>
    <s v="201406"/>
    <s v="20140670"/>
    <s v="SUCRE"/>
    <n v="155383"/>
    <n v="828159"/>
    <n v="5"/>
  </r>
  <r>
    <x v="1"/>
    <x v="5"/>
    <s v="06"/>
    <x v="30"/>
    <s v="201406"/>
    <s v="20140673"/>
    <s v="TOLIMA"/>
    <n v="452762"/>
    <n v="726505"/>
    <n v="25"/>
  </r>
  <r>
    <x v="1"/>
    <x v="5"/>
    <s v="06"/>
    <x v="31"/>
    <s v="201406"/>
    <s v="20140676"/>
    <s v="VALLE"/>
    <n v="2279543"/>
    <n v="1812812"/>
    <n v="13"/>
  </r>
  <r>
    <x v="1"/>
    <x v="5"/>
    <s v="06"/>
    <x v="32"/>
    <s v="201406"/>
    <s v="20140697"/>
    <s v="VAUPES"/>
    <n v="2614"/>
    <n v="27179"/>
    <n v="1"/>
  </r>
  <r>
    <x v="1"/>
    <x v="5"/>
    <s v="06"/>
    <x v="33"/>
    <s v="201406"/>
    <s v="20140699"/>
    <s v="VICHADA"/>
    <n v="6050"/>
    <n v="70152"/>
    <n v="2"/>
  </r>
  <r>
    <x v="1"/>
    <x v="6"/>
    <s v="07"/>
    <x v="0"/>
    <s v="201407"/>
    <s v="20140791"/>
    <s v="AMAZONAS"/>
    <n v="12687"/>
    <n v="53441"/>
    <n v="0"/>
  </r>
  <r>
    <x v="1"/>
    <x v="6"/>
    <s v="07"/>
    <x v="1"/>
    <s v="201407"/>
    <s v="20140705"/>
    <s v="ANTIOQUIA"/>
    <n v="3261481"/>
    <n v="2383616"/>
    <n v="68"/>
  </r>
  <r>
    <x v="1"/>
    <x v="6"/>
    <s v="07"/>
    <x v="2"/>
    <s v="201407"/>
    <s v="20140781"/>
    <s v="ARAUCA"/>
    <n v="37620"/>
    <n v="186052"/>
    <n v="4"/>
  </r>
  <r>
    <x v="1"/>
    <x v="6"/>
    <s v="07"/>
    <x v="3"/>
    <s v="201407"/>
    <s v="20140708"/>
    <s v="ATLANTICO"/>
    <n v="1038166"/>
    <n v="1291220"/>
    <n v="7"/>
  </r>
  <r>
    <x v="1"/>
    <x v="6"/>
    <s v="07"/>
    <x v="4"/>
    <s v="201407"/>
    <s v="20140711"/>
    <s v="BOGOTA D.C."/>
    <n v="5600013"/>
    <n v="1272221"/>
    <n v="25"/>
  </r>
  <r>
    <x v="1"/>
    <x v="6"/>
    <s v="07"/>
    <x v="5"/>
    <s v="201407"/>
    <s v="20140713"/>
    <s v="BOLIVAR"/>
    <n v="607991"/>
    <n v="1382332"/>
    <n v="34"/>
  </r>
  <r>
    <x v="1"/>
    <x v="6"/>
    <s v="07"/>
    <x v="6"/>
    <s v="201407"/>
    <s v="20140715"/>
    <s v="BOYACA"/>
    <n v="415175"/>
    <n v="664028"/>
    <n v="18"/>
  </r>
  <r>
    <x v="1"/>
    <x v="6"/>
    <s v="07"/>
    <x v="7"/>
    <s v="201407"/>
    <s v="20140717"/>
    <s v="CALDAS"/>
    <n v="414074"/>
    <n v="443939"/>
    <n v="11"/>
  </r>
  <r>
    <x v="1"/>
    <x v="6"/>
    <s v="07"/>
    <x v="8"/>
    <s v="201407"/>
    <s v="20140718"/>
    <s v="CAQUETA"/>
    <n v="66573"/>
    <n v="294857"/>
    <n v="6"/>
  </r>
  <r>
    <x v="1"/>
    <x v="6"/>
    <s v="07"/>
    <x v="9"/>
    <s v="201407"/>
    <s v="20140785"/>
    <s v="CASANARE"/>
    <n v="147397"/>
    <n v="198672"/>
    <n v="6"/>
  </r>
  <r>
    <x v="1"/>
    <x v="6"/>
    <s v="07"/>
    <x v="10"/>
    <s v="201407"/>
    <s v="20140719"/>
    <s v="CAUCA"/>
    <n v="256641"/>
    <n v="963007"/>
    <n v="7"/>
  </r>
  <r>
    <x v="1"/>
    <x v="6"/>
    <s v="07"/>
    <x v="11"/>
    <s v="201407"/>
    <s v="20140720"/>
    <s v="CESAR"/>
    <n v="294453"/>
    <n v="809540"/>
    <n v="4"/>
  </r>
  <r>
    <x v="1"/>
    <x v="6"/>
    <s v="07"/>
    <x v="12"/>
    <s v="201407"/>
    <s v="20140727"/>
    <s v="CHOCO"/>
    <n v="46959"/>
    <n v="391465"/>
    <n v="3"/>
  </r>
  <r>
    <x v="1"/>
    <x v="6"/>
    <s v="07"/>
    <x v="13"/>
    <s v="201407"/>
    <s v="20140723"/>
    <s v="CORDOBA"/>
    <n v="300117"/>
    <n v="1314949"/>
    <n v="19"/>
  </r>
  <r>
    <x v="1"/>
    <x v="6"/>
    <s v="07"/>
    <x v="14"/>
    <s v="201407"/>
    <s v="20140725"/>
    <s v="CUNDINAMARCA"/>
    <n v="1084015"/>
    <n v="900924"/>
    <n v="14"/>
  </r>
  <r>
    <x v="1"/>
    <x v="6"/>
    <s v="07"/>
    <x v="15"/>
    <s v="201407"/>
    <s v="20140794"/>
    <s v="GUAINIA"/>
    <n v="3805"/>
    <n v="37325"/>
    <n v="0"/>
  </r>
  <r>
    <x v="1"/>
    <x v="6"/>
    <s v="07"/>
    <x v="16"/>
    <s v="201407"/>
    <s v="20140795"/>
    <s v="GUAVIARE"/>
    <n v="12308"/>
    <n v="60044"/>
    <n v="0"/>
  </r>
  <r>
    <x v="1"/>
    <x v="6"/>
    <s v="07"/>
    <x v="17"/>
    <s v="201407"/>
    <s v="20140741"/>
    <s v="HUILA"/>
    <n v="301648"/>
    <n v="736561"/>
    <n v="10"/>
  </r>
  <r>
    <x v="1"/>
    <x v="6"/>
    <s v="07"/>
    <x v="19"/>
    <s v="201407"/>
    <s v="20140744"/>
    <s v="LA GUAJIRA"/>
    <n v="139840"/>
    <n v="701150"/>
    <n v="3"/>
  </r>
  <r>
    <x v="1"/>
    <x v="6"/>
    <s v="07"/>
    <x v="20"/>
    <s v="201407"/>
    <s v="20140747"/>
    <s v="MAGDALENA"/>
    <n v="351414"/>
    <n v="935223"/>
    <n v="11"/>
  </r>
  <r>
    <x v="1"/>
    <x v="6"/>
    <s v="07"/>
    <x v="21"/>
    <s v="201407"/>
    <s v="20140750"/>
    <s v="META"/>
    <n v="401203"/>
    <n v="413371"/>
    <n v="16"/>
  </r>
  <r>
    <x v="1"/>
    <x v="6"/>
    <s v="07"/>
    <x v="22"/>
    <s v="201407"/>
    <s v="20140752"/>
    <s v="NARINO"/>
    <n v="249903"/>
    <n v="1130335"/>
    <n v="21"/>
  </r>
  <r>
    <x v="1"/>
    <x v="6"/>
    <s v="07"/>
    <x v="23"/>
    <s v="201407"/>
    <s v="20140754"/>
    <s v="NORTE DE SANTANDER"/>
    <n v="413664"/>
    <n v="846387"/>
    <n v="7"/>
  </r>
  <r>
    <x v="1"/>
    <x v="6"/>
    <s v="07"/>
    <x v="24"/>
    <s v="201407"/>
    <s v="20140786"/>
    <s v="PUTUMAYO"/>
    <n v="42532"/>
    <n v="249362"/>
    <n v="7"/>
  </r>
  <r>
    <x v="1"/>
    <x v="6"/>
    <s v="07"/>
    <x v="25"/>
    <s v="201407"/>
    <s v="20140763"/>
    <s v="QUINDIO"/>
    <n v="227196"/>
    <n v="245879"/>
    <n v="7"/>
  </r>
  <r>
    <x v="1"/>
    <x v="6"/>
    <s v="07"/>
    <x v="26"/>
    <s v="201407"/>
    <s v="20140766"/>
    <s v="RISARALDA"/>
    <n v="475404"/>
    <n v="371634"/>
    <n v="12"/>
  </r>
  <r>
    <x v="1"/>
    <x v="6"/>
    <s v="07"/>
    <x v="27"/>
    <s v="201407"/>
    <s v="20140788"/>
    <s v="SAN ANDRES"/>
    <n v="35885"/>
    <n v="19490"/>
    <n v="1"/>
  </r>
  <r>
    <x v="1"/>
    <x v="6"/>
    <s v="07"/>
    <x v="28"/>
    <s v="201407"/>
    <s v="20140768"/>
    <s v="SANTANDER"/>
    <n v="1020668"/>
    <n v="834868"/>
    <n v="40"/>
  </r>
  <r>
    <x v="1"/>
    <x v="6"/>
    <s v="07"/>
    <x v="29"/>
    <s v="201407"/>
    <s v="20140770"/>
    <s v="SUCRE"/>
    <n v="154788"/>
    <n v="826640"/>
    <n v="5"/>
  </r>
  <r>
    <x v="1"/>
    <x v="6"/>
    <s v="07"/>
    <x v="30"/>
    <s v="201407"/>
    <s v="20140773"/>
    <s v="TOLIMA"/>
    <n v="454758"/>
    <n v="726139"/>
    <n v="25"/>
  </r>
  <r>
    <x v="1"/>
    <x v="6"/>
    <s v="07"/>
    <x v="31"/>
    <s v="201407"/>
    <s v="20140776"/>
    <s v="VALLE"/>
    <n v="2278740"/>
    <n v="1822608"/>
    <n v="13"/>
  </r>
  <r>
    <x v="1"/>
    <x v="6"/>
    <s v="07"/>
    <x v="32"/>
    <s v="201407"/>
    <s v="20140797"/>
    <s v="VAUPES"/>
    <n v="2616"/>
    <n v="27213"/>
    <n v="1"/>
  </r>
  <r>
    <x v="1"/>
    <x v="6"/>
    <s v="07"/>
    <x v="33"/>
    <s v="201407"/>
    <s v="20140799"/>
    <s v="VICHADA"/>
    <n v="5975"/>
    <n v="70314"/>
    <n v="2"/>
  </r>
  <r>
    <x v="1"/>
    <x v="7"/>
    <s v="08"/>
    <x v="0"/>
    <s v="201408"/>
    <s v="20140891"/>
    <s v="AMAZONAS"/>
    <n v="12879"/>
    <n v="53563"/>
    <n v="0"/>
  </r>
  <r>
    <x v="1"/>
    <x v="7"/>
    <s v="08"/>
    <x v="1"/>
    <s v="201408"/>
    <s v="20140805"/>
    <s v="ANTIOQUIA"/>
    <n v="3333779"/>
    <n v="2354072"/>
    <n v="67"/>
  </r>
  <r>
    <x v="1"/>
    <x v="7"/>
    <s v="08"/>
    <x v="2"/>
    <s v="201408"/>
    <s v="20140881"/>
    <s v="ARAUCA"/>
    <n v="39199"/>
    <n v="186153"/>
    <n v="4"/>
  </r>
  <r>
    <x v="1"/>
    <x v="7"/>
    <s v="08"/>
    <x v="3"/>
    <s v="201408"/>
    <s v="20140808"/>
    <s v="ATLANTICO"/>
    <n v="1064436"/>
    <n v="1292556"/>
    <n v="7"/>
  </r>
  <r>
    <x v="1"/>
    <x v="7"/>
    <s v="08"/>
    <x v="4"/>
    <s v="201408"/>
    <s v="20140811"/>
    <s v="BOGOTA D.C."/>
    <n v="5693954"/>
    <n v="1262840"/>
    <n v="25"/>
  </r>
  <r>
    <x v="1"/>
    <x v="7"/>
    <s v="08"/>
    <x v="5"/>
    <s v="201408"/>
    <s v="20140813"/>
    <s v="BOLIVAR"/>
    <n v="623509"/>
    <n v="1384073"/>
    <n v="34"/>
  </r>
  <r>
    <x v="1"/>
    <x v="7"/>
    <s v="08"/>
    <x v="6"/>
    <s v="201408"/>
    <s v="20140815"/>
    <s v="BOYACA"/>
    <n v="425408"/>
    <n v="666185"/>
    <n v="18"/>
  </r>
  <r>
    <x v="1"/>
    <x v="7"/>
    <s v="08"/>
    <x v="7"/>
    <s v="201408"/>
    <s v="20140817"/>
    <s v="CALDAS"/>
    <n v="421456"/>
    <n v="442895"/>
    <n v="11"/>
  </r>
  <r>
    <x v="1"/>
    <x v="7"/>
    <s v="08"/>
    <x v="8"/>
    <s v="201408"/>
    <s v="20140818"/>
    <s v="CAQUETA"/>
    <n v="68997"/>
    <n v="294616"/>
    <n v="6"/>
  </r>
  <r>
    <x v="1"/>
    <x v="7"/>
    <s v="08"/>
    <x v="9"/>
    <s v="201408"/>
    <s v="20140885"/>
    <s v="CASANARE"/>
    <n v="154703"/>
    <n v="198413"/>
    <n v="5"/>
  </r>
  <r>
    <x v="1"/>
    <x v="7"/>
    <s v="08"/>
    <x v="10"/>
    <s v="201408"/>
    <s v="20140819"/>
    <s v="CAUCA"/>
    <n v="260108"/>
    <n v="962988"/>
    <n v="7"/>
  </r>
  <r>
    <x v="1"/>
    <x v="7"/>
    <s v="08"/>
    <x v="11"/>
    <s v="201408"/>
    <s v="20140820"/>
    <s v="CESAR"/>
    <n v="302174"/>
    <n v="809187"/>
    <n v="4"/>
  </r>
  <r>
    <x v="1"/>
    <x v="7"/>
    <s v="08"/>
    <x v="12"/>
    <s v="201408"/>
    <s v="20140827"/>
    <s v="CHOCO"/>
    <n v="48236"/>
    <n v="389994"/>
    <n v="3"/>
  </r>
  <r>
    <x v="1"/>
    <x v="7"/>
    <s v="08"/>
    <x v="13"/>
    <s v="201408"/>
    <s v="20140823"/>
    <s v="CORDOBA"/>
    <n v="307270"/>
    <n v="1324490"/>
    <n v="19"/>
  </r>
  <r>
    <x v="1"/>
    <x v="7"/>
    <s v="08"/>
    <x v="14"/>
    <s v="201408"/>
    <s v="20140825"/>
    <s v="CUNDINAMARCA"/>
    <n v="1106295"/>
    <n v="894061"/>
    <n v="14"/>
  </r>
  <r>
    <x v="1"/>
    <x v="7"/>
    <s v="08"/>
    <x v="15"/>
    <s v="201408"/>
    <s v="20140894"/>
    <s v="GUAINIA"/>
    <n v="3899"/>
    <n v="37350"/>
    <n v="0"/>
  </r>
  <r>
    <x v="1"/>
    <x v="7"/>
    <s v="08"/>
    <x v="16"/>
    <s v="201408"/>
    <s v="20140895"/>
    <s v="GUAVIARE"/>
    <n v="12667"/>
    <n v="59955"/>
    <n v="0"/>
  </r>
  <r>
    <x v="1"/>
    <x v="7"/>
    <s v="08"/>
    <x v="17"/>
    <s v="201408"/>
    <s v="20140841"/>
    <s v="HUILA"/>
    <n v="309283"/>
    <n v="737986"/>
    <n v="10"/>
  </r>
  <r>
    <x v="1"/>
    <x v="7"/>
    <s v="08"/>
    <x v="18"/>
    <s v="201408"/>
    <s v="20140801"/>
    <s v="INPEC"/>
    <n v="1"/>
    <n v="113483"/>
    <n v="0"/>
  </r>
  <r>
    <x v="1"/>
    <x v="7"/>
    <s v="08"/>
    <x v="19"/>
    <s v="201408"/>
    <s v="20140844"/>
    <s v="LA GUAJIRA"/>
    <n v="143191"/>
    <n v="704349"/>
    <n v="3"/>
  </r>
  <r>
    <x v="1"/>
    <x v="7"/>
    <s v="08"/>
    <x v="20"/>
    <s v="201408"/>
    <s v="20140847"/>
    <s v="MAGDALENA"/>
    <n v="361374"/>
    <n v="937368"/>
    <n v="11"/>
  </r>
  <r>
    <x v="1"/>
    <x v="7"/>
    <s v="08"/>
    <x v="21"/>
    <s v="201408"/>
    <s v="20140850"/>
    <s v="META"/>
    <n v="417112"/>
    <n v="413488"/>
    <n v="16"/>
  </r>
  <r>
    <x v="1"/>
    <x v="7"/>
    <s v="08"/>
    <x v="22"/>
    <s v="201408"/>
    <s v="20140852"/>
    <s v="NARINO"/>
    <n v="254590"/>
    <n v="1132018"/>
    <n v="21"/>
  </r>
  <r>
    <x v="1"/>
    <x v="7"/>
    <s v="08"/>
    <x v="23"/>
    <s v="201408"/>
    <s v="20140854"/>
    <s v="NORTE DE SANTANDER"/>
    <n v="426477"/>
    <n v="854160"/>
    <n v="7"/>
  </r>
  <r>
    <x v="1"/>
    <x v="7"/>
    <s v="08"/>
    <x v="24"/>
    <s v="201408"/>
    <s v="20140886"/>
    <s v="PUTUMAYO"/>
    <n v="44327"/>
    <n v="249657"/>
    <n v="7"/>
  </r>
  <r>
    <x v="1"/>
    <x v="7"/>
    <s v="08"/>
    <x v="25"/>
    <s v="201408"/>
    <s v="20140863"/>
    <s v="QUINDIO"/>
    <n v="232509"/>
    <n v="245194"/>
    <n v="7"/>
  </r>
  <r>
    <x v="1"/>
    <x v="7"/>
    <s v="08"/>
    <x v="26"/>
    <s v="201408"/>
    <s v="20140866"/>
    <s v="RISARALDA"/>
    <n v="485694"/>
    <n v="370026"/>
    <n v="12"/>
  </r>
  <r>
    <x v="1"/>
    <x v="7"/>
    <s v="08"/>
    <x v="27"/>
    <s v="201408"/>
    <s v="20140888"/>
    <s v="SAN ANDRES"/>
    <n v="36025"/>
    <n v="19410"/>
    <n v="1"/>
  </r>
  <r>
    <x v="1"/>
    <x v="7"/>
    <s v="08"/>
    <x v="28"/>
    <s v="201408"/>
    <s v="20140868"/>
    <s v="SANTANDER"/>
    <n v="1044844"/>
    <n v="834780"/>
    <n v="39"/>
  </r>
  <r>
    <x v="1"/>
    <x v="7"/>
    <s v="08"/>
    <x v="29"/>
    <s v="201408"/>
    <s v="20140870"/>
    <s v="SUCRE"/>
    <n v="159021"/>
    <n v="825404"/>
    <n v="5"/>
  </r>
  <r>
    <x v="1"/>
    <x v="7"/>
    <s v="08"/>
    <x v="30"/>
    <s v="201408"/>
    <s v="20140873"/>
    <s v="TOLIMA"/>
    <n v="465301"/>
    <n v="724434"/>
    <n v="24"/>
  </r>
  <r>
    <x v="1"/>
    <x v="7"/>
    <s v="08"/>
    <x v="31"/>
    <s v="201408"/>
    <s v="20140876"/>
    <s v="VALLE"/>
    <n v="2313809"/>
    <n v="1816884"/>
    <n v="13"/>
  </r>
  <r>
    <x v="1"/>
    <x v="7"/>
    <s v="08"/>
    <x v="32"/>
    <s v="201408"/>
    <s v="20140897"/>
    <s v="VAUPES"/>
    <n v="2667"/>
    <n v="27248"/>
    <n v="1"/>
  </r>
  <r>
    <x v="1"/>
    <x v="7"/>
    <s v="08"/>
    <x v="33"/>
    <s v="201408"/>
    <s v="20140899"/>
    <s v="VICHADA"/>
    <n v="6300"/>
    <n v="70313"/>
    <n v="2"/>
  </r>
  <r>
    <x v="1"/>
    <x v="8"/>
    <s v="09"/>
    <x v="0"/>
    <s v="201409"/>
    <s v="20140991"/>
    <s v="AMAZONAS"/>
    <n v="12889"/>
    <n v="53273"/>
    <n v="0"/>
  </r>
  <r>
    <x v="1"/>
    <x v="8"/>
    <s v="09"/>
    <x v="1"/>
    <s v="201409"/>
    <s v="20140905"/>
    <s v="ANTIOQUIA"/>
    <n v="3345207"/>
    <n v="2374070"/>
    <n v="66"/>
  </r>
  <r>
    <x v="1"/>
    <x v="8"/>
    <s v="09"/>
    <x v="2"/>
    <s v="201409"/>
    <s v="20140981"/>
    <s v="ARAUCA"/>
    <n v="39691"/>
    <n v="186372"/>
    <n v="4"/>
  </r>
  <r>
    <x v="1"/>
    <x v="8"/>
    <s v="09"/>
    <x v="3"/>
    <s v="201409"/>
    <s v="20140908"/>
    <s v="ATLANTICO"/>
    <n v="1069481"/>
    <n v="1291806"/>
    <n v="7"/>
  </r>
  <r>
    <x v="1"/>
    <x v="8"/>
    <s v="09"/>
    <x v="4"/>
    <s v="201409"/>
    <s v="20140911"/>
    <s v="BOGOTA D.C."/>
    <n v="5719014"/>
    <n v="1264885"/>
    <n v="25"/>
  </r>
  <r>
    <x v="1"/>
    <x v="8"/>
    <s v="09"/>
    <x v="5"/>
    <s v="201409"/>
    <s v="20140913"/>
    <s v="BOLIVAR"/>
    <n v="627420"/>
    <n v="1383062"/>
    <n v="34"/>
  </r>
  <r>
    <x v="1"/>
    <x v="8"/>
    <s v="09"/>
    <x v="6"/>
    <s v="201409"/>
    <s v="20140915"/>
    <s v="BOYACA"/>
    <n v="429405"/>
    <n v="660983"/>
    <n v="17"/>
  </r>
  <r>
    <x v="1"/>
    <x v="8"/>
    <s v="09"/>
    <x v="7"/>
    <s v="201409"/>
    <s v="20140917"/>
    <s v="CALDAS"/>
    <n v="424074"/>
    <n v="441320"/>
    <n v="11"/>
  </r>
  <r>
    <x v="1"/>
    <x v="8"/>
    <s v="09"/>
    <x v="8"/>
    <s v="201409"/>
    <s v="20140918"/>
    <s v="CAQUETA"/>
    <n v="69848"/>
    <n v="294468"/>
    <n v="6"/>
  </r>
  <r>
    <x v="1"/>
    <x v="8"/>
    <s v="09"/>
    <x v="9"/>
    <s v="201409"/>
    <s v="20140985"/>
    <s v="CASANARE"/>
    <n v="159049"/>
    <n v="197901"/>
    <n v="5"/>
  </r>
  <r>
    <x v="1"/>
    <x v="8"/>
    <s v="09"/>
    <x v="10"/>
    <s v="201409"/>
    <s v="20140919"/>
    <s v="CAUCA"/>
    <n v="261325"/>
    <n v="965041"/>
    <n v="7"/>
  </r>
  <r>
    <x v="1"/>
    <x v="8"/>
    <s v="09"/>
    <x v="11"/>
    <s v="201409"/>
    <s v="20140920"/>
    <s v="CESAR"/>
    <n v="302326"/>
    <n v="810523"/>
    <n v="4"/>
  </r>
  <r>
    <x v="1"/>
    <x v="8"/>
    <s v="09"/>
    <x v="12"/>
    <s v="201409"/>
    <s v="20140927"/>
    <s v="CHOCO"/>
    <n v="48175"/>
    <n v="391640"/>
    <n v="3"/>
  </r>
  <r>
    <x v="1"/>
    <x v="8"/>
    <s v="09"/>
    <x v="13"/>
    <s v="201409"/>
    <s v="20140923"/>
    <s v="CORDOBA"/>
    <n v="309908"/>
    <n v="1320996"/>
    <n v="19"/>
  </r>
  <r>
    <x v="1"/>
    <x v="8"/>
    <s v="09"/>
    <x v="14"/>
    <s v="201409"/>
    <s v="20140925"/>
    <s v="CUNDINAMARCA"/>
    <n v="1110398"/>
    <n v="893525"/>
    <n v="14"/>
  </r>
  <r>
    <x v="1"/>
    <x v="8"/>
    <s v="09"/>
    <x v="15"/>
    <s v="201409"/>
    <s v="20140994"/>
    <s v="GUAINIA"/>
    <n v="3982"/>
    <n v="38062"/>
    <n v="0"/>
  </r>
  <r>
    <x v="1"/>
    <x v="8"/>
    <s v="09"/>
    <x v="16"/>
    <s v="201409"/>
    <s v="20140995"/>
    <s v="GUAVIARE"/>
    <n v="12869"/>
    <n v="59784"/>
    <n v="0"/>
  </r>
  <r>
    <x v="1"/>
    <x v="8"/>
    <s v="09"/>
    <x v="17"/>
    <s v="201409"/>
    <s v="20140941"/>
    <s v="HUILA"/>
    <n v="312008"/>
    <n v="736908"/>
    <n v="10"/>
  </r>
  <r>
    <x v="1"/>
    <x v="8"/>
    <s v="09"/>
    <x v="19"/>
    <s v="201409"/>
    <s v="20140944"/>
    <s v="LA GUAJIRA"/>
    <n v="144062"/>
    <n v="704140"/>
    <n v="3"/>
  </r>
  <r>
    <x v="1"/>
    <x v="8"/>
    <s v="09"/>
    <x v="20"/>
    <s v="201409"/>
    <s v="20140947"/>
    <s v="MAGDALENA"/>
    <n v="363882"/>
    <n v="930619"/>
    <n v="11"/>
  </r>
  <r>
    <x v="1"/>
    <x v="8"/>
    <s v="09"/>
    <x v="21"/>
    <s v="201409"/>
    <s v="20140950"/>
    <s v="META"/>
    <n v="424751"/>
    <n v="416729"/>
    <n v="16"/>
  </r>
  <r>
    <x v="1"/>
    <x v="8"/>
    <s v="09"/>
    <x v="22"/>
    <s v="201409"/>
    <s v="20140952"/>
    <s v="NARINO"/>
    <n v="256237"/>
    <n v="1131117"/>
    <n v="20"/>
  </r>
  <r>
    <x v="1"/>
    <x v="8"/>
    <s v="09"/>
    <x v="23"/>
    <s v="201409"/>
    <s v="20140954"/>
    <s v="NORTE DE SANTANDER"/>
    <n v="431758"/>
    <n v="858185"/>
    <n v="7"/>
  </r>
  <r>
    <x v="1"/>
    <x v="8"/>
    <s v="09"/>
    <x v="24"/>
    <s v="201409"/>
    <s v="20140986"/>
    <s v="PUTUMAYO"/>
    <n v="45240"/>
    <n v="248771"/>
    <n v="6"/>
  </r>
  <r>
    <x v="1"/>
    <x v="8"/>
    <s v="09"/>
    <x v="25"/>
    <s v="201409"/>
    <s v="20140963"/>
    <s v="QUINDIO"/>
    <n v="234256"/>
    <n v="244551"/>
    <n v="7"/>
  </r>
  <r>
    <x v="1"/>
    <x v="8"/>
    <s v="09"/>
    <x v="26"/>
    <s v="201409"/>
    <s v="20140966"/>
    <s v="RISARALDA"/>
    <n v="489435"/>
    <n v="369957"/>
    <n v="12"/>
  </r>
  <r>
    <x v="1"/>
    <x v="8"/>
    <s v="09"/>
    <x v="27"/>
    <s v="201409"/>
    <s v="20140988"/>
    <s v="SAN ANDRES"/>
    <n v="35873"/>
    <n v="19332"/>
    <n v="1"/>
  </r>
  <r>
    <x v="1"/>
    <x v="8"/>
    <s v="09"/>
    <x v="28"/>
    <s v="201409"/>
    <s v="20140968"/>
    <s v="SANTANDER"/>
    <n v="1052532"/>
    <n v="834226"/>
    <n v="39"/>
  </r>
  <r>
    <x v="1"/>
    <x v="8"/>
    <s v="09"/>
    <x v="29"/>
    <s v="201409"/>
    <s v="20140970"/>
    <s v="SUCRE"/>
    <n v="160784"/>
    <n v="822302"/>
    <n v="5"/>
  </r>
  <r>
    <x v="1"/>
    <x v="8"/>
    <s v="09"/>
    <x v="30"/>
    <s v="201409"/>
    <s v="20140973"/>
    <s v="TOLIMA"/>
    <n v="468558"/>
    <n v="722881"/>
    <n v="23"/>
  </r>
  <r>
    <x v="1"/>
    <x v="8"/>
    <s v="09"/>
    <x v="31"/>
    <s v="201409"/>
    <s v="20140976"/>
    <s v="VALLE"/>
    <n v="2321950"/>
    <n v="1812910"/>
    <n v="13"/>
  </r>
  <r>
    <x v="1"/>
    <x v="8"/>
    <s v="09"/>
    <x v="32"/>
    <s v="201409"/>
    <s v="20140997"/>
    <s v="VAUPES"/>
    <n v="2747"/>
    <n v="27199"/>
    <n v="1"/>
  </r>
  <r>
    <x v="1"/>
    <x v="8"/>
    <s v="09"/>
    <x v="33"/>
    <s v="201409"/>
    <s v="20140999"/>
    <s v="VICHADA"/>
    <n v="6493"/>
    <n v="69690"/>
    <n v="2"/>
  </r>
  <r>
    <x v="1"/>
    <x v="9"/>
    <s v="10"/>
    <x v="0"/>
    <s v="201410"/>
    <s v="20141091"/>
    <s v="AMAZONAS"/>
    <n v="13030"/>
    <n v="53565"/>
    <n v="0"/>
  </r>
  <r>
    <x v="1"/>
    <x v="9"/>
    <s v="10"/>
    <x v="1"/>
    <s v="201410"/>
    <s v="20141005"/>
    <s v="ANTIOQUIA"/>
    <n v="3379583"/>
    <n v="2354588"/>
    <n v="66"/>
  </r>
  <r>
    <x v="1"/>
    <x v="9"/>
    <s v="10"/>
    <x v="2"/>
    <s v="201410"/>
    <s v="20141081"/>
    <s v="ARAUCA"/>
    <n v="40188"/>
    <n v="186355"/>
    <n v="3"/>
  </r>
  <r>
    <x v="1"/>
    <x v="9"/>
    <s v="10"/>
    <x v="3"/>
    <s v="201410"/>
    <s v="20141008"/>
    <s v="ATLANTICO"/>
    <n v="1077344"/>
    <n v="1294202"/>
    <n v="7"/>
  </r>
  <r>
    <x v="1"/>
    <x v="9"/>
    <s v="10"/>
    <x v="4"/>
    <s v="201410"/>
    <s v="20141011"/>
    <s v="BOGOTA D.C."/>
    <n v="5748365"/>
    <n v="1251975"/>
    <n v="23"/>
  </r>
  <r>
    <x v="1"/>
    <x v="9"/>
    <s v="10"/>
    <x v="5"/>
    <s v="201410"/>
    <s v="20141013"/>
    <s v="BOLIVAR"/>
    <n v="632283"/>
    <n v="1378634"/>
    <n v="34"/>
  </r>
  <r>
    <x v="1"/>
    <x v="9"/>
    <s v="10"/>
    <x v="6"/>
    <s v="201410"/>
    <s v="20141015"/>
    <s v="BOYACA"/>
    <n v="433602"/>
    <n v="654786"/>
    <n v="16"/>
  </r>
  <r>
    <x v="1"/>
    <x v="9"/>
    <s v="10"/>
    <x v="7"/>
    <s v="201410"/>
    <s v="20141017"/>
    <s v="CALDAS"/>
    <n v="426936"/>
    <n v="439587"/>
    <n v="11"/>
  </r>
  <r>
    <x v="1"/>
    <x v="9"/>
    <s v="10"/>
    <x v="8"/>
    <s v="201410"/>
    <s v="20141018"/>
    <s v="CAQUETA"/>
    <n v="70826"/>
    <n v="294421"/>
    <n v="6"/>
  </r>
  <r>
    <x v="1"/>
    <x v="9"/>
    <s v="10"/>
    <x v="9"/>
    <s v="201410"/>
    <s v="20141085"/>
    <s v="CASANARE"/>
    <n v="160382"/>
    <n v="198198"/>
    <n v="5"/>
  </r>
  <r>
    <x v="1"/>
    <x v="9"/>
    <s v="10"/>
    <x v="10"/>
    <s v="201410"/>
    <s v="20141019"/>
    <s v="CAUCA"/>
    <n v="264402"/>
    <n v="961391"/>
    <n v="6"/>
  </r>
  <r>
    <x v="1"/>
    <x v="9"/>
    <s v="10"/>
    <x v="11"/>
    <s v="201410"/>
    <s v="20141020"/>
    <s v="CESAR"/>
    <n v="304191"/>
    <n v="809570"/>
    <n v="3"/>
  </r>
  <r>
    <x v="1"/>
    <x v="9"/>
    <s v="10"/>
    <x v="12"/>
    <s v="201410"/>
    <s v="20141027"/>
    <s v="CHOCO"/>
    <n v="49231"/>
    <n v="389600"/>
    <n v="3"/>
  </r>
  <r>
    <x v="1"/>
    <x v="9"/>
    <s v="10"/>
    <x v="13"/>
    <s v="201410"/>
    <s v="20141023"/>
    <s v="CORDOBA"/>
    <n v="313960"/>
    <n v="1316973"/>
    <n v="19"/>
  </r>
  <r>
    <x v="1"/>
    <x v="9"/>
    <s v="10"/>
    <x v="14"/>
    <s v="201410"/>
    <s v="20141025"/>
    <s v="CUNDINAMARCA"/>
    <n v="1121058"/>
    <n v="887045"/>
    <n v="14"/>
  </r>
  <r>
    <x v="1"/>
    <x v="9"/>
    <s v="10"/>
    <x v="15"/>
    <s v="201410"/>
    <s v="20141094"/>
    <s v="GUAINIA"/>
    <n v="4122"/>
    <n v="38074"/>
    <n v="0"/>
  </r>
  <r>
    <x v="1"/>
    <x v="9"/>
    <s v="10"/>
    <x v="16"/>
    <s v="201410"/>
    <s v="20141095"/>
    <s v="GUAVIARE"/>
    <n v="13243"/>
    <n v="59384"/>
    <n v="0"/>
  </r>
  <r>
    <x v="1"/>
    <x v="9"/>
    <s v="10"/>
    <x v="17"/>
    <s v="201410"/>
    <s v="20141041"/>
    <s v="HUILA"/>
    <n v="316855"/>
    <n v="732424"/>
    <n v="10"/>
  </r>
  <r>
    <x v="1"/>
    <x v="9"/>
    <s v="10"/>
    <x v="19"/>
    <s v="201410"/>
    <s v="20141044"/>
    <s v="LA GUAJIRA"/>
    <n v="145278"/>
    <n v="703974"/>
    <n v="3"/>
  </r>
  <r>
    <x v="1"/>
    <x v="9"/>
    <s v="10"/>
    <x v="20"/>
    <s v="201410"/>
    <s v="20141047"/>
    <s v="MAGDALENA"/>
    <n v="367280"/>
    <n v="938280"/>
    <n v="11"/>
  </r>
  <r>
    <x v="1"/>
    <x v="9"/>
    <s v="10"/>
    <x v="21"/>
    <s v="201410"/>
    <s v="20141050"/>
    <s v="META"/>
    <n v="428202"/>
    <n v="416213"/>
    <n v="16"/>
  </r>
  <r>
    <x v="1"/>
    <x v="9"/>
    <s v="10"/>
    <x v="22"/>
    <s v="201410"/>
    <s v="20141052"/>
    <s v="NARINO"/>
    <n v="262365"/>
    <n v="1125205"/>
    <n v="19"/>
  </r>
  <r>
    <x v="1"/>
    <x v="9"/>
    <s v="10"/>
    <x v="23"/>
    <s v="201410"/>
    <s v="20141054"/>
    <s v="NORTE DE SANTANDER"/>
    <n v="435425"/>
    <n v="859494"/>
    <n v="7"/>
  </r>
  <r>
    <x v="1"/>
    <x v="9"/>
    <s v="10"/>
    <x v="24"/>
    <s v="201410"/>
    <s v="20141086"/>
    <s v="PUTUMAYO"/>
    <n v="46362"/>
    <n v="246252"/>
    <n v="6"/>
  </r>
  <r>
    <x v="1"/>
    <x v="9"/>
    <s v="10"/>
    <x v="25"/>
    <s v="201410"/>
    <s v="20141063"/>
    <s v="QUINDIO"/>
    <n v="235932"/>
    <n v="242170"/>
    <n v="7"/>
  </r>
  <r>
    <x v="1"/>
    <x v="9"/>
    <s v="10"/>
    <x v="26"/>
    <s v="201410"/>
    <s v="20141066"/>
    <s v="RISARALDA"/>
    <n v="491527"/>
    <n v="371462"/>
    <n v="12"/>
  </r>
  <r>
    <x v="1"/>
    <x v="9"/>
    <s v="10"/>
    <x v="27"/>
    <s v="201410"/>
    <s v="20141088"/>
    <s v="SAN ANDRES"/>
    <n v="36529"/>
    <n v="18586"/>
    <n v="1"/>
  </r>
  <r>
    <x v="1"/>
    <x v="9"/>
    <s v="10"/>
    <x v="28"/>
    <s v="201410"/>
    <s v="20141068"/>
    <s v="SANTANDER"/>
    <n v="1060092"/>
    <n v="832262"/>
    <n v="38"/>
  </r>
  <r>
    <x v="1"/>
    <x v="9"/>
    <s v="10"/>
    <x v="29"/>
    <s v="201410"/>
    <s v="20141070"/>
    <s v="SUCRE"/>
    <n v="162459"/>
    <n v="821274"/>
    <n v="5"/>
  </r>
  <r>
    <x v="1"/>
    <x v="9"/>
    <s v="10"/>
    <x v="30"/>
    <s v="201410"/>
    <s v="20141073"/>
    <s v="TOLIMA"/>
    <n v="471373"/>
    <n v="718123"/>
    <n v="22"/>
  </r>
  <r>
    <x v="1"/>
    <x v="9"/>
    <s v="10"/>
    <x v="31"/>
    <s v="201410"/>
    <s v="20141076"/>
    <s v="VALLE"/>
    <n v="2338834"/>
    <n v="1804142"/>
    <n v="12"/>
  </r>
  <r>
    <x v="1"/>
    <x v="9"/>
    <s v="10"/>
    <x v="32"/>
    <s v="201410"/>
    <s v="20141097"/>
    <s v="VAUPES"/>
    <n v="2829"/>
    <n v="27072"/>
    <n v="1"/>
  </r>
  <r>
    <x v="1"/>
    <x v="9"/>
    <s v="10"/>
    <x v="33"/>
    <s v="201410"/>
    <s v="20141099"/>
    <s v="VICHADA"/>
    <n v="6603"/>
    <n v="69839"/>
    <n v="2"/>
  </r>
  <r>
    <x v="1"/>
    <x v="10"/>
    <s v="11"/>
    <x v="0"/>
    <s v="201411"/>
    <s v="20141191"/>
    <s v="AMAZONAS"/>
    <n v="12866"/>
    <n v="53398"/>
    <n v="0"/>
  </r>
  <r>
    <x v="1"/>
    <x v="10"/>
    <s v="11"/>
    <x v="1"/>
    <s v="201411"/>
    <s v="20141105"/>
    <s v="ANTIOQUIA"/>
    <n v="3374718"/>
    <n v="2364906"/>
    <n v="65"/>
  </r>
  <r>
    <x v="1"/>
    <x v="10"/>
    <s v="11"/>
    <x v="2"/>
    <s v="201411"/>
    <s v="20141181"/>
    <s v="ARAUCA"/>
    <n v="39478"/>
    <n v="187318"/>
    <n v="3"/>
  </r>
  <r>
    <x v="1"/>
    <x v="10"/>
    <s v="11"/>
    <x v="3"/>
    <s v="201411"/>
    <s v="20141108"/>
    <s v="ATLANTICO"/>
    <n v="1068385"/>
    <n v="1300741"/>
    <n v="7"/>
  </r>
  <r>
    <x v="1"/>
    <x v="10"/>
    <s v="11"/>
    <x v="4"/>
    <s v="201411"/>
    <s v="20141111"/>
    <s v="BOGOTA D.C."/>
    <n v="5711543"/>
    <n v="1256528"/>
    <n v="23"/>
  </r>
  <r>
    <x v="1"/>
    <x v="10"/>
    <s v="11"/>
    <x v="5"/>
    <s v="201411"/>
    <s v="20141113"/>
    <s v="BOLIVAR"/>
    <n v="626406"/>
    <n v="1381330"/>
    <n v="34"/>
  </r>
  <r>
    <x v="1"/>
    <x v="10"/>
    <s v="11"/>
    <x v="6"/>
    <s v="201411"/>
    <s v="20141115"/>
    <s v="BOYACA"/>
    <n v="425149"/>
    <n v="655143"/>
    <n v="16"/>
  </r>
  <r>
    <x v="1"/>
    <x v="10"/>
    <s v="11"/>
    <x v="7"/>
    <s v="201411"/>
    <s v="20141117"/>
    <s v="CALDAS"/>
    <n v="423238"/>
    <n v="443132"/>
    <n v="11"/>
  </r>
  <r>
    <x v="1"/>
    <x v="10"/>
    <s v="11"/>
    <x v="8"/>
    <s v="201411"/>
    <s v="20141118"/>
    <s v="CAQUETA"/>
    <n v="69383"/>
    <n v="295649"/>
    <n v="6"/>
  </r>
  <r>
    <x v="1"/>
    <x v="10"/>
    <s v="11"/>
    <x v="9"/>
    <s v="201411"/>
    <s v="20141185"/>
    <s v="CASANARE"/>
    <n v="154681"/>
    <n v="200964"/>
    <n v="5"/>
  </r>
  <r>
    <x v="1"/>
    <x v="10"/>
    <s v="11"/>
    <x v="10"/>
    <s v="201411"/>
    <s v="20141119"/>
    <s v="CAUCA"/>
    <n v="262032"/>
    <n v="963927"/>
    <n v="6"/>
  </r>
  <r>
    <x v="1"/>
    <x v="10"/>
    <s v="11"/>
    <x v="11"/>
    <s v="201411"/>
    <s v="20141120"/>
    <s v="CESAR"/>
    <n v="301553"/>
    <n v="814320"/>
    <n v="3"/>
  </r>
  <r>
    <x v="1"/>
    <x v="10"/>
    <s v="11"/>
    <x v="12"/>
    <s v="201411"/>
    <s v="20141127"/>
    <s v="CHOCO"/>
    <n v="49183"/>
    <n v="387555"/>
    <n v="3"/>
  </r>
  <r>
    <x v="1"/>
    <x v="10"/>
    <s v="11"/>
    <x v="13"/>
    <s v="201411"/>
    <s v="20141123"/>
    <s v="CORDOBA"/>
    <n v="310256"/>
    <n v="1328411"/>
    <n v="19"/>
  </r>
  <r>
    <x v="1"/>
    <x v="10"/>
    <s v="11"/>
    <x v="14"/>
    <s v="201411"/>
    <s v="20141125"/>
    <s v="CUNDINAMARCA"/>
    <n v="1113417"/>
    <n v="892464"/>
    <n v="14"/>
  </r>
  <r>
    <x v="1"/>
    <x v="10"/>
    <s v="11"/>
    <x v="15"/>
    <s v="201411"/>
    <s v="20141194"/>
    <s v="GUAINIA"/>
    <n v="4223"/>
    <n v="38081"/>
    <n v="0"/>
  </r>
  <r>
    <x v="1"/>
    <x v="10"/>
    <s v="11"/>
    <x v="16"/>
    <s v="201411"/>
    <s v="20141195"/>
    <s v="GUAVIARE"/>
    <n v="13078"/>
    <n v="59703"/>
    <n v="0"/>
  </r>
  <r>
    <x v="1"/>
    <x v="10"/>
    <s v="11"/>
    <x v="17"/>
    <s v="201411"/>
    <s v="20141141"/>
    <s v="HUILA"/>
    <n v="310218"/>
    <n v="737060"/>
    <n v="10"/>
  </r>
  <r>
    <x v="1"/>
    <x v="10"/>
    <s v="11"/>
    <x v="19"/>
    <s v="201411"/>
    <s v="20141144"/>
    <s v="LA GUAJIRA"/>
    <n v="143235"/>
    <n v="703813"/>
    <n v="3"/>
  </r>
  <r>
    <x v="1"/>
    <x v="10"/>
    <s v="11"/>
    <x v="20"/>
    <s v="201411"/>
    <s v="20141147"/>
    <s v="MAGDALENA"/>
    <n v="361755"/>
    <n v="939161"/>
    <n v="11"/>
  </r>
  <r>
    <x v="1"/>
    <x v="10"/>
    <s v="11"/>
    <x v="21"/>
    <s v="201411"/>
    <s v="20141150"/>
    <s v="META"/>
    <n v="415121"/>
    <n v="421252"/>
    <n v="16"/>
  </r>
  <r>
    <x v="1"/>
    <x v="10"/>
    <s v="11"/>
    <x v="22"/>
    <s v="201411"/>
    <s v="20141152"/>
    <s v="NARINO"/>
    <n v="255243"/>
    <n v="1130483"/>
    <n v="19"/>
  </r>
  <r>
    <x v="1"/>
    <x v="10"/>
    <s v="11"/>
    <x v="23"/>
    <s v="201411"/>
    <s v="20141154"/>
    <s v="NORTE DE SANTANDER"/>
    <n v="427418"/>
    <n v="862180"/>
    <n v="7"/>
  </r>
  <r>
    <x v="1"/>
    <x v="10"/>
    <s v="11"/>
    <x v="24"/>
    <s v="201411"/>
    <s v="20141186"/>
    <s v="PUTUMAYO"/>
    <n v="44760"/>
    <n v="247866"/>
    <n v="6"/>
  </r>
  <r>
    <x v="1"/>
    <x v="10"/>
    <s v="11"/>
    <x v="25"/>
    <s v="201411"/>
    <s v="20141163"/>
    <s v="QUINDIO"/>
    <n v="231756"/>
    <n v="244562"/>
    <n v="7"/>
  </r>
  <r>
    <x v="1"/>
    <x v="10"/>
    <s v="11"/>
    <x v="26"/>
    <s v="201411"/>
    <s v="20141166"/>
    <s v="RISARALDA"/>
    <n v="484744"/>
    <n v="376763"/>
    <n v="12"/>
  </r>
  <r>
    <x v="1"/>
    <x v="10"/>
    <s v="11"/>
    <x v="27"/>
    <s v="201411"/>
    <s v="20141188"/>
    <s v="SAN ANDRES"/>
    <n v="36857"/>
    <n v="18665"/>
    <n v="1"/>
  </r>
  <r>
    <x v="1"/>
    <x v="10"/>
    <s v="11"/>
    <x v="28"/>
    <s v="201411"/>
    <s v="20141168"/>
    <s v="SANTANDER"/>
    <n v="1047551"/>
    <n v="843726"/>
    <n v="37"/>
  </r>
  <r>
    <x v="1"/>
    <x v="10"/>
    <s v="11"/>
    <x v="29"/>
    <s v="201411"/>
    <s v="20141170"/>
    <s v="SUCRE"/>
    <n v="160425"/>
    <n v="823352"/>
    <n v="5"/>
  </r>
  <r>
    <x v="1"/>
    <x v="10"/>
    <s v="11"/>
    <x v="30"/>
    <s v="201411"/>
    <s v="20141173"/>
    <s v="TOLIMA"/>
    <n v="463981"/>
    <n v="721673"/>
    <n v="22"/>
  </r>
  <r>
    <x v="1"/>
    <x v="10"/>
    <s v="11"/>
    <x v="31"/>
    <s v="201411"/>
    <s v="20141176"/>
    <s v="VALLE"/>
    <n v="2322474"/>
    <n v="1819707"/>
    <n v="12"/>
  </r>
  <r>
    <x v="1"/>
    <x v="10"/>
    <s v="11"/>
    <x v="32"/>
    <s v="201411"/>
    <s v="20141197"/>
    <s v="VAUPES"/>
    <n v="2849"/>
    <n v="27098"/>
    <n v="1"/>
  </r>
  <r>
    <x v="1"/>
    <x v="10"/>
    <s v="11"/>
    <x v="33"/>
    <s v="201411"/>
    <s v="20141199"/>
    <s v="VICHADA"/>
    <n v="6331"/>
    <n v="70013"/>
    <n v="2"/>
  </r>
  <r>
    <x v="1"/>
    <x v="11"/>
    <s v="12"/>
    <x v="0"/>
    <s v="201412"/>
    <s v="20141291"/>
    <s v="AMAZONAS"/>
    <n v="12795"/>
    <n v="53664"/>
    <n v="0"/>
  </r>
  <r>
    <x v="1"/>
    <x v="11"/>
    <s v="12"/>
    <x v="1"/>
    <s v="201412"/>
    <s v="20141205"/>
    <s v="ANTIOQUIA"/>
    <n v="3344485"/>
    <n v="2396366"/>
    <n v="64"/>
  </r>
  <r>
    <x v="1"/>
    <x v="11"/>
    <s v="12"/>
    <x v="2"/>
    <s v="201412"/>
    <s v="20141281"/>
    <s v="ARAUCA"/>
    <n v="39437"/>
    <n v="188494"/>
    <n v="3"/>
  </r>
  <r>
    <x v="1"/>
    <x v="11"/>
    <s v="12"/>
    <x v="3"/>
    <s v="201412"/>
    <s v="20141208"/>
    <s v="ATLANTICO"/>
    <n v="1057298"/>
    <n v="1304501"/>
    <n v="7"/>
  </r>
  <r>
    <x v="1"/>
    <x v="11"/>
    <s v="12"/>
    <x v="4"/>
    <s v="201412"/>
    <s v="20141211"/>
    <s v="BOGOTA D.C."/>
    <n v="5654888"/>
    <n v="1274295"/>
    <n v="18"/>
  </r>
  <r>
    <x v="1"/>
    <x v="11"/>
    <s v="12"/>
    <x v="5"/>
    <s v="201412"/>
    <s v="20141213"/>
    <s v="BOLIVAR"/>
    <n v="618294"/>
    <n v="1387773"/>
    <n v="34"/>
  </r>
  <r>
    <x v="1"/>
    <x v="11"/>
    <s v="12"/>
    <x v="6"/>
    <s v="201412"/>
    <s v="20141215"/>
    <s v="BOYACA"/>
    <n v="421055"/>
    <n v="657898"/>
    <n v="16"/>
  </r>
  <r>
    <x v="1"/>
    <x v="11"/>
    <s v="12"/>
    <x v="7"/>
    <s v="201412"/>
    <s v="20141217"/>
    <s v="CALDAS"/>
    <n v="418273"/>
    <n v="446299"/>
    <n v="11"/>
  </r>
  <r>
    <x v="1"/>
    <x v="11"/>
    <s v="12"/>
    <x v="8"/>
    <s v="201412"/>
    <s v="20141218"/>
    <s v="CAQUETA"/>
    <n v="68514"/>
    <n v="296183"/>
    <n v="6"/>
  </r>
  <r>
    <x v="1"/>
    <x v="11"/>
    <s v="12"/>
    <x v="9"/>
    <s v="201412"/>
    <s v="20141285"/>
    <s v="CASANARE"/>
    <n v="153966"/>
    <n v="202805"/>
    <n v="3"/>
  </r>
  <r>
    <x v="1"/>
    <x v="11"/>
    <s v="12"/>
    <x v="10"/>
    <s v="201412"/>
    <s v="20141219"/>
    <s v="CAUCA"/>
    <n v="260299"/>
    <n v="968487"/>
    <n v="6"/>
  </r>
  <r>
    <x v="1"/>
    <x v="11"/>
    <s v="12"/>
    <x v="11"/>
    <s v="201412"/>
    <s v="20141220"/>
    <s v="CESAR"/>
    <n v="296489"/>
    <n v="819401"/>
    <n v="3"/>
  </r>
  <r>
    <x v="1"/>
    <x v="11"/>
    <s v="12"/>
    <x v="12"/>
    <s v="201412"/>
    <s v="20141227"/>
    <s v="CHOCO"/>
    <n v="48510"/>
    <n v="389293"/>
    <n v="3"/>
  </r>
  <r>
    <x v="1"/>
    <x v="11"/>
    <s v="12"/>
    <x v="13"/>
    <s v="201412"/>
    <s v="20141223"/>
    <s v="CORDOBA"/>
    <n v="306871"/>
    <n v="1336833"/>
    <n v="19"/>
  </r>
  <r>
    <x v="1"/>
    <x v="11"/>
    <s v="12"/>
    <x v="14"/>
    <s v="201412"/>
    <s v="20141225"/>
    <s v="CUNDINAMARCA"/>
    <n v="1090507"/>
    <n v="900293"/>
    <n v="14"/>
  </r>
  <r>
    <x v="1"/>
    <x v="11"/>
    <s v="12"/>
    <x v="15"/>
    <s v="201412"/>
    <s v="20141294"/>
    <s v="GUAINIA"/>
    <n v="4167"/>
    <n v="37982"/>
    <n v="0"/>
  </r>
  <r>
    <x v="1"/>
    <x v="11"/>
    <s v="12"/>
    <x v="16"/>
    <s v="201412"/>
    <s v="20141295"/>
    <s v="GUAVIARE"/>
    <n v="12900"/>
    <n v="59793"/>
    <n v="0"/>
  </r>
  <r>
    <x v="1"/>
    <x v="11"/>
    <s v="12"/>
    <x v="17"/>
    <s v="201412"/>
    <s v="20141241"/>
    <s v="HUILA"/>
    <n v="308850"/>
    <n v="739705"/>
    <n v="10"/>
  </r>
  <r>
    <x v="1"/>
    <x v="11"/>
    <s v="12"/>
    <x v="19"/>
    <s v="201412"/>
    <s v="20141244"/>
    <s v="LA GUAJIRA"/>
    <n v="140584"/>
    <n v="706957"/>
    <n v="3"/>
  </r>
  <r>
    <x v="1"/>
    <x v="11"/>
    <s v="12"/>
    <x v="20"/>
    <s v="201412"/>
    <s v="20141247"/>
    <s v="MAGDALENA"/>
    <n v="358032"/>
    <n v="952323"/>
    <n v="11"/>
  </r>
  <r>
    <x v="1"/>
    <x v="11"/>
    <s v="12"/>
    <x v="21"/>
    <s v="201412"/>
    <s v="20141250"/>
    <s v="META"/>
    <n v="411544"/>
    <n v="426087"/>
    <n v="16"/>
  </r>
  <r>
    <x v="1"/>
    <x v="11"/>
    <s v="12"/>
    <x v="22"/>
    <s v="201412"/>
    <s v="20141252"/>
    <s v="NARINO"/>
    <n v="254629"/>
    <n v="1131820"/>
    <n v="17"/>
  </r>
  <r>
    <x v="1"/>
    <x v="11"/>
    <s v="12"/>
    <x v="23"/>
    <s v="201412"/>
    <s v="20141254"/>
    <s v="NORTE DE SANTANDER"/>
    <n v="423115"/>
    <n v="865215"/>
    <n v="7"/>
  </r>
  <r>
    <x v="1"/>
    <x v="11"/>
    <s v="12"/>
    <x v="24"/>
    <s v="201412"/>
    <s v="20141286"/>
    <s v="PUTUMAYO"/>
    <n v="44868"/>
    <n v="248413"/>
    <n v="6"/>
  </r>
  <r>
    <x v="1"/>
    <x v="11"/>
    <s v="12"/>
    <x v="25"/>
    <s v="201412"/>
    <s v="20141263"/>
    <s v="QUINDIO"/>
    <n v="230453"/>
    <n v="245937"/>
    <n v="7"/>
  </r>
  <r>
    <x v="1"/>
    <x v="11"/>
    <s v="12"/>
    <x v="26"/>
    <s v="201412"/>
    <s v="20141266"/>
    <s v="RISARALDA"/>
    <n v="483294"/>
    <n v="379844"/>
    <n v="12"/>
  </r>
  <r>
    <x v="1"/>
    <x v="11"/>
    <s v="12"/>
    <x v="27"/>
    <s v="201412"/>
    <s v="20141288"/>
    <s v="SAN ANDRES"/>
    <n v="36571"/>
    <n v="18752"/>
    <n v="1"/>
  </r>
  <r>
    <x v="1"/>
    <x v="11"/>
    <s v="12"/>
    <x v="28"/>
    <s v="201412"/>
    <s v="20141268"/>
    <s v="SANTANDER"/>
    <n v="1038212"/>
    <n v="853814"/>
    <n v="28"/>
  </r>
  <r>
    <x v="1"/>
    <x v="11"/>
    <s v="12"/>
    <x v="29"/>
    <s v="201412"/>
    <s v="20141270"/>
    <s v="SUCRE"/>
    <n v="158660"/>
    <n v="824709"/>
    <n v="5"/>
  </r>
  <r>
    <x v="1"/>
    <x v="11"/>
    <s v="12"/>
    <x v="30"/>
    <s v="201412"/>
    <s v="20141273"/>
    <s v="TOLIMA"/>
    <n v="458521"/>
    <n v="725247"/>
    <n v="22"/>
  </r>
  <r>
    <x v="1"/>
    <x v="11"/>
    <s v="12"/>
    <x v="31"/>
    <s v="201412"/>
    <s v="20141276"/>
    <s v="VALLE"/>
    <n v="2318593"/>
    <n v="1826559"/>
    <n v="12"/>
  </r>
  <r>
    <x v="1"/>
    <x v="11"/>
    <s v="12"/>
    <x v="32"/>
    <s v="201412"/>
    <s v="20141297"/>
    <s v="VAUPES"/>
    <n v="2782"/>
    <n v="27164"/>
    <n v="1"/>
  </r>
  <r>
    <x v="1"/>
    <x v="11"/>
    <s v="12"/>
    <x v="33"/>
    <s v="201412"/>
    <s v="20141299"/>
    <s v="VICHADA"/>
    <n v="6226"/>
    <n v="70913"/>
    <n v="2"/>
  </r>
  <r>
    <x v="2"/>
    <x v="0"/>
    <s v="01"/>
    <x v="0"/>
    <s v="201501"/>
    <s v="20150191"/>
    <s v="AMAZONAS"/>
    <n v="12457"/>
    <n v="53223"/>
    <n v="0"/>
  </r>
  <r>
    <x v="2"/>
    <x v="0"/>
    <s v="01"/>
    <x v="1"/>
    <s v="201501"/>
    <s v="20150105"/>
    <s v="ANTIOQUIA"/>
    <n v="3284866"/>
    <n v="2409855"/>
    <n v="64"/>
  </r>
  <r>
    <x v="2"/>
    <x v="0"/>
    <s v="01"/>
    <x v="2"/>
    <s v="201501"/>
    <s v="20150181"/>
    <s v="ARAUCA"/>
    <n v="37955"/>
    <n v="189096"/>
    <n v="3"/>
  </r>
  <r>
    <x v="2"/>
    <x v="0"/>
    <s v="01"/>
    <x v="3"/>
    <s v="201501"/>
    <s v="20150108"/>
    <s v="ATLANTICO"/>
    <n v="1034791"/>
    <n v="1307815"/>
    <n v="7"/>
  </r>
  <r>
    <x v="2"/>
    <x v="0"/>
    <s v="01"/>
    <x v="4"/>
    <s v="201501"/>
    <s v="20150111"/>
    <s v="BOGOTA D.C."/>
    <n v="5566376"/>
    <n v="1290066"/>
    <n v="18"/>
  </r>
  <r>
    <x v="2"/>
    <x v="0"/>
    <s v="01"/>
    <x v="5"/>
    <s v="201501"/>
    <s v="20150113"/>
    <s v="BOLIVAR"/>
    <n v="604147"/>
    <n v="1393672"/>
    <n v="34"/>
  </r>
  <r>
    <x v="2"/>
    <x v="0"/>
    <s v="01"/>
    <x v="6"/>
    <s v="201501"/>
    <s v="20150115"/>
    <s v="BOYACA"/>
    <n v="408055"/>
    <n v="657609"/>
    <n v="16"/>
  </r>
  <r>
    <x v="2"/>
    <x v="0"/>
    <s v="01"/>
    <x v="7"/>
    <s v="201501"/>
    <s v="20150117"/>
    <s v="CALDAS"/>
    <n v="409636"/>
    <n v="449985"/>
    <n v="11"/>
  </r>
  <r>
    <x v="2"/>
    <x v="0"/>
    <s v="01"/>
    <x v="8"/>
    <s v="201501"/>
    <s v="20150118"/>
    <s v="CAQUETA"/>
    <n v="65101"/>
    <n v="296988"/>
    <n v="6"/>
  </r>
  <r>
    <x v="2"/>
    <x v="0"/>
    <s v="01"/>
    <x v="9"/>
    <s v="201501"/>
    <s v="20150185"/>
    <s v="CASANARE"/>
    <n v="147588"/>
    <n v="204304"/>
    <n v="3"/>
  </r>
  <r>
    <x v="2"/>
    <x v="0"/>
    <s v="01"/>
    <x v="10"/>
    <s v="201501"/>
    <s v="20150119"/>
    <s v="CAUCA"/>
    <n v="249488"/>
    <n v="969463"/>
    <n v="6"/>
  </r>
  <r>
    <x v="2"/>
    <x v="0"/>
    <s v="01"/>
    <x v="11"/>
    <s v="201501"/>
    <s v="20150120"/>
    <s v="CESAR"/>
    <n v="285151"/>
    <n v="818808"/>
    <n v="3"/>
  </r>
  <r>
    <x v="2"/>
    <x v="0"/>
    <s v="01"/>
    <x v="12"/>
    <s v="201501"/>
    <s v="20150127"/>
    <s v="CHOCO"/>
    <n v="44986"/>
    <n v="387737"/>
    <n v="3"/>
  </r>
  <r>
    <x v="2"/>
    <x v="0"/>
    <s v="01"/>
    <x v="13"/>
    <s v="201501"/>
    <s v="20150123"/>
    <s v="CORDOBA"/>
    <n v="289492"/>
    <n v="1336614"/>
    <n v="19"/>
  </r>
  <r>
    <x v="2"/>
    <x v="0"/>
    <s v="01"/>
    <x v="14"/>
    <s v="201501"/>
    <s v="20150125"/>
    <s v="CUNDINAMARCA"/>
    <n v="1080389"/>
    <n v="895793"/>
    <n v="14"/>
  </r>
  <r>
    <x v="2"/>
    <x v="0"/>
    <s v="01"/>
    <x v="15"/>
    <s v="201501"/>
    <s v="20150194"/>
    <s v="GUAINIA"/>
    <n v="3959"/>
    <n v="37972"/>
    <n v="0"/>
  </r>
  <r>
    <x v="2"/>
    <x v="0"/>
    <s v="01"/>
    <x v="16"/>
    <s v="201501"/>
    <s v="20150195"/>
    <s v="GUAVIARE"/>
    <n v="12617"/>
    <n v="59195"/>
    <n v="0"/>
  </r>
  <r>
    <x v="2"/>
    <x v="0"/>
    <s v="01"/>
    <x v="17"/>
    <s v="201501"/>
    <s v="20150141"/>
    <s v="HUILA"/>
    <n v="300304"/>
    <n v="741256"/>
    <n v="10"/>
  </r>
  <r>
    <x v="2"/>
    <x v="0"/>
    <s v="01"/>
    <x v="19"/>
    <s v="201501"/>
    <s v="20150144"/>
    <s v="LA GUAJIRA"/>
    <n v="132982"/>
    <n v="709295"/>
    <n v="3"/>
  </r>
  <r>
    <x v="2"/>
    <x v="0"/>
    <s v="01"/>
    <x v="20"/>
    <s v="201501"/>
    <s v="20150147"/>
    <s v="MAGDALENA"/>
    <n v="348235"/>
    <n v="955299"/>
    <n v="11"/>
  </r>
  <r>
    <x v="2"/>
    <x v="0"/>
    <s v="01"/>
    <x v="21"/>
    <s v="201501"/>
    <s v="20150150"/>
    <s v="META"/>
    <n v="399871"/>
    <n v="429551"/>
    <n v="16"/>
  </r>
  <r>
    <x v="2"/>
    <x v="0"/>
    <s v="01"/>
    <x v="22"/>
    <s v="201501"/>
    <s v="20150152"/>
    <s v="NARINO"/>
    <n v="245319"/>
    <n v="1136792"/>
    <n v="17"/>
  </r>
  <r>
    <x v="2"/>
    <x v="0"/>
    <s v="01"/>
    <x v="23"/>
    <s v="201501"/>
    <s v="20150154"/>
    <s v="NORTE DE SANTANDER"/>
    <n v="400618"/>
    <n v="867589"/>
    <n v="7"/>
  </r>
  <r>
    <x v="2"/>
    <x v="0"/>
    <s v="01"/>
    <x v="24"/>
    <s v="201501"/>
    <s v="20150186"/>
    <s v="PUTUMAYO"/>
    <n v="42628"/>
    <n v="249041"/>
    <n v="6"/>
  </r>
  <r>
    <x v="2"/>
    <x v="0"/>
    <s v="01"/>
    <x v="25"/>
    <s v="201501"/>
    <s v="20150163"/>
    <s v="QUINDIO"/>
    <n v="226216"/>
    <n v="246792"/>
    <n v="7"/>
  </r>
  <r>
    <x v="2"/>
    <x v="0"/>
    <s v="01"/>
    <x v="26"/>
    <s v="201501"/>
    <s v="20150166"/>
    <s v="RISARALDA"/>
    <n v="474164"/>
    <n v="384390"/>
    <n v="12"/>
  </r>
  <r>
    <x v="2"/>
    <x v="0"/>
    <s v="01"/>
    <x v="27"/>
    <s v="201501"/>
    <s v="20150188"/>
    <s v="SAN ANDRES"/>
    <n v="36732"/>
    <n v="18333"/>
    <n v="1"/>
  </r>
  <r>
    <x v="2"/>
    <x v="0"/>
    <s v="01"/>
    <x v="28"/>
    <s v="201501"/>
    <s v="20150168"/>
    <s v="SANTANDER"/>
    <n v="1016143"/>
    <n v="858833"/>
    <n v="28"/>
  </r>
  <r>
    <x v="2"/>
    <x v="0"/>
    <s v="01"/>
    <x v="29"/>
    <s v="201501"/>
    <s v="20150170"/>
    <s v="SUCRE"/>
    <n v="154065"/>
    <n v="823939"/>
    <n v="5"/>
  </r>
  <r>
    <x v="2"/>
    <x v="0"/>
    <s v="01"/>
    <x v="30"/>
    <s v="201501"/>
    <s v="20150173"/>
    <s v="TOLIMA"/>
    <n v="448235"/>
    <n v="725171"/>
    <n v="22"/>
  </r>
  <r>
    <x v="2"/>
    <x v="0"/>
    <s v="01"/>
    <x v="31"/>
    <s v="201501"/>
    <s v="20150176"/>
    <s v="VALLE"/>
    <n v="2268433"/>
    <n v="1844429"/>
    <n v="11"/>
  </r>
  <r>
    <x v="2"/>
    <x v="0"/>
    <s v="01"/>
    <x v="32"/>
    <s v="201501"/>
    <s v="20150197"/>
    <s v="VAUPES"/>
    <n v="2640"/>
    <n v="27112"/>
    <n v="1"/>
  </r>
  <r>
    <x v="2"/>
    <x v="0"/>
    <s v="01"/>
    <x v="33"/>
    <s v="201501"/>
    <s v="20150199"/>
    <s v="VICHADA"/>
    <n v="5881"/>
    <n v="71107"/>
    <n v="2"/>
  </r>
  <r>
    <x v="2"/>
    <x v="1"/>
    <s v="02"/>
    <x v="0"/>
    <s v="201502"/>
    <s v="20150291"/>
    <s v="AMAZONAS"/>
    <n v="12068"/>
    <n v="53984"/>
    <n v="0"/>
  </r>
  <r>
    <x v="2"/>
    <x v="1"/>
    <s v="02"/>
    <x v="1"/>
    <s v="201502"/>
    <s v="20150205"/>
    <s v="ANTIOQUIA"/>
    <n v="3282397"/>
    <n v="2438478"/>
    <n v="64"/>
  </r>
  <r>
    <x v="2"/>
    <x v="1"/>
    <s v="02"/>
    <x v="2"/>
    <s v="201502"/>
    <s v="20150281"/>
    <s v="ARAUCA"/>
    <n v="36892"/>
    <n v="190526"/>
    <n v="3"/>
  </r>
  <r>
    <x v="2"/>
    <x v="1"/>
    <s v="02"/>
    <x v="3"/>
    <s v="201502"/>
    <s v="20150208"/>
    <s v="ATLANTICO"/>
    <n v="1022738"/>
    <n v="1326519"/>
    <n v="7"/>
  </r>
  <r>
    <x v="2"/>
    <x v="1"/>
    <s v="02"/>
    <x v="4"/>
    <s v="201502"/>
    <s v="20150211"/>
    <s v="BOGOTA D.C."/>
    <n v="5620261"/>
    <n v="1301119"/>
    <n v="18"/>
  </r>
  <r>
    <x v="2"/>
    <x v="1"/>
    <s v="02"/>
    <x v="5"/>
    <s v="201502"/>
    <s v="20150213"/>
    <s v="BOLIVAR"/>
    <n v="598429"/>
    <n v="1404560"/>
    <n v="34"/>
  </r>
  <r>
    <x v="2"/>
    <x v="1"/>
    <s v="02"/>
    <x v="6"/>
    <s v="201502"/>
    <s v="20150215"/>
    <s v="BOYACA"/>
    <n v="405632"/>
    <n v="663430"/>
    <n v="16"/>
  </r>
  <r>
    <x v="2"/>
    <x v="1"/>
    <s v="02"/>
    <x v="7"/>
    <s v="201502"/>
    <s v="20150217"/>
    <s v="CALDAS"/>
    <n v="408301"/>
    <n v="451276"/>
    <n v="11"/>
  </r>
  <r>
    <x v="2"/>
    <x v="1"/>
    <s v="02"/>
    <x v="8"/>
    <s v="201502"/>
    <s v="20150218"/>
    <s v="CAQUETA"/>
    <n v="63858"/>
    <n v="297560"/>
    <n v="6"/>
  </r>
  <r>
    <x v="2"/>
    <x v="1"/>
    <s v="02"/>
    <x v="9"/>
    <s v="201502"/>
    <s v="20150285"/>
    <s v="CASANARE"/>
    <n v="143119"/>
    <n v="206007"/>
    <n v="3"/>
  </r>
  <r>
    <x v="2"/>
    <x v="1"/>
    <s v="02"/>
    <x v="10"/>
    <s v="201502"/>
    <s v="20150219"/>
    <s v="CAUCA"/>
    <n v="245959"/>
    <n v="973022"/>
    <n v="6"/>
  </r>
  <r>
    <x v="2"/>
    <x v="1"/>
    <s v="02"/>
    <x v="11"/>
    <s v="201502"/>
    <s v="20150220"/>
    <s v="CESAR"/>
    <n v="285515"/>
    <n v="828096"/>
    <n v="3"/>
  </r>
  <r>
    <x v="2"/>
    <x v="1"/>
    <s v="02"/>
    <x v="12"/>
    <s v="201502"/>
    <s v="20150227"/>
    <s v="CHOCO"/>
    <n v="42477"/>
    <n v="388006"/>
    <n v="3"/>
  </r>
  <r>
    <x v="2"/>
    <x v="1"/>
    <s v="02"/>
    <x v="13"/>
    <s v="201502"/>
    <s v="20150223"/>
    <s v="CORDOBA"/>
    <n v="287675"/>
    <n v="1343634"/>
    <n v="19"/>
  </r>
  <r>
    <x v="2"/>
    <x v="1"/>
    <s v="02"/>
    <x v="14"/>
    <s v="201502"/>
    <s v="20150225"/>
    <s v="CUNDINAMARCA"/>
    <n v="1093989"/>
    <n v="902890"/>
    <n v="14"/>
  </r>
  <r>
    <x v="2"/>
    <x v="1"/>
    <s v="02"/>
    <x v="15"/>
    <s v="201502"/>
    <s v="20150294"/>
    <s v="GUAINIA"/>
    <n v="3853"/>
    <n v="38507"/>
    <n v="0"/>
  </r>
  <r>
    <x v="2"/>
    <x v="1"/>
    <s v="02"/>
    <x v="16"/>
    <s v="201502"/>
    <s v="20150295"/>
    <s v="GUAVIARE"/>
    <n v="12428"/>
    <n v="59495"/>
    <n v="0"/>
  </r>
  <r>
    <x v="2"/>
    <x v="1"/>
    <s v="02"/>
    <x v="17"/>
    <s v="201502"/>
    <s v="20150241"/>
    <s v="HUILA"/>
    <n v="298571"/>
    <n v="746022"/>
    <n v="10"/>
  </r>
  <r>
    <x v="2"/>
    <x v="1"/>
    <s v="02"/>
    <x v="19"/>
    <s v="201502"/>
    <s v="20150244"/>
    <s v="LA GUAJIRA"/>
    <n v="128574"/>
    <n v="711827"/>
    <n v="3"/>
  </r>
  <r>
    <x v="2"/>
    <x v="1"/>
    <s v="02"/>
    <x v="20"/>
    <s v="201502"/>
    <s v="20150247"/>
    <s v="MAGDALENA"/>
    <n v="342848"/>
    <n v="964532"/>
    <n v="10"/>
  </r>
  <r>
    <x v="2"/>
    <x v="1"/>
    <s v="02"/>
    <x v="21"/>
    <s v="201502"/>
    <s v="20150250"/>
    <s v="META"/>
    <n v="399089"/>
    <n v="434383"/>
    <n v="16"/>
  </r>
  <r>
    <x v="2"/>
    <x v="1"/>
    <s v="02"/>
    <x v="22"/>
    <s v="201502"/>
    <s v="20150252"/>
    <s v="NARINO"/>
    <n v="237756"/>
    <n v="1144218"/>
    <n v="17"/>
  </r>
  <r>
    <x v="2"/>
    <x v="1"/>
    <s v="02"/>
    <x v="23"/>
    <s v="201502"/>
    <s v="20150254"/>
    <s v="NORTE DE SANTANDER"/>
    <n v="401360"/>
    <n v="875057"/>
    <n v="7"/>
  </r>
  <r>
    <x v="2"/>
    <x v="1"/>
    <s v="02"/>
    <x v="24"/>
    <s v="201502"/>
    <s v="20150286"/>
    <s v="PUTUMAYO"/>
    <n v="40428"/>
    <n v="250879"/>
    <n v="6"/>
  </r>
  <r>
    <x v="2"/>
    <x v="1"/>
    <s v="02"/>
    <x v="25"/>
    <s v="201502"/>
    <s v="20150263"/>
    <s v="QUINDIO"/>
    <n v="227447"/>
    <n v="247161"/>
    <n v="7"/>
  </r>
  <r>
    <x v="2"/>
    <x v="1"/>
    <s v="02"/>
    <x v="26"/>
    <s v="201502"/>
    <s v="20150266"/>
    <s v="RISARALDA"/>
    <n v="475574"/>
    <n v="386064"/>
    <n v="12"/>
  </r>
  <r>
    <x v="2"/>
    <x v="1"/>
    <s v="02"/>
    <x v="27"/>
    <s v="201502"/>
    <s v="20150288"/>
    <s v="SAN ANDRES"/>
    <n v="36421"/>
    <n v="18381"/>
    <n v="1"/>
  </r>
  <r>
    <x v="2"/>
    <x v="1"/>
    <s v="02"/>
    <x v="28"/>
    <s v="201502"/>
    <s v="20150268"/>
    <s v="SANTANDER"/>
    <n v="1003906"/>
    <n v="869673"/>
    <n v="28"/>
  </r>
  <r>
    <x v="2"/>
    <x v="1"/>
    <s v="02"/>
    <x v="29"/>
    <s v="201502"/>
    <s v="20150270"/>
    <s v="SUCRE"/>
    <n v="150217"/>
    <n v="826586"/>
    <n v="5"/>
  </r>
  <r>
    <x v="2"/>
    <x v="1"/>
    <s v="02"/>
    <x v="30"/>
    <s v="201502"/>
    <s v="20150273"/>
    <s v="TOLIMA"/>
    <n v="447628"/>
    <n v="727689"/>
    <n v="21"/>
  </r>
  <r>
    <x v="2"/>
    <x v="1"/>
    <s v="02"/>
    <x v="31"/>
    <s v="201502"/>
    <s v="20150276"/>
    <s v="VALLE"/>
    <n v="2262904"/>
    <n v="1859395"/>
    <n v="11"/>
  </r>
  <r>
    <x v="2"/>
    <x v="1"/>
    <s v="02"/>
    <x v="32"/>
    <s v="201502"/>
    <s v="20150297"/>
    <s v="VAUPES"/>
    <n v="2560"/>
    <n v="27306"/>
    <n v="1"/>
  </r>
  <r>
    <x v="2"/>
    <x v="1"/>
    <s v="02"/>
    <x v="33"/>
    <s v="201502"/>
    <s v="20150299"/>
    <s v="VICHADA"/>
    <n v="5712"/>
    <n v="71581"/>
    <n v="2"/>
  </r>
  <r>
    <x v="2"/>
    <x v="2"/>
    <s v="03"/>
    <x v="0"/>
    <s v="201503"/>
    <s v="20150391"/>
    <s v="AMAZONAS"/>
    <n v="12373"/>
    <n v="54156"/>
    <n v="0"/>
  </r>
  <r>
    <x v="2"/>
    <x v="2"/>
    <s v="03"/>
    <x v="1"/>
    <s v="201503"/>
    <s v="20150305"/>
    <s v="ANTIOQUIA"/>
    <n v="3286896"/>
    <n v="2430946"/>
    <n v="63"/>
  </r>
  <r>
    <x v="2"/>
    <x v="2"/>
    <s v="03"/>
    <x v="2"/>
    <s v="201503"/>
    <s v="20150381"/>
    <s v="ARAUCA"/>
    <n v="37530"/>
    <n v="190489"/>
    <n v="3"/>
  </r>
  <r>
    <x v="2"/>
    <x v="2"/>
    <s v="03"/>
    <x v="3"/>
    <s v="201503"/>
    <s v="20150308"/>
    <s v="ATLANTICO"/>
    <n v="1014915"/>
    <n v="1327903"/>
    <n v="7"/>
  </r>
  <r>
    <x v="2"/>
    <x v="2"/>
    <s v="03"/>
    <x v="4"/>
    <s v="201503"/>
    <s v="20150311"/>
    <s v="BOGOTA D.C."/>
    <n v="5651204"/>
    <n v="1294047"/>
    <n v="18"/>
  </r>
  <r>
    <x v="2"/>
    <x v="2"/>
    <s v="03"/>
    <x v="5"/>
    <s v="201503"/>
    <s v="20150313"/>
    <s v="BOLIVAR"/>
    <n v="594346"/>
    <n v="1409694"/>
    <n v="34"/>
  </r>
  <r>
    <x v="2"/>
    <x v="2"/>
    <s v="03"/>
    <x v="6"/>
    <s v="201503"/>
    <s v="20150315"/>
    <s v="BOYACA"/>
    <n v="409365"/>
    <n v="662475"/>
    <n v="15"/>
  </r>
  <r>
    <x v="2"/>
    <x v="2"/>
    <s v="03"/>
    <x v="7"/>
    <s v="201503"/>
    <s v="20150317"/>
    <s v="CALDAS"/>
    <n v="406096"/>
    <n v="455091"/>
    <n v="11"/>
  </r>
  <r>
    <x v="2"/>
    <x v="2"/>
    <s v="03"/>
    <x v="8"/>
    <s v="201503"/>
    <s v="20150318"/>
    <s v="CAQUETA"/>
    <n v="65044"/>
    <n v="299054"/>
    <n v="6"/>
  </r>
  <r>
    <x v="2"/>
    <x v="2"/>
    <s v="03"/>
    <x v="9"/>
    <s v="201503"/>
    <s v="20150385"/>
    <s v="CASANARE"/>
    <n v="144692"/>
    <n v="205058"/>
    <n v="3"/>
  </r>
  <r>
    <x v="2"/>
    <x v="2"/>
    <s v="03"/>
    <x v="10"/>
    <s v="201503"/>
    <s v="20150319"/>
    <s v="CAUCA"/>
    <n v="249910"/>
    <n v="975643"/>
    <n v="6"/>
  </r>
  <r>
    <x v="2"/>
    <x v="2"/>
    <s v="03"/>
    <x v="11"/>
    <s v="201503"/>
    <s v="20150320"/>
    <s v="CESAR"/>
    <n v="285957"/>
    <n v="827883"/>
    <n v="3"/>
  </r>
  <r>
    <x v="2"/>
    <x v="2"/>
    <s v="03"/>
    <x v="12"/>
    <s v="201503"/>
    <s v="20150327"/>
    <s v="CHOCO"/>
    <n v="43356"/>
    <n v="383763"/>
    <n v="3"/>
  </r>
  <r>
    <x v="2"/>
    <x v="2"/>
    <s v="03"/>
    <x v="13"/>
    <s v="201503"/>
    <s v="20150323"/>
    <s v="CORDOBA"/>
    <n v="289597"/>
    <n v="1344900"/>
    <n v="19"/>
  </r>
  <r>
    <x v="2"/>
    <x v="2"/>
    <s v="03"/>
    <x v="14"/>
    <s v="201503"/>
    <s v="20150325"/>
    <s v="CUNDINAMARCA"/>
    <n v="1084802"/>
    <n v="905592"/>
    <n v="14"/>
  </r>
  <r>
    <x v="2"/>
    <x v="2"/>
    <s v="03"/>
    <x v="15"/>
    <s v="201503"/>
    <s v="20150394"/>
    <s v="GUAINIA"/>
    <n v="4022"/>
    <n v="38930"/>
    <n v="0"/>
  </r>
  <r>
    <x v="2"/>
    <x v="2"/>
    <s v="03"/>
    <x v="16"/>
    <s v="201503"/>
    <s v="20150395"/>
    <s v="GUAVIARE"/>
    <n v="12838"/>
    <n v="59215"/>
    <n v="0"/>
  </r>
  <r>
    <x v="2"/>
    <x v="2"/>
    <s v="03"/>
    <x v="17"/>
    <s v="201503"/>
    <s v="20150341"/>
    <s v="HUILA"/>
    <n v="299165"/>
    <n v="747011"/>
    <n v="10"/>
  </r>
  <r>
    <x v="2"/>
    <x v="2"/>
    <s v="03"/>
    <x v="19"/>
    <s v="201503"/>
    <s v="20150344"/>
    <s v="LA GUAJIRA"/>
    <n v="129698"/>
    <n v="714509"/>
    <n v="3"/>
  </r>
  <r>
    <x v="2"/>
    <x v="2"/>
    <s v="03"/>
    <x v="20"/>
    <s v="201503"/>
    <s v="20150347"/>
    <s v="MAGDALENA"/>
    <n v="341256"/>
    <n v="966847"/>
    <n v="10"/>
  </r>
  <r>
    <x v="2"/>
    <x v="2"/>
    <s v="03"/>
    <x v="21"/>
    <s v="201503"/>
    <s v="20150350"/>
    <s v="META"/>
    <n v="398639"/>
    <n v="438198"/>
    <n v="16"/>
  </r>
  <r>
    <x v="2"/>
    <x v="2"/>
    <s v="03"/>
    <x v="22"/>
    <s v="201503"/>
    <s v="20150352"/>
    <s v="NARINO"/>
    <n v="242907"/>
    <n v="1144028"/>
    <n v="17"/>
  </r>
  <r>
    <x v="2"/>
    <x v="2"/>
    <s v="03"/>
    <x v="23"/>
    <s v="201503"/>
    <s v="20150354"/>
    <s v="NORTE DE SANTANDER"/>
    <n v="408234"/>
    <n v="874075"/>
    <n v="7"/>
  </r>
  <r>
    <x v="2"/>
    <x v="2"/>
    <s v="03"/>
    <x v="24"/>
    <s v="201503"/>
    <s v="20150386"/>
    <s v="PUTUMAYO"/>
    <n v="41289"/>
    <n v="251702"/>
    <n v="6"/>
  </r>
  <r>
    <x v="2"/>
    <x v="2"/>
    <s v="03"/>
    <x v="25"/>
    <s v="201503"/>
    <s v="20150363"/>
    <s v="QUINDIO"/>
    <n v="228758"/>
    <n v="248063"/>
    <n v="7"/>
  </r>
  <r>
    <x v="2"/>
    <x v="2"/>
    <s v="03"/>
    <x v="26"/>
    <s v="201503"/>
    <s v="20150366"/>
    <s v="RISARALDA"/>
    <n v="473929"/>
    <n v="390623"/>
    <n v="12"/>
  </r>
  <r>
    <x v="2"/>
    <x v="2"/>
    <s v="03"/>
    <x v="27"/>
    <s v="201503"/>
    <s v="20150388"/>
    <s v="SAN ANDRES"/>
    <n v="36312"/>
    <n v="18492"/>
    <n v="1"/>
  </r>
  <r>
    <x v="2"/>
    <x v="2"/>
    <s v="03"/>
    <x v="28"/>
    <s v="201503"/>
    <s v="20150368"/>
    <s v="SANTANDER"/>
    <n v="1006664"/>
    <n v="875496"/>
    <n v="27"/>
  </r>
  <r>
    <x v="2"/>
    <x v="2"/>
    <s v="03"/>
    <x v="29"/>
    <s v="201503"/>
    <s v="20150370"/>
    <s v="SUCRE"/>
    <n v="149592"/>
    <n v="825440"/>
    <n v="5"/>
  </r>
  <r>
    <x v="2"/>
    <x v="2"/>
    <s v="03"/>
    <x v="30"/>
    <s v="201503"/>
    <s v="20150373"/>
    <s v="TOLIMA"/>
    <n v="447166"/>
    <n v="728463"/>
    <n v="20"/>
  </r>
  <r>
    <x v="2"/>
    <x v="2"/>
    <s v="03"/>
    <x v="31"/>
    <s v="201503"/>
    <s v="20150376"/>
    <s v="VALLE"/>
    <n v="2281564"/>
    <n v="1851497"/>
    <n v="11"/>
  </r>
  <r>
    <x v="2"/>
    <x v="2"/>
    <s v="03"/>
    <x v="32"/>
    <s v="201503"/>
    <s v="20150397"/>
    <s v="VAUPES"/>
    <n v="2610"/>
    <n v="27354"/>
    <n v="1"/>
  </r>
  <r>
    <x v="2"/>
    <x v="2"/>
    <s v="03"/>
    <x v="33"/>
    <s v="201503"/>
    <s v="20150399"/>
    <s v="VICHADA"/>
    <n v="5838"/>
    <n v="71650"/>
    <n v="2"/>
  </r>
  <r>
    <x v="2"/>
    <x v="3"/>
    <s v="04"/>
    <x v="0"/>
    <s v="201504"/>
    <s v="20150491"/>
    <s v="AMAZONAS"/>
    <n v="12580"/>
    <n v="54181"/>
    <n v="0"/>
  </r>
  <r>
    <x v="2"/>
    <x v="3"/>
    <s v="04"/>
    <x v="1"/>
    <s v="201504"/>
    <s v="20150405"/>
    <s v="ANTIOQUIA"/>
    <n v="3307280"/>
    <n v="2425649"/>
    <n v="63"/>
  </r>
  <r>
    <x v="2"/>
    <x v="3"/>
    <s v="04"/>
    <x v="2"/>
    <s v="201504"/>
    <s v="20150481"/>
    <s v="ARAUCA"/>
    <n v="38323"/>
    <n v="191157"/>
    <n v="3"/>
  </r>
  <r>
    <x v="2"/>
    <x v="3"/>
    <s v="04"/>
    <x v="3"/>
    <s v="201504"/>
    <s v="20150408"/>
    <s v="ATLANTICO"/>
    <n v="1015298"/>
    <n v="1358773"/>
    <n v="7"/>
  </r>
  <r>
    <x v="2"/>
    <x v="3"/>
    <s v="04"/>
    <x v="4"/>
    <s v="201504"/>
    <s v="20150411"/>
    <s v="BOGOTA D.C."/>
    <n v="5672425"/>
    <n v="1299475"/>
    <n v="18"/>
  </r>
  <r>
    <x v="2"/>
    <x v="3"/>
    <s v="04"/>
    <x v="5"/>
    <s v="201504"/>
    <s v="20150413"/>
    <s v="BOLIVAR"/>
    <n v="595518"/>
    <n v="1415187"/>
    <n v="34"/>
  </r>
  <r>
    <x v="2"/>
    <x v="3"/>
    <s v="04"/>
    <x v="6"/>
    <s v="201504"/>
    <s v="20150415"/>
    <s v="BOYACA"/>
    <n v="411327"/>
    <n v="662575"/>
    <n v="15"/>
  </r>
  <r>
    <x v="2"/>
    <x v="3"/>
    <s v="04"/>
    <x v="7"/>
    <s v="201504"/>
    <s v="20150417"/>
    <s v="CALDAS"/>
    <n v="407952"/>
    <n v="453664"/>
    <n v="11"/>
  </r>
  <r>
    <x v="2"/>
    <x v="3"/>
    <s v="04"/>
    <x v="8"/>
    <s v="201504"/>
    <s v="20150418"/>
    <s v="CAQUETA"/>
    <n v="67529"/>
    <n v="297407"/>
    <n v="6"/>
  </r>
  <r>
    <x v="2"/>
    <x v="3"/>
    <s v="04"/>
    <x v="9"/>
    <s v="201504"/>
    <s v="20150485"/>
    <s v="CASANARE"/>
    <n v="144943"/>
    <n v="204772"/>
    <n v="3"/>
  </r>
  <r>
    <x v="2"/>
    <x v="3"/>
    <s v="04"/>
    <x v="10"/>
    <s v="201504"/>
    <s v="20150419"/>
    <s v="CAUCA"/>
    <n v="254823"/>
    <n v="971117"/>
    <n v="6"/>
  </r>
  <r>
    <x v="2"/>
    <x v="3"/>
    <s v="04"/>
    <x v="11"/>
    <s v="201504"/>
    <s v="20150420"/>
    <s v="CESAR"/>
    <n v="288718"/>
    <n v="828354"/>
    <n v="3"/>
  </r>
  <r>
    <x v="2"/>
    <x v="3"/>
    <s v="04"/>
    <x v="12"/>
    <s v="201504"/>
    <s v="20150427"/>
    <s v="CHOCO"/>
    <n v="44868"/>
    <n v="387459"/>
    <n v="3"/>
  </r>
  <r>
    <x v="2"/>
    <x v="3"/>
    <s v="04"/>
    <x v="13"/>
    <s v="201504"/>
    <s v="20150423"/>
    <s v="CORDOBA"/>
    <n v="292744"/>
    <n v="1350283"/>
    <n v="19"/>
  </r>
  <r>
    <x v="2"/>
    <x v="3"/>
    <s v="04"/>
    <x v="14"/>
    <s v="201504"/>
    <s v="20150425"/>
    <s v="CUNDINAMARCA"/>
    <n v="1091849"/>
    <n v="905907"/>
    <n v="14"/>
  </r>
  <r>
    <x v="2"/>
    <x v="3"/>
    <s v="04"/>
    <x v="15"/>
    <s v="201504"/>
    <s v="20150494"/>
    <s v="GUAINIA"/>
    <n v="4100"/>
    <n v="39141"/>
    <n v="0"/>
  </r>
  <r>
    <x v="2"/>
    <x v="3"/>
    <s v="04"/>
    <x v="16"/>
    <s v="201504"/>
    <s v="20150495"/>
    <s v="GUAVIARE"/>
    <n v="13355"/>
    <n v="58821"/>
    <n v="0"/>
  </r>
  <r>
    <x v="2"/>
    <x v="3"/>
    <s v="04"/>
    <x v="17"/>
    <s v="201504"/>
    <s v="20150441"/>
    <s v="HUILA"/>
    <n v="300758"/>
    <n v="748177"/>
    <n v="10"/>
  </r>
  <r>
    <x v="2"/>
    <x v="3"/>
    <s v="04"/>
    <x v="19"/>
    <s v="201504"/>
    <s v="20150444"/>
    <s v="LA GUAJIRA"/>
    <n v="133067"/>
    <n v="717569"/>
    <n v="3"/>
  </r>
  <r>
    <x v="2"/>
    <x v="3"/>
    <s v="04"/>
    <x v="20"/>
    <s v="201504"/>
    <s v="20150447"/>
    <s v="MAGDALENA"/>
    <n v="340937"/>
    <n v="971369"/>
    <n v="10"/>
  </r>
  <r>
    <x v="2"/>
    <x v="3"/>
    <s v="04"/>
    <x v="21"/>
    <s v="201504"/>
    <s v="20150450"/>
    <s v="META"/>
    <n v="399338"/>
    <n v="442421"/>
    <n v="16"/>
  </r>
  <r>
    <x v="2"/>
    <x v="3"/>
    <s v="04"/>
    <x v="22"/>
    <s v="201504"/>
    <s v="20150452"/>
    <s v="NARINO"/>
    <n v="244697"/>
    <n v="1145197"/>
    <n v="17"/>
  </r>
  <r>
    <x v="2"/>
    <x v="3"/>
    <s v="04"/>
    <x v="23"/>
    <s v="201504"/>
    <s v="20150454"/>
    <s v="NORTE DE SANTANDER"/>
    <n v="413139"/>
    <n v="874254"/>
    <n v="7"/>
  </r>
  <r>
    <x v="2"/>
    <x v="3"/>
    <s v="04"/>
    <x v="24"/>
    <s v="201504"/>
    <s v="20150486"/>
    <s v="PUTUMAYO"/>
    <n v="41156"/>
    <n v="252972"/>
    <n v="6"/>
  </r>
  <r>
    <x v="2"/>
    <x v="3"/>
    <s v="04"/>
    <x v="25"/>
    <s v="201504"/>
    <s v="20150463"/>
    <s v="QUINDIO"/>
    <n v="230883"/>
    <n v="246498"/>
    <n v="7"/>
  </r>
  <r>
    <x v="2"/>
    <x v="3"/>
    <s v="04"/>
    <x v="26"/>
    <s v="201504"/>
    <s v="20150466"/>
    <s v="RISARALDA"/>
    <n v="477712"/>
    <n v="389223"/>
    <n v="12"/>
  </r>
  <r>
    <x v="2"/>
    <x v="3"/>
    <s v="04"/>
    <x v="27"/>
    <s v="201504"/>
    <s v="20150488"/>
    <s v="SAN ANDRES"/>
    <n v="36723"/>
    <n v="18451"/>
    <n v="1"/>
  </r>
  <r>
    <x v="2"/>
    <x v="3"/>
    <s v="04"/>
    <x v="28"/>
    <s v="201504"/>
    <s v="20150468"/>
    <s v="SANTANDER"/>
    <n v="1011953"/>
    <n v="876477"/>
    <n v="27"/>
  </r>
  <r>
    <x v="2"/>
    <x v="3"/>
    <s v="04"/>
    <x v="29"/>
    <s v="201504"/>
    <s v="20150470"/>
    <s v="SUCRE"/>
    <n v="150081"/>
    <n v="830702"/>
    <n v="5"/>
  </r>
  <r>
    <x v="2"/>
    <x v="3"/>
    <s v="04"/>
    <x v="30"/>
    <s v="201504"/>
    <s v="20150473"/>
    <s v="TOLIMA"/>
    <n v="449448"/>
    <n v="728128"/>
    <n v="19"/>
  </r>
  <r>
    <x v="2"/>
    <x v="3"/>
    <s v="04"/>
    <x v="31"/>
    <s v="201504"/>
    <s v="20150476"/>
    <s v="VALLE"/>
    <n v="2289516"/>
    <n v="1857145"/>
    <n v="11"/>
  </r>
  <r>
    <x v="2"/>
    <x v="3"/>
    <s v="04"/>
    <x v="32"/>
    <s v="201504"/>
    <s v="20150497"/>
    <s v="VAUPES"/>
    <n v="2637"/>
    <n v="27342"/>
    <n v="1"/>
  </r>
  <r>
    <x v="2"/>
    <x v="3"/>
    <s v="04"/>
    <x v="33"/>
    <s v="201504"/>
    <s v="20150499"/>
    <s v="VICHADA"/>
    <n v="5998"/>
    <n v="71359"/>
    <n v="2"/>
  </r>
  <r>
    <x v="2"/>
    <x v="4"/>
    <s v="05"/>
    <x v="0"/>
    <s v="201505"/>
    <s v="20150591"/>
    <s v="AMAZONAS"/>
    <n v="12678"/>
    <n v="54203"/>
    <n v="0"/>
  </r>
  <r>
    <x v="2"/>
    <x v="4"/>
    <s v="05"/>
    <x v="1"/>
    <s v="201505"/>
    <s v="20150505"/>
    <s v="ANTIOQUIA"/>
    <n v="3318732"/>
    <n v="2428910"/>
    <n v="62"/>
  </r>
  <r>
    <x v="2"/>
    <x v="4"/>
    <s v="05"/>
    <x v="2"/>
    <s v="201505"/>
    <s v="20150581"/>
    <s v="ARAUCA"/>
    <n v="38256"/>
    <n v="191312"/>
    <n v="3"/>
  </r>
  <r>
    <x v="2"/>
    <x v="4"/>
    <s v="05"/>
    <x v="3"/>
    <s v="201505"/>
    <s v="20150508"/>
    <s v="ATLANTICO"/>
    <n v="1009678"/>
    <n v="1353289"/>
    <n v="7"/>
  </r>
  <r>
    <x v="2"/>
    <x v="4"/>
    <s v="05"/>
    <x v="4"/>
    <s v="201505"/>
    <s v="20150511"/>
    <s v="BOGOTA D.C."/>
    <n v="5686066"/>
    <n v="1288141"/>
    <n v="18"/>
  </r>
  <r>
    <x v="2"/>
    <x v="4"/>
    <s v="05"/>
    <x v="5"/>
    <s v="201505"/>
    <s v="20150513"/>
    <s v="BOLIVAR"/>
    <n v="592407"/>
    <n v="1421525"/>
    <n v="34"/>
  </r>
  <r>
    <x v="2"/>
    <x v="4"/>
    <s v="05"/>
    <x v="6"/>
    <s v="201505"/>
    <s v="20150515"/>
    <s v="BOYACA"/>
    <n v="410391"/>
    <n v="664310"/>
    <n v="15"/>
  </r>
  <r>
    <x v="2"/>
    <x v="4"/>
    <s v="05"/>
    <x v="7"/>
    <s v="201505"/>
    <s v="20150517"/>
    <s v="CALDAS"/>
    <n v="407460"/>
    <n v="453200"/>
    <n v="11"/>
  </r>
  <r>
    <x v="2"/>
    <x v="4"/>
    <s v="05"/>
    <x v="8"/>
    <s v="201505"/>
    <s v="20150518"/>
    <s v="CAQUETA"/>
    <n v="67077"/>
    <n v="298382"/>
    <n v="6"/>
  </r>
  <r>
    <x v="2"/>
    <x v="4"/>
    <s v="05"/>
    <x v="9"/>
    <s v="201505"/>
    <s v="20150585"/>
    <s v="CASANARE"/>
    <n v="144544"/>
    <n v="207231"/>
    <n v="3"/>
  </r>
  <r>
    <x v="2"/>
    <x v="4"/>
    <s v="05"/>
    <x v="10"/>
    <s v="201505"/>
    <s v="20150519"/>
    <s v="CAUCA"/>
    <n v="254682"/>
    <n v="970625"/>
    <n v="6"/>
  </r>
  <r>
    <x v="2"/>
    <x v="4"/>
    <s v="05"/>
    <x v="11"/>
    <s v="201505"/>
    <s v="20150520"/>
    <s v="CESAR"/>
    <n v="286617"/>
    <n v="831627"/>
    <n v="3"/>
  </r>
  <r>
    <x v="2"/>
    <x v="4"/>
    <s v="05"/>
    <x v="12"/>
    <s v="201505"/>
    <s v="20150527"/>
    <s v="CHOCO"/>
    <n v="44233"/>
    <n v="388263"/>
    <n v="3"/>
  </r>
  <r>
    <x v="2"/>
    <x v="4"/>
    <s v="05"/>
    <x v="13"/>
    <s v="201505"/>
    <s v="20150523"/>
    <s v="CORDOBA"/>
    <n v="290944"/>
    <n v="1355901"/>
    <n v="19"/>
  </r>
  <r>
    <x v="2"/>
    <x v="4"/>
    <s v="05"/>
    <x v="14"/>
    <s v="201505"/>
    <s v="20150525"/>
    <s v="CUNDINAMARCA"/>
    <n v="1094192"/>
    <n v="909281"/>
    <n v="13"/>
  </r>
  <r>
    <x v="2"/>
    <x v="4"/>
    <s v="05"/>
    <x v="15"/>
    <s v="201505"/>
    <s v="20150594"/>
    <s v="GUAINIA"/>
    <n v="4029"/>
    <n v="38983"/>
    <n v="0"/>
  </r>
  <r>
    <x v="2"/>
    <x v="4"/>
    <s v="05"/>
    <x v="16"/>
    <s v="201505"/>
    <s v="20150595"/>
    <s v="GUAVIARE"/>
    <n v="13056"/>
    <n v="58996"/>
    <n v="0"/>
  </r>
  <r>
    <x v="2"/>
    <x v="4"/>
    <s v="05"/>
    <x v="17"/>
    <s v="201505"/>
    <s v="20150541"/>
    <s v="HUILA"/>
    <n v="298007"/>
    <n v="751356"/>
    <n v="10"/>
  </r>
  <r>
    <x v="2"/>
    <x v="4"/>
    <s v="05"/>
    <x v="19"/>
    <s v="201505"/>
    <s v="20150544"/>
    <s v="LA GUAJIRA"/>
    <n v="133155"/>
    <n v="719829"/>
    <n v="3"/>
  </r>
  <r>
    <x v="2"/>
    <x v="4"/>
    <s v="05"/>
    <x v="20"/>
    <s v="201505"/>
    <s v="20150547"/>
    <s v="MAGDALENA"/>
    <n v="337922"/>
    <n v="974074"/>
    <n v="9"/>
  </r>
  <r>
    <x v="2"/>
    <x v="4"/>
    <s v="05"/>
    <x v="21"/>
    <s v="201505"/>
    <s v="20150550"/>
    <s v="META"/>
    <n v="401151"/>
    <n v="445046"/>
    <n v="16"/>
  </r>
  <r>
    <x v="2"/>
    <x v="4"/>
    <s v="05"/>
    <x v="22"/>
    <s v="201505"/>
    <s v="20150552"/>
    <s v="NARINO"/>
    <n v="248291"/>
    <n v="1135567"/>
    <n v="17"/>
  </r>
  <r>
    <x v="2"/>
    <x v="4"/>
    <s v="05"/>
    <x v="23"/>
    <s v="201505"/>
    <s v="20150554"/>
    <s v="NORTE DE SANTANDER"/>
    <n v="410960"/>
    <n v="876318"/>
    <n v="6"/>
  </r>
  <r>
    <x v="2"/>
    <x v="4"/>
    <s v="05"/>
    <x v="24"/>
    <s v="201505"/>
    <s v="20150586"/>
    <s v="PUTUMAYO"/>
    <n v="41376"/>
    <n v="251455"/>
    <n v="6"/>
  </r>
  <r>
    <x v="2"/>
    <x v="4"/>
    <s v="05"/>
    <x v="25"/>
    <s v="201505"/>
    <s v="20150563"/>
    <s v="QUINDIO"/>
    <n v="231244"/>
    <n v="247938"/>
    <n v="6"/>
  </r>
  <r>
    <x v="2"/>
    <x v="4"/>
    <s v="05"/>
    <x v="26"/>
    <s v="201505"/>
    <s v="20150566"/>
    <s v="RISARALDA"/>
    <n v="477824"/>
    <n v="391485"/>
    <n v="12"/>
  </r>
  <r>
    <x v="2"/>
    <x v="4"/>
    <s v="05"/>
    <x v="27"/>
    <s v="201505"/>
    <s v="20150588"/>
    <s v="SAN ANDRES"/>
    <n v="35420"/>
    <n v="18634"/>
    <n v="1"/>
  </r>
  <r>
    <x v="2"/>
    <x v="4"/>
    <s v="05"/>
    <x v="28"/>
    <s v="201505"/>
    <s v="20150568"/>
    <s v="SANTANDER"/>
    <n v="1006806"/>
    <n v="882170"/>
    <n v="27"/>
  </r>
  <r>
    <x v="2"/>
    <x v="4"/>
    <s v="05"/>
    <x v="29"/>
    <s v="201505"/>
    <s v="20150570"/>
    <s v="SUCRE"/>
    <n v="148906"/>
    <n v="828396"/>
    <n v="5"/>
  </r>
  <r>
    <x v="2"/>
    <x v="4"/>
    <s v="05"/>
    <x v="30"/>
    <s v="201505"/>
    <s v="20150573"/>
    <s v="TOLIMA"/>
    <n v="447245"/>
    <n v="728920"/>
    <n v="19"/>
  </r>
  <r>
    <x v="2"/>
    <x v="4"/>
    <s v="05"/>
    <x v="31"/>
    <s v="201505"/>
    <s v="20150576"/>
    <s v="VALLE"/>
    <n v="2303653"/>
    <n v="1844362"/>
    <n v="11"/>
  </r>
  <r>
    <x v="2"/>
    <x v="4"/>
    <s v="05"/>
    <x v="32"/>
    <s v="201505"/>
    <s v="20150597"/>
    <s v="VAUPES"/>
    <n v="2535"/>
    <n v="27254"/>
    <n v="1"/>
  </r>
  <r>
    <x v="2"/>
    <x v="4"/>
    <s v="05"/>
    <x v="33"/>
    <s v="201505"/>
    <s v="20150599"/>
    <s v="VICHADA"/>
    <n v="5904"/>
    <n v="71272"/>
    <n v="2"/>
  </r>
  <r>
    <x v="2"/>
    <x v="5"/>
    <s v="06"/>
    <x v="0"/>
    <s v="201506"/>
    <s v="20150691"/>
    <s v="AMAZONAS"/>
    <n v="13432"/>
    <n v="54621"/>
    <n v="0"/>
  </r>
  <r>
    <x v="2"/>
    <x v="5"/>
    <s v="06"/>
    <x v="1"/>
    <s v="201506"/>
    <s v="20150605"/>
    <s v="ANTIOQUIA"/>
    <n v="3356604"/>
    <n v="2425016"/>
    <n v="62"/>
  </r>
  <r>
    <x v="2"/>
    <x v="5"/>
    <s v="06"/>
    <x v="2"/>
    <s v="201506"/>
    <s v="20150681"/>
    <s v="ARAUCA"/>
    <n v="39354"/>
    <n v="191249"/>
    <n v="3"/>
  </r>
  <r>
    <x v="2"/>
    <x v="5"/>
    <s v="06"/>
    <x v="3"/>
    <s v="201506"/>
    <s v="20150608"/>
    <s v="ATLANTICO"/>
    <n v="1011127"/>
    <n v="1371619"/>
    <n v="7"/>
  </r>
  <r>
    <x v="2"/>
    <x v="5"/>
    <s v="06"/>
    <x v="4"/>
    <s v="201506"/>
    <s v="20150611"/>
    <s v="BOGOTA D.C."/>
    <n v="5758885"/>
    <n v="1282031"/>
    <n v="18"/>
  </r>
  <r>
    <x v="2"/>
    <x v="5"/>
    <s v="06"/>
    <x v="5"/>
    <s v="201506"/>
    <s v="20150613"/>
    <s v="BOLIVAR"/>
    <n v="592668"/>
    <n v="1420652"/>
    <n v="34"/>
  </r>
  <r>
    <x v="2"/>
    <x v="5"/>
    <s v="06"/>
    <x v="6"/>
    <s v="201506"/>
    <s v="20150615"/>
    <s v="BOYACA"/>
    <n v="417637"/>
    <n v="664811"/>
    <n v="15"/>
  </r>
  <r>
    <x v="2"/>
    <x v="5"/>
    <s v="06"/>
    <x v="7"/>
    <s v="201506"/>
    <s v="20150617"/>
    <s v="CALDAS"/>
    <n v="410785"/>
    <n v="450989"/>
    <n v="11"/>
  </r>
  <r>
    <x v="2"/>
    <x v="5"/>
    <s v="06"/>
    <x v="8"/>
    <s v="201506"/>
    <s v="20150618"/>
    <s v="CAQUETA"/>
    <n v="68460"/>
    <n v="298645"/>
    <n v="6"/>
  </r>
  <r>
    <x v="2"/>
    <x v="5"/>
    <s v="06"/>
    <x v="9"/>
    <s v="201506"/>
    <s v="20150685"/>
    <s v="CASANARE"/>
    <n v="149361"/>
    <n v="208969"/>
    <n v="3"/>
  </r>
  <r>
    <x v="2"/>
    <x v="5"/>
    <s v="06"/>
    <x v="10"/>
    <s v="201506"/>
    <s v="20150619"/>
    <s v="CAUCA"/>
    <n v="256131"/>
    <n v="970821"/>
    <n v="6"/>
  </r>
  <r>
    <x v="2"/>
    <x v="5"/>
    <s v="06"/>
    <x v="11"/>
    <s v="201506"/>
    <s v="20150620"/>
    <s v="CESAR"/>
    <n v="287002"/>
    <n v="833257"/>
    <n v="3"/>
  </r>
  <r>
    <x v="2"/>
    <x v="5"/>
    <s v="06"/>
    <x v="12"/>
    <s v="201506"/>
    <s v="20150627"/>
    <s v="CHOCO"/>
    <n v="43987"/>
    <n v="388723"/>
    <n v="3"/>
  </r>
  <r>
    <x v="2"/>
    <x v="5"/>
    <s v="06"/>
    <x v="13"/>
    <s v="201506"/>
    <s v="20150623"/>
    <s v="CORDOBA"/>
    <n v="294510"/>
    <n v="1348888"/>
    <n v="19"/>
  </r>
  <r>
    <x v="2"/>
    <x v="5"/>
    <s v="06"/>
    <x v="14"/>
    <s v="201506"/>
    <s v="20150625"/>
    <s v="CUNDINAMARCA"/>
    <n v="1101947"/>
    <n v="912086"/>
    <n v="13"/>
  </r>
  <r>
    <x v="2"/>
    <x v="5"/>
    <s v="06"/>
    <x v="15"/>
    <s v="201506"/>
    <s v="20150694"/>
    <s v="GUAINIA"/>
    <n v="4186"/>
    <n v="39283"/>
    <n v="0"/>
  </r>
  <r>
    <x v="2"/>
    <x v="5"/>
    <s v="06"/>
    <x v="16"/>
    <s v="201506"/>
    <s v="20150695"/>
    <s v="GUAVIARE"/>
    <n v="13169"/>
    <n v="58976"/>
    <n v="0"/>
  </r>
  <r>
    <x v="2"/>
    <x v="5"/>
    <s v="06"/>
    <x v="17"/>
    <s v="201506"/>
    <s v="20150641"/>
    <s v="HUILA"/>
    <n v="303174"/>
    <n v="753947"/>
    <n v="10"/>
  </r>
  <r>
    <x v="2"/>
    <x v="5"/>
    <s v="06"/>
    <x v="19"/>
    <s v="201506"/>
    <s v="20150644"/>
    <s v="LA GUAJIRA"/>
    <n v="133506"/>
    <n v="722596"/>
    <n v="3"/>
  </r>
  <r>
    <x v="2"/>
    <x v="5"/>
    <s v="06"/>
    <x v="20"/>
    <s v="201506"/>
    <s v="20150647"/>
    <s v="MAGDALENA"/>
    <n v="338742"/>
    <n v="978790"/>
    <n v="9"/>
  </r>
  <r>
    <x v="2"/>
    <x v="5"/>
    <s v="06"/>
    <x v="21"/>
    <s v="201506"/>
    <s v="20150650"/>
    <s v="META"/>
    <n v="413863"/>
    <n v="449621"/>
    <n v="16"/>
  </r>
  <r>
    <x v="2"/>
    <x v="5"/>
    <s v="06"/>
    <x v="22"/>
    <s v="201506"/>
    <s v="20150652"/>
    <s v="NARINO"/>
    <n v="254382"/>
    <n v="1129987"/>
    <n v="17"/>
  </r>
  <r>
    <x v="2"/>
    <x v="5"/>
    <s v="06"/>
    <x v="23"/>
    <s v="201506"/>
    <s v="20150654"/>
    <s v="NORTE DE SANTANDER"/>
    <n v="418236"/>
    <n v="884151"/>
    <n v="6"/>
  </r>
  <r>
    <x v="2"/>
    <x v="5"/>
    <s v="06"/>
    <x v="24"/>
    <s v="201506"/>
    <s v="20150686"/>
    <s v="PUTUMAYO"/>
    <n v="42662"/>
    <n v="250107"/>
    <n v="6"/>
  </r>
  <r>
    <x v="2"/>
    <x v="5"/>
    <s v="06"/>
    <x v="25"/>
    <s v="201506"/>
    <s v="20150663"/>
    <s v="QUINDIO"/>
    <n v="235389"/>
    <n v="249220"/>
    <n v="6"/>
  </r>
  <r>
    <x v="2"/>
    <x v="5"/>
    <s v="06"/>
    <x v="26"/>
    <s v="201506"/>
    <s v="20150666"/>
    <s v="RISARALDA"/>
    <n v="483042"/>
    <n v="394388"/>
    <n v="12"/>
  </r>
  <r>
    <x v="2"/>
    <x v="5"/>
    <s v="06"/>
    <x v="27"/>
    <s v="201506"/>
    <s v="20150688"/>
    <s v="SAN ANDRES"/>
    <n v="34715"/>
    <n v="18514"/>
    <n v="1"/>
  </r>
  <r>
    <x v="2"/>
    <x v="5"/>
    <s v="06"/>
    <x v="28"/>
    <s v="201506"/>
    <s v="20150668"/>
    <s v="SANTANDER"/>
    <n v="1015518"/>
    <n v="885978"/>
    <n v="27"/>
  </r>
  <r>
    <x v="2"/>
    <x v="5"/>
    <s v="06"/>
    <x v="29"/>
    <s v="201506"/>
    <s v="20150670"/>
    <s v="SUCRE"/>
    <n v="149119"/>
    <n v="829782"/>
    <n v="5"/>
  </r>
  <r>
    <x v="2"/>
    <x v="5"/>
    <s v="06"/>
    <x v="30"/>
    <s v="201506"/>
    <s v="20150673"/>
    <s v="TOLIMA"/>
    <n v="453584"/>
    <n v="733634"/>
    <n v="19"/>
  </r>
  <r>
    <x v="2"/>
    <x v="5"/>
    <s v="06"/>
    <x v="31"/>
    <s v="201506"/>
    <s v="20150676"/>
    <s v="VALLE"/>
    <n v="2311809"/>
    <n v="1849500"/>
    <n v="11"/>
  </r>
  <r>
    <x v="2"/>
    <x v="5"/>
    <s v="06"/>
    <x v="32"/>
    <s v="201506"/>
    <s v="20150697"/>
    <s v="VAUPES"/>
    <n v="2604"/>
    <n v="27240"/>
    <n v="1"/>
  </r>
  <r>
    <x v="2"/>
    <x v="5"/>
    <s v="06"/>
    <x v="33"/>
    <s v="201506"/>
    <s v="20150699"/>
    <s v="VICHADA"/>
    <n v="6381"/>
    <n v="71304"/>
    <n v="2"/>
  </r>
  <r>
    <x v="2"/>
    <x v="6"/>
    <s v="07"/>
    <x v="0"/>
    <s v="201507"/>
    <s v="20150791"/>
    <s v="AMAZONAS"/>
    <n v="13868"/>
    <n v="54466"/>
    <n v="0"/>
  </r>
  <r>
    <x v="2"/>
    <x v="6"/>
    <s v="07"/>
    <x v="1"/>
    <s v="201507"/>
    <s v="20150705"/>
    <s v="ANTIOQUIA"/>
    <n v="3414255"/>
    <n v="2389616"/>
    <n v="62"/>
  </r>
  <r>
    <x v="2"/>
    <x v="6"/>
    <s v="07"/>
    <x v="2"/>
    <s v="201507"/>
    <s v="20150781"/>
    <s v="ARAUCA"/>
    <n v="40202"/>
    <n v="191841"/>
    <n v="2"/>
  </r>
  <r>
    <x v="2"/>
    <x v="6"/>
    <s v="07"/>
    <x v="3"/>
    <s v="201507"/>
    <s v="20150708"/>
    <s v="ATLANTICO"/>
    <n v="1009977"/>
    <n v="1363565"/>
    <n v="7"/>
  </r>
  <r>
    <x v="2"/>
    <x v="6"/>
    <s v="07"/>
    <x v="4"/>
    <s v="201507"/>
    <s v="20150711"/>
    <s v="BOGOTA D.C."/>
    <n v="5811656"/>
    <n v="1292790"/>
    <n v="18"/>
  </r>
  <r>
    <x v="2"/>
    <x v="6"/>
    <s v="07"/>
    <x v="5"/>
    <s v="201507"/>
    <s v="20150713"/>
    <s v="BOLIVAR"/>
    <n v="592310"/>
    <n v="1420216"/>
    <n v="34"/>
  </r>
  <r>
    <x v="2"/>
    <x v="6"/>
    <s v="07"/>
    <x v="6"/>
    <s v="201507"/>
    <s v="20150715"/>
    <s v="BOYACA"/>
    <n v="424126"/>
    <n v="665897"/>
    <n v="15"/>
  </r>
  <r>
    <x v="2"/>
    <x v="6"/>
    <s v="07"/>
    <x v="7"/>
    <s v="201507"/>
    <s v="20150717"/>
    <s v="CALDAS"/>
    <n v="417381"/>
    <n v="445316"/>
    <n v="11"/>
  </r>
  <r>
    <x v="2"/>
    <x v="6"/>
    <s v="07"/>
    <x v="8"/>
    <s v="201507"/>
    <s v="20150718"/>
    <s v="CAQUETA"/>
    <n v="68400"/>
    <n v="299875"/>
    <n v="6"/>
  </r>
  <r>
    <x v="2"/>
    <x v="6"/>
    <s v="07"/>
    <x v="9"/>
    <s v="201507"/>
    <s v="20150785"/>
    <s v="CASANARE"/>
    <n v="151458"/>
    <n v="211998"/>
    <n v="3"/>
  </r>
  <r>
    <x v="2"/>
    <x v="6"/>
    <s v="07"/>
    <x v="10"/>
    <s v="201507"/>
    <s v="20150719"/>
    <s v="CAUCA"/>
    <n v="255703"/>
    <n v="969881"/>
    <n v="6"/>
  </r>
  <r>
    <x v="2"/>
    <x v="6"/>
    <s v="07"/>
    <x v="11"/>
    <s v="201507"/>
    <s v="20150720"/>
    <s v="CESAR"/>
    <n v="289923"/>
    <n v="833958"/>
    <n v="3"/>
  </r>
  <r>
    <x v="2"/>
    <x v="6"/>
    <s v="07"/>
    <x v="12"/>
    <s v="201507"/>
    <s v="20150727"/>
    <s v="CHOCO"/>
    <n v="44610"/>
    <n v="388067"/>
    <n v="3"/>
  </r>
  <r>
    <x v="2"/>
    <x v="6"/>
    <s v="07"/>
    <x v="13"/>
    <s v="201507"/>
    <s v="20150723"/>
    <s v="CORDOBA"/>
    <n v="297421"/>
    <n v="1351059"/>
    <n v="19"/>
  </r>
  <r>
    <x v="2"/>
    <x v="6"/>
    <s v="07"/>
    <x v="14"/>
    <s v="201507"/>
    <s v="20150725"/>
    <s v="CUNDINAMARCA"/>
    <n v="1111529"/>
    <n v="911979"/>
    <n v="13"/>
  </r>
  <r>
    <x v="2"/>
    <x v="6"/>
    <s v="07"/>
    <x v="15"/>
    <s v="201507"/>
    <s v="20150794"/>
    <s v="GUAINIA"/>
    <n v="4381"/>
    <n v="39241"/>
    <n v="0"/>
  </r>
  <r>
    <x v="2"/>
    <x v="6"/>
    <s v="07"/>
    <x v="16"/>
    <s v="201507"/>
    <s v="20150795"/>
    <s v="GUAVIARE"/>
    <n v="13696"/>
    <n v="58770"/>
    <n v="0"/>
  </r>
  <r>
    <x v="2"/>
    <x v="6"/>
    <s v="07"/>
    <x v="17"/>
    <s v="201507"/>
    <s v="20150741"/>
    <s v="HUILA"/>
    <n v="308258"/>
    <n v="755023"/>
    <n v="10"/>
  </r>
  <r>
    <x v="2"/>
    <x v="6"/>
    <s v="07"/>
    <x v="19"/>
    <s v="201507"/>
    <s v="20150744"/>
    <s v="LA GUAJIRA"/>
    <n v="135531"/>
    <n v="725858"/>
    <n v="3"/>
  </r>
  <r>
    <x v="2"/>
    <x v="6"/>
    <s v="07"/>
    <x v="20"/>
    <s v="201507"/>
    <s v="20150747"/>
    <s v="MAGDALENA"/>
    <n v="338313"/>
    <n v="977513"/>
    <n v="9"/>
  </r>
  <r>
    <x v="2"/>
    <x v="6"/>
    <s v="07"/>
    <x v="21"/>
    <s v="201507"/>
    <s v="20150750"/>
    <s v="META"/>
    <n v="418960"/>
    <n v="455069"/>
    <n v="16"/>
  </r>
  <r>
    <x v="2"/>
    <x v="6"/>
    <s v="07"/>
    <x v="22"/>
    <s v="201507"/>
    <s v="20150752"/>
    <s v="NARINO"/>
    <n v="257603"/>
    <n v="1131681"/>
    <n v="17"/>
  </r>
  <r>
    <x v="2"/>
    <x v="6"/>
    <s v="07"/>
    <x v="23"/>
    <s v="201507"/>
    <s v="20150754"/>
    <s v="NORTE DE SANTANDER"/>
    <n v="422202"/>
    <n v="889328"/>
    <n v="6"/>
  </r>
  <r>
    <x v="2"/>
    <x v="6"/>
    <s v="07"/>
    <x v="24"/>
    <s v="201507"/>
    <s v="20150786"/>
    <s v="PUTUMAYO"/>
    <n v="43362"/>
    <n v="251496"/>
    <n v="6"/>
  </r>
  <r>
    <x v="2"/>
    <x v="6"/>
    <s v="07"/>
    <x v="25"/>
    <s v="201507"/>
    <s v="20150763"/>
    <s v="QUINDIO"/>
    <n v="239207"/>
    <n v="249360"/>
    <n v="6"/>
  </r>
  <r>
    <x v="2"/>
    <x v="6"/>
    <s v="07"/>
    <x v="26"/>
    <s v="201507"/>
    <s v="20150766"/>
    <s v="RISARALDA"/>
    <n v="485252"/>
    <n v="398645"/>
    <n v="12"/>
  </r>
  <r>
    <x v="2"/>
    <x v="6"/>
    <s v="07"/>
    <x v="27"/>
    <s v="201507"/>
    <s v="20150788"/>
    <s v="SAN ANDRES"/>
    <n v="35749"/>
    <n v="18192"/>
    <n v="1"/>
  </r>
  <r>
    <x v="2"/>
    <x v="6"/>
    <s v="07"/>
    <x v="28"/>
    <s v="201507"/>
    <s v="20150768"/>
    <s v="SANTANDER"/>
    <n v="1025882"/>
    <n v="893070"/>
    <n v="27"/>
  </r>
  <r>
    <x v="2"/>
    <x v="6"/>
    <s v="07"/>
    <x v="29"/>
    <s v="201507"/>
    <s v="20150770"/>
    <s v="SUCRE"/>
    <n v="150740"/>
    <n v="828407"/>
    <n v="5"/>
  </r>
  <r>
    <x v="2"/>
    <x v="6"/>
    <s v="07"/>
    <x v="30"/>
    <s v="201507"/>
    <s v="20150773"/>
    <s v="TOLIMA"/>
    <n v="458838"/>
    <n v="736558"/>
    <n v="19"/>
  </r>
  <r>
    <x v="2"/>
    <x v="6"/>
    <s v="07"/>
    <x v="31"/>
    <s v="201507"/>
    <s v="20150776"/>
    <s v="VALLE"/>
    <n v="2315036"/>
    <n v="1863977"/>
    <n v="11"/>
  </r>
  <r>
    <x v="2"/>
    <x v="6"/>
    <s v="07"/>
    <x v="32"/>
    <s v="201507"/>
    <s v="20150797"/>
    <s v="VAUPES"/>
    <n v="2721"/>
    <n v="27158"/>
    <n v="1"/>
  </r>
  <r>
    <x v="2"/>
    <x v="6"/>
    <s v="07"/>
    <x v="33"/>
    <s v="201507"/>
    <s v="20150799"/>
    <s v="VICHADA"/>
    <n v="6600"/>
    <n v="71224"/>
    <n v="2"/>
  </r>
  <r>
    <x v="2"/>
    <x v="7"/>
    <s v="08"/>
    <x v="0"/>
    <s v="201508"/>
    <s v="20150891"/>
    <s v="AMAZONAS"/>
    <n v="14129"/>
    <n v="54503"/>
    <n v="0"/>
  </r>
  <r>
    <x v="2"/>
    <x v="7"/>
    <s v="08"/>
    <x v="1"/>
    <s v="201508"/>
    <s v="20150805"/>
    <s v="ANTIOQUIA"/>
    <n v="3443290"/>
    <n v="2368846"/>
    <n v="62"/>
  </r>
  <r>
    <x v="2"/>
    <x v="7"/>
    <s v="08"/>
    <x v="2"/>
    <s v="201508"/>
    <s v="20150881"/>
    <s v="ARAUCA"/>
    <n v="41094"/>
    <n v="191487"/>
    <n v="2"/>
  </r>
  <r>
    <x v="2"/>
    <x v="7"/>
    <s v="08"/>
    <x v="3"/>
    <s v="201508"/>
    <s v="20150808"/>
    <s v="ATLANTICO"/>
    <n v="1020590"/>
    <n v="1380504"/>
    <n v="7"/>
  </r>
  <r>
    <x v="2"/>
    <x v="7"/>
    <s v="08"/>
    <x v="4"/>
    <s v="201508"/>
    <s v="20150811"/>
    <s v="BOGOTA D.C."/>
    <n v="5847404"/>
    <n v="1282169"/>
    <n v="18"/>
  </r>
  <r>
    <x v="2"/>
    <x v="7"/>
    <s v="08"/>
    <x v="5"/>
    <s v="201508"/>
    <s v="20150813"/>
    <s v="BOLIVAR"/>
    <n v="597037"/>
    <n v="1421156"/>
    <n v="34"/>
  </r>
  <r>
    <x v="2"/>
    <x v="7"/>
    <s v="08"/>
    <x v="6"/>
    <s v="201508"/>
    <s v="20150815"/>
    <s v="BOYACA"/>
    <n v="427717"/>
    <n v="658001"/>
    <n v="15"/>
  </r>
  <r>
    <x v="2"/>
    <x v="7"/>
    <s v="08"/>
    <x v="7"/>
    <s v="201508"/>
    <s v="20150817"/>
    <s v="CALDAS"/>
    <n v="420835"/>
    <n v="442266"/>
    <n v="11"/>
  </r>
  <r>
    <x v="2"/>
    <x v="7"/>
    <s v="08"/>
    <x v="8"/>
    <s v="201508"/>
    <s v="20150818"/>
    <s v="CAQUETA"/>
    <n v="68858"/>
    <n v="300257"/>
    <n v="6"/>
  </r>
  <r>
    <x v="2"/>
    <x v="7"/>
    <s v="08"/>
    <x v="9"/>
    <s v="201508"/>
    <s v="20150885"/>
    <s v="CASANARE"/>
    <n v="155171"/>
    <n v="210944"/>
    <n v="3"/>
  </r>
  <r>
    <x v="2"/>
    <x v="7"/>
    <s v="08"/>
    <x v="10"/>
    <s v="201508"/>
    <s v="20150819"/>
    <s v="CAUCA"/>
    <n v="256471"/>
    <n v="963800"/>
    <n v="6"/>
  </r>
  <r>
    <x v="2"/>
    <x v="7"/>
    <s v="08"/>
    <x v="11"/>
    <s v="201508"/>
    <s v="20150820"/>
    <s v="CESAR"/>
    <n v="289924"/>
    <n v="827784"/>
    <n v="3"/>
  </r>
  <r>
    <x v="2"/>
    <x v="7"/>
    <s v="08"/>
    <x v="12"/>
    <s v="201508"/>
    <s v="20150827"/>
    <s v="CHOCO"/>
    <n v="44692"/>
    <n v="384942"/>
    <n v="3"/>
  </r>
  <r>
    <x v="2"/>
    <x v="7"/>
    <s v="08"/>
    <x v="13"/>
    <s v="201508"/>
    <s v="20150823"/>
    <s v="CORDOBA"/>
    <n v="299217"/>
    <n v="1337578"/>
    <n v="19"/>
  </r>
  <r>
    <x v="2"/>
    <x v="7"/>
    <s v="08"/>
    <x v="14"/>
    <s v="201508"/>
    <s v="20150825"/>
    <s v="CUNDINAMARCA"/>
    <n v="1119179"/>
    <n v="884878"/>
    <n v="13"/>
  </r>
  <r>
    <x v="2"/>
    <x v="7"/>
    <s v="08"/>
    <x v="15"/>
    <s v="201508"/>
    <s v="20150894"/>
    <s v="GUAINIA"/>
    <n v="4522"/>
    <n v="39301"/>
    <n v="0"/>
  </r>
  <r>
    <x v="2"/>
    <x v="7"/>
    <s v="08"/>
    <x v="16"/>
    <s v="201508"/>
    <s v="20150895"/>
    <s v="GUAVIARE"/>
    <n v="13931"/>
    <n v="58237"/>
    <n v="0"/>
  </r>
  <r>
    <x v="2"/>
    <x v="7"/>
    <s v="08"/>
    <x v="17"/>
    <s v="201508"/>
    <s v="20150841"/>
    <s v="HUILA"/>
    <n v="309216"/>
    <n v="753092"/>
    <n v="10"/>
  </r>
  <r>
    <x v="2"/>
    <x v="7"/>
    <s v="08"/>
    <x v="19"/>
    <s v="201508"/>
    <s v="20150844"/>
    <s v="LA GUAJIRA"/>
    <n v="135350"/>
    <n v="723575"/>
    <n v="3"/>
  </r>
  <r>
    <x v="2"/>
    <x v="7"/>
    <s v="08"/>
    <x v="20"/>
    <s v="201508"/>
    <s v="20150847"/>
    <s v="MAGDALENA"/>
    <n v="341169"/>
    <n v="969427"/>
    <n v="9"/>
  </r>
  <r>
    <x v="2"/>
    <x v="7"/>
    <s v="08"/>
    <x v="21"/>
    <s v="201508"/>
    <s v="20150850"/>
    <s v="META"/>
    <n v="425808"/>
    <n v="455555"/>
    <n v="16"/>
  </r>
  <r>
    <x v="2"/>
    <x v="7"/>
    <s v="08"/>
    <x v="22"/>
    <s v="201508"/>
    <s v="20150852"/>
    <s v="NARINO"/>
    <n v="258740"/>
    <n v="1128153"/>
    <n v="17"/>
  </r>
  <r>
    <x v="2"/>
    <x v="7"/>
    <s v="08"/>
    <x v="23"/>
    <s v="201508"/>
    <s v="20150854"/>
    <s v="NORTE DE SANTANDER"/>
    <n v="423771"/>
    <n v="891728"/>
    <n v="6"/>
  </r>
  <r>
    <x v="2"/>
    <x v="7"/>
    <s v="08"/>
    <x v="24"/>
    <s v="201508"/>
    <s v="20150886"/>
    <s v="PUTUMAYO"/>
    <n v="43711"/>
    <n v="249851"/>
    <n v="6"/>
  </r>
  <r>
    <x v="2"/>
    <x v="7"/>
    <s v="08"/>
    <x v="25"/>
    <s v="201508"/>
    <s v="20150863"/>
    <s v="QUINDIO"/>
    <n v="242239"/>
    <n v="248546"/>
    <n v="6"/>
  </r>
  <r>
    <x v="2"/>
    <x v="7"/>
    <s v="08"/>
    <x v="26"/>
    <s v="201508"/>
    <s v="20150866"/>
    <s v="RISARALDA"/>
    <n v="488105"/>
    <n v="399284"/>
    <n v="12"/>
  </r>
  <r>
    <x v="2"/>
    <x v="7"/>
    <s v="08"/>
    <x v="27"/>
    <s v="201508"/>
    <s v="20150888"/>
    <s v="SAN ANDRES"/>
    <n v="36111"/>
    <n v="17913"/>
    <n v="1"/>
  </r>
  <r>
    <x v="2"/>
    <x v="7"/>
    <s v="08"/>
    <x v="28"/>
    <s v="201508"/>
    <s v="20150868"/>
    <s v="SANTANDER"/>
    <n v="1033064"/>
    <n v="891684"/>
    <n v="27"/>
  </r>
  <r>
    <x v="2"/>
    <x v="7"/>
    <s v="08"/>
    <x v="29"/>
    <s v="201508"/>
    <s v="20150870"/>
    <s v="SUCRE"/>
    <n v="150246"/>
    <n v="821413"/>
    <n v="5"/>
  </r>
  <r>
    <x v="2"/>
    <x v="7"/>
    <s v="08"/>
    <x v="30"/>
    <s v="201508"/>
    <s v="20150873"/>
    <s v="TOLIMA"/>
    <n v="463301"/>
    <n v="733807"/>
    <n v="19"/>
  </r>
  <r>
    <x v="2"/>
    <x v="7"/>
    <s v="08"/>
    <x v="31"/>
    <s v="201508"/>
    <s v="20150876"/>
    <s v="VALLE"/>
    <n v="2314189"/>
    <n v="1857782"/>
    <n v="11"/>
  </r>
  <r>
    <x v="2"/>
    <x v="7"/>
    <s v="08"/>
    <x v="32"/>
    <s v="201508"/>
    <s v="20150897"/>
    <s v="VAUPES"/>
    <n v="2880"/>
    <n v="27052"/>
    <n v="1"/>
  </r>
  <r>
    <x v="2"/>
    <x v="7"/>
    <s v="08"/>
    <x v="33"/>
    <s v="201508"/>
    <s v="20150899"/>
    <s v="VICHADA"/>
    <n v="6846"/>
    <n v="72116"/>
    <n v="2"/>
  </r>
  <r>
    <x v="2"/>
    <x v="8"/>
    <s v="09"/>
    <x v="0"/>
    <s v="201509"/>
    <s v="20150991"/>
    <s v="AMAZONAS"/>
    <n v="14413"/>
    <n v="54458"/>
    <n v="0"/>
  </r>
  <r>
    <x v="2"/>
    <x v="8"/>
    <s v="09"/>
    <x v="1"/>
    <s v="201509"/>
    <s v="20150905"/>
    <s v="ANTIOQUIA"/>
    <n v="3464636"/>
    <n v="2369830"/>
    <n v="59"/>
  </r>
  <r>
    <x v="2"/>
    <x v="8"/>
    <s v="09"/>
    <x v="2"/>
    <s v="201509"/>
    <s v="20150981"/>
    <s v="ARAUCA"/>
    <n v="42393"/>
    <n v="191571"/>
    <n v="2"/>
  </r>
  <r>
    <x v="2"/>
    <x v="8"/>
    <s v="09"/>
    <x v="3"/>
    <s v="201509"/>
    <s v="20150908"/>
    <s v="ATLANTICO"/>
    <n v="1025014"/>
    <n v="1380373"/>
    <n v="7"/>
  </r>
  <r>
    <x v="2"/>
    <x v="8"/>
    <s v="09"/>
    <x v="4"/>
    <s v="201509"/>
    <s v="20150911"/>
    <s v="BOGOTA D.C."/>
    <n v="5859064"/>
    <n v="1293721"/>
    <n v="17"/>
  </r>
  <r>
    <x v="2"/>
    <x v="8"/>
    <s v="09"/>
    <x v="5"/>
    <s v="201509"/>
    <s v="20150913"/>
    <s v="BOLIVAR"/>
    <n v="598774"/>
    <n v="1419314"/>
    <n v="34"/>
  </r>
  <r>
    <x v="2"/>
    <x v="8"/>
    <s v="09"/>
    <x v="6"/>
    <s v="201509"/>
    <s v="20150915"/>
    <s v="BOYACA"/>
    <n v="433823"/>
    <n v="657782"/>
    <n v="15"/>
  </r>
  <r>
    <x v="2"/>
    <x v="8"/>
    <s v="09"/>
    <x v="7"/>
    <s v="201509"/>
    <s v="20150917"/>
    <s v="CALDAS"/>
    <n v="423976"/>
    <n v="441311"/>
    <n v="11"/>
  </r>
  <r>
    <x v="2"/>
    <x v="8"/>
    <s v="09"/>
    <x v="8"/>
    <s v="201509"/>
    <s v="20150918"/>
    <s v="CAQUETA"/>
    <n v="69738"/>
    <n v="300533"/>
    <n v="6"/>
  </r>
  <r>
    <x v="2"/>
    <x v="8"/>
    <s v="09"/>
    <x v="9"/>
    <s v="201509"/>
    <s v="20150985"/>
    <s v="CASANARE"/>
    <n v="157136"/>
    <n v="212687"/>
    <n v="3"/>
  </r>
  <r>
    <x v="2"/>
    <x v="8"/>
    <s v="09"/>
    <x v="10"/>
    <s v="201509"/>
    <s v="20150919"/>
    <s v="CAUCA"/>
    <n v="261543"/>
    <n v="963662"/>
    <n v="6"/>
  </r>
  <r>
    <x v="2"/>
    <x v="8"/>
    <s v="09"/>
    <x v="11"/>
    <s v="201509"/>
    <s v="20150920"/>
    <s v="CESAR"/>
    <n v="293378"/>
    <n v="830069"/>
    <n v="3"/>
  </r>
  <r>
    <x v="2"/>
    <x v="8"/>
    <s v="09"/>
    <x v="12"/>
    <s v="201509"/>
    <s v="20150927"/>
    <s v="CHOCO"/>
    <n v="46032"/>
    <n v="377043"/>
    <n v="3"/>
  </r>
  <r>
    <x v="2"/>
    <x v="8"/>
    <s v="09"/>
    <x v="13"/>
    <s v="201509"/>
    <s v="20150923"/>
    <s v="CORDOBA"/>
    <n v="303137"/>
    <n v="1341588"/>
    <n v="19"/>
  </r>
  <r>
    <x v="2"/>
    <x v="8"/>
    <s v="09"/>
    <x v="14"/>
    <s v="201509"/>
    <s v="20150925"/>
    <s v="CUNDINAMARCA"/>
    <n v="1127981"/>
    <n v="905047"/>
    <n v="13"/>
  </r>
  <r>
    <x v="2"/>
    <x v="8"/>
    <s v="09"/>
    <x v="15"/>
    <s v="201509"/>
    <s v="20150994"/>
    <s v="GUAINIA"/>
    <n v="4817"/>
    <n v="39261"/>
    <n v="0"/>
  </r>
  <r>
    <x v="2"/>
    <x v="8"/>
    <s v="09"/>
    <x v="16"/>
    <s v="201509"/>
    <s v="20150995"/>
    <s v="GUAVIARE"/>
    <n v="14681"/>
    <n v="57997"/>
    <n v="0"/>
  </r>
  <r>
    <x v="2"/>
    <x v="8"/>
    <s v="09"/>
    <x v="17"/>
    <s v="201509"/>
    <s v="20150941"/>
    <s v="HUILA"/>
    <n v="315143"/>
    <n v="753325"/>
    <n v="10"/>
  </r>
  <r>
    <x v="2"/>
    <x v="8"/>
    <s v="09"/>
    <x v="19"/>
    <s v="201509"/>
    <s v="20150944"/>
    <s v="LA GUAJIRA"/>
    <n v="138459"/>
    <n v="724307"/>
    <n v="3"/>
  </r>
  <r>
    <x v="2"/>
    <x v="8"/>
    <s v="09"/>
    <x v="20"/>
    <s v="201509"/>
    <s v="20150947"/>
    <s v="MAGDALENA"/>
    <n v="343080"/>
    <n v="974944"/>
    <n v="9"/>
  </r>
  <r>
    <x v="2"/>
    <x v="8"/>
    <s v="09"/>
    <x v="21"/>
    <s v="201509"/>
    <s v="20150950"/>
    <s v="META"/>
    <n v="426380"/>
    <n v="459621"/>
    <n v="16"/>
  </r>
  <r>
    <x v="2"/>
    <x v="8"/>
    <s v="09"/>
    <x v="22"/>
    <s v="201509"/>
    <s v="20150952"/>
    <s v="NARINO"/>
    <n v="264165"/>
    <n v="1125793"/>
    <n v="17"/>
  </r>
  <r>
    <x v="2"/>
    <x v="8"/>
    <s v="09"/>
    <x v="23"/>
    <s v="201509"/>
    <s v="20150954"/>
    <s v="NORTE DE SANTANDER"/>
    <n v="426942"/>
    <n v="896009"/>
    <n v="6"/>
  </r>
  <r>
    <x v="2"/>
    <x v="8"/>
    <s v="09"/>
    <x v="24"/>
    <s v="201509"/>
    <s v="20150986"/>
    <s v="PUTUMAYO"/>
    <n v="44695"/>
    <n v="248851"/>
    <n v="6"/>
  </r>
  <r>
    <x v="2"/>
    <x v="8"/>
    <s v="09"/>
    <x v="25"/>
    <s v="201509"/>
    <s v="20150963"/>
    <s v="QUINDIO"/>
    <n v="244147"/>
    <n v="248665"/>
    <n v="6"/>
  </r>
  <r>
    <x v="2"/>
    <x v="8"/>
    <s v="09"/>
    <x v="26"/>
    <s v="201509"/>
    <s v="20150966"/>
    <s v="RISARALDA"/>
    <n v="489976"/>
    <n v="400933"/>
    <n v="12"/>
  </r>
  <r>
    <x v="2"/>
    <x v="8"/>
    <s v="09"/>
    <x v="27"/>
    <s v="201509"/>
    <s v="20150988"/>
    <s v="SAN ANDRES"/>
    <n v="37951"/>
    <n v="17899"/>
    <n v="1"/>
  </r>
  <r>
    <x v="2"/>
    <x v="8"/>
    <s v="09"/>
    <x v="28"/>
    <s v="201509"/>
    <s v="20150968"/>
    <s v="SANTANDER"/>
    <n v="1042651"/>
    <n v="895604"/>
    <n v="27"/>
  </r>
  <r>
    <x v="2"/>
    <x v="8"/>
    <s v="09"/>
    <x v="29"/>
    <s v="201509"/>
    <s v="20150970"/>
    <s v="SUCRE"/>
    <n v="151582"/>
    <n v="822564"/>
    <n v="5"/>
  </r>
  <r>
    <x v="2"/>
    <x v="8"/>
    <s v="09"/>
    <x v="30"/>
    <s v="201509"/>
    <s v="20150973"/>
    <s v="TOLIMA"/>
    <n v="467096"/>
    <n v="733166"/>
    <n v="19"/>
  </r>
  <r>
    <x v="2"/>
    <x v="8"/>
    <s v="09"/>
    <x v="31"/>
    <s v="201509"/>
    <s v="20150976"/>
    <s v="VALLE"/>
    <n v="2329256"/>
    <n v="1855345"/>
    <n v="11"/>
  </r>
  <r>
    <x v="2"/>
    <x v="8"/>
    <s v="09"/>
    <x v="32"/>
    <s v="201509"/>
    <s v="20150997"/>
    <s v="VAUPES"/>
    <n v="3132"/>
    <n v="27073"/>
    <n v="1"/>
  </r>
  <r>
    <x v="2"/>
    <x v="8"/>
    <s v="09"/>
    <x v="33"/>
    <s v="201509"/>
    <s v="20150999"/>
    <s v="VICHADA"/>
    <n v="7014"/>
    <n v="72240"/>
    <n v="2"/>
  </r>
  <r>
    <x v="2"/>
    <x v="9"/>
    <s v="10"/>
    <x v="0"/>
    <s v="201510"/>
    <s v="20151091"/>
    <s v="AMAZONAS"/>
    <n v="14623"/>
    <n v="54106"/>
    <n v="0"/>
  </r>
  <r>
    <x v="2"/>
    <x v="9"/>
    <s v="10"/>
    <x v="1"/>
    <s v="201510"/>
    <s v="20151005"/>
    <s v="ANTIOQUIA"/>
    <n v="3477760"/>
    <n v="2368992"/>
    <n v="57"/>
  </r>
  <r>
    <x v="2"/>
    <x v="9"/>
    <s v="10"/>
    <x v="2"/>
    <s v="201510"/>
    <s v="20151081"/>
    <s v="ARAUCA"/>
    <n v="42746"/>
    <n v="192231"/>
    <n v="2"/>
  </r>
  <r>
    <x v="2"/>
    <x v="9"/>
    <s v="10"/>
    <x v="3"/>
    <s v="201510"/>
    <s v="20151008"/>
    <s v="ATLANTICO"/>
    <n v="1029949"/>
    <n v="1384262"/>
    <n v="5"/>
  </r>
  <r>
    <x v="2"/>
    <x v="9"/>
    <s v="10"/>
    <x v="4"/>
    <s v="201510"/>
    <s v="20151011"/>
    <s v="BOGOTA D.C."/>
    <n v="5913488"/>
    <n v="1289388"/>
    <n v="17"/>
  </r>
  <r>
    <x v="2"/>
    <x v="9"/>
    <s v="10"/>
    <x v="5"/>
    <s v="201510"/>
    <s v="20151013"/>
    <s v="BOLIVAR"/>
    <n v="599673"/>
    <n v="1425680"/>
    <n v="34"/>
  </r>
  <r>
    <x v="2"/>
    <x v="9"/>
    <s v="10"/>
    <x v="6"/>
    <s v="201510"/>
    <s v="20151015"/>
    <s v="BOYACA"/>
    <n v="434697"/>
    <n v="657666"/>
    <n v="15"/>
  </r>
  <r>
    <x v="2"/>
    <x v="9"/>
    <s v="10"/>
    <x v="7"/>
    <s v="201510"/>
    <s v="20151017"/>
    <s v="CALDAS"/>
    <n v="425382"/>
    <n v="440608"/>
    <n v="11"/>
  </r>
  <r>
    <x v="2"/>
    <x v="9"/>
    <s v="10"/>
    <x v="8"/>
    <s v="201510"/>
    <s v="20151018"/>
    <s v="CAQUETA"/>
    <n v="69919"/>
    <n v="301436"/>
    <n v="6"/>
  </r>
  <r>
    <x v="2"/>
    <x v="9"/>
    <s v="10"/>
    <x v="9"/>
    <s v="201510"/>
    <s v="20151085"/>
    <s v="CASANARE"/>
    <n v="158410"/>
    <n v="213424"/>
    <n v="3"/>
  </r>
  <r>
    <x v="2"/>
    <x v="9"/>
    <s v="10"/>
    <x v="10"/>
    <s v="201510"/>
    <s v="20151019"/>
    <s v="CAUCA"/>
    <n v="263021"/>
    <n v="964378"/>
    <n v="6"/>
  </r>
  <r>
    <x v="2"/>
    <x v="9"/>
    <s v="10"/>
    <x v="11"/>
    <s v="201510"/>
    <s v="20151020"/>
    <s v="CESAR"/>
    <n v="294038"/>
    <n v="833318"/>
    <n v="3"/>
  </r>
  <r>
    <x v="2"/>
    <x v="9"/>
    <s v="10"/>
    <x v="12"/>
    <s v="201510"/>
    <s v="20151027"/>
    <s v="CHOCO"/>
    <n v="46288"/>
    <n v="376231"/>
    <n v="3"/>
  </r>
  <r>
    <x v="2"/>
    <x v="9"/>
    <s v="10"/>
    <x v="13"/>
    <s v="201510"/>
    <s v="20151023"/>
    <s v="CORDOBA"/>
    <n v="302172"/>
    <n v="1346647"/>
    <n v="19"/>
  </r>
  <r>
    <x v="2"/>
    <x v="9"/>
    <s v="10"/>
    <x v="14"/>
    <s v="201510"/>
    <s v="20151025"/>
    <s v="CUNDINAMARCA"/>
    <n v="1137600"/>
    <n v="908731"/>
    <n v="13"/>
  </r>
  <r>
    <x v="2"/>
    <x v="9"/>
    <s v="10"/>
    <x v="15"/>
    <s v="201510"/>
    <s v="20151094"/>
    <s v="GUAINIA"/>
    <n v="4945"/>
    <n v="39216"/>
    <n v="0"/>
  </r>
  <r>
    <x v="2"/>
    <x v="9"/>
    <s v="10"/>
    <x v="16"/>
    <s v="201510"/>
    <s v="20151095"/>
    <s v="GUAVIARE"/>
    <n v="15035"/>
    <n v="57803"/>
    <n v="0"/>
  </r>
  <r>
    <x v="2"/>
    <x v="9"/>
    <s v="10"/>
    <x v="17"/>
    <s v="201510"/>
    <s v="20151041"/>
    <s v="HUILA"/>
    <n v="316358"/>
    <n v="753007"/>
    <n v="10"/>
  </r>
  <r>
    <x v="2"/>
    <x v="9"/>
    <s v="10"/>
    <x v="19"/>
    <s v="201510"/>
    <s v="20151044"/>
    <s v="LA GUAJIRA"/>
    <n v="138788"/>
    <n v="723042"/>
    <n v="3"/>
  </r>
  <r>
    <x v="2"/>
    <x v="9"/>
    <s v="10"/>
    <x v="20"/>
    <s v="201510"/>
    <s v="20151047"/>
    <s v="MAGDALENA"/>
    <n v="343231"/>
    <n v="974731"/>
    <n v="9"/>
  </r>
  <r>
    <x v="2"/>
    <x v="9"/>
    <s v="10"/>
    <x v="21"/>
    <s v="201510"/>
    <s v="20151050"/>
    <s v="META"/>
    <n v="427650"/>
    <n v="462685"/>
    <n v="16"/>
  </r>
  <r>
    <x v="2"/>
    <x v="9"/>
    <s v="10"/>
    <x v="22"/>
    <s v="201510"/>
    <s v="20151052"/>
    <s v="NARINO"/>
    <n v="266017"/>
    <n v="1127015"/>
    <n v="17"/>
  </r>
  <r>
    <x v="2"/>
    <x v="9"/>
    <s v="10"/>
    <x v="23"/>
    <s v="201510"/>
    <s v="20151054"/>
    <s v="NORTE DE SANTANDER"/>
    <n v="427442"/>
    <n v="900422"/>
    <n v="6"/>
  </r>
  <r>
    <x v="2"/>
    <x v="9"/>
    <s v="10"/>
    <x v="24"/>
    <s v="201510"/>
    <s v="20151086"/>
    <s v="PUTUMAYO"/>
    <n v="45209"/>
    <n v="248940"/>
    <n v="6"/>
  </r>
  <r>
    <x v="2"/>
    <x v="9"/>
    <s v="10"/>
    <x v="25"/>
    <s v="201510"/>
    <s v="20151063"/>
    <s v="QUINDIO"/>
    <n v="245578"/>
    <n v="248304"/>
    <n v="6"/>
  </r>
  <r>
    <x v="2"/>
    <x v="9"/>
    <s v="10"/>
    <x v="26"/>
    <s v="201510"/>
    <s v="20151066"/>
    <s v="RISARALDA"/>
    <n v="492815"/>
    <n v="401633"/>
    <n v="12"/>
  </r>
  <r>
    <x v="2"/>
    <x v="9"/>
    <s v="10"/>
    <x v="27"/>
    <s v="201510"/>
    <s v="20151088"/>
    <s v="SAN ANDRES"/>
    <n v="37997"/>
    <n v="17835"/>
    <n v="1"/>
  </r>
  <r>
    <x v="2"/>
    <x v="9"/>
    <s v="10"/>
    <x v="28"/>
    <s v="201510"/>
    <s v="20151068"/>
    <s v="SANTANDER"/>
    <n v="1046387"/>
    <n v="900116"/>
    <n v="27"/>
  </r>
  <r>
    <x v="2"/>
    <x v="9"/>
    <s v="10"/>
    <x v="29"/>
    <s v="201510"/>
    <s v="20151070"/>
    <s v="SUCRE"/>
    <n v="151291"/>
    <n v="823427"/>
    <n v="5"/>
  </r>
  <r>
    <x v="2"/>
    <x v="9"/>
    <s v="10"/>
    <x v="30"/>
    <s v="201510"/>
    <s v="20151073"/>
    <s v="TOLIMA"/>
    <n v="468582"/>
    <n v="733334"/>
    <n v="19"/>
  </r>
  <r>
    <x v="2"/>
    <x v="9"/>
    <s v="10"/>
    <x v="31"/>
    <s v="201510"/>
    <s v="20151076"/>
    <s v="VALLE"/>
    <n v="2336787"/>
    <n v="1857347"/>
    <n v="11"/>
  </r>
  <r>
    <x v="2"/>
    <x v="9"/>
    <s v="10"/>
    <x v="32"/>
    <s v="201510"/>
    <s v="20151097"/>
    <s v="VAUPES"/>
    <n v="3247"/>
    <n v="27014"/>
    <n v="1"/>
  </r>
  <r>
    <x v="2"/>
    <x v="9"/>
    <s v="10"/>
    <x v="33"/>
    <s v="201510"/>
    <s v="20151099"/>
    <s v="VICHADA"/>
    <n v="7015"/>
    <n v="72163"/>
    <n v="2"/>
  </r>
  <r>
    <x v="2"/>
    <x v="10"/>
    <s v="11"/>
    <x v="0"/>
    <s v="201511"/>
    <s v="20151191"/>
    <s v="AMAZONAS"/>
    <n v="13418"/>
    <n v="53855"/>
    <n v="0"/>
  </r>
  <r>
    <x v="2"/>
    <x v="10"/>
    <s v="11"/>
    <x v="1"/>
    <s v="201511"/>
    <s v="20151105"/>
    <s v="ANTIOQUIA"/>
    <n v="3461030"/>
    <n v="2369927"/>
    <n v="56"/>
  </r>
  <r>
    <x v="2"/>
    <x v="10"/>
    <s v="11"/>
    <x v="2"/>
    <s v="201511"/>
    <s v="20151181"/>
    <s v="ARAUCA"/>
    <n v="40063"/>
    <n v="193301"/>
    <n v="2"/>
  </r>
  <r>
    <x v="2"/>
    <x v="10"/>
    <s v="11"/>
    <x v="3"/>
    <s v="201511"/>
    <s v="20151108"/>
    <s v="ATLANTICO"/>
    <n v="1018522"/>
    <n v="1374855"/>
    <n v="5"/>
  </r>
  <r>
    <x v="2"/>
    <x v="10"/>
    <s v="11"/>
    <x v="4"/>
    <s v="201511"/>
    <s v="20151111"/>
    <s v="BOGOTA D.C."/>
    <n v="5885380"/>
    <n v="1290153"/>
    <n v="17"/>
  </r>
  <r>
    <x v="2"/>
    <x v="10"/>
    <s v="11"/>
    <x v="5"/>
    <s v="201511"/>
    <s v="20151113"/>
    <s v="BOLIVAR"/>
    <n v="590959"/>
    <n v="1428854"/>
    <n v="34"/>
  </r>
  <r>
    <x v="2"/>
    <x v="10"/>
    <s v="11"/>
    <x v="6"/>
    <s v="201511"/>
    <s v="20151115"/>
    <s v="BOYACA"/>
    <n v="415815"/>
    <n v="660870"/>
    <n v="15"/>
  </r>
  <r>
    <x v="2"/>
    <x v="10"/>
    <s v="11"/>
    <x v="7"/>
    <s v="201511"/>
    <s v="20151117"/>
    <s v="CALDAS"/>
    <n v="421996"/>
    <n v="439428"/>
    <n v="11"/>
  </r>
  <r>
    <x v="2"/>
    <x v="10"/>
    <s v="11"/>
    <x v="8"/>
    <s v="201511"/>
    <s v="20151118"/>
    <s v="CAQUETA"/>
    <n v="66448"/>
    <n v="302246"/>
    <n v="6"/>
  </r>
  <r>
    <x v="2"/>
    <x v="10"/>
    <s v="11"/>
    <x v="9"/>
    <s v="201511"/>
    <s v="20151185"/>
    <s v="CASANARE"/>
    <n v="146547"/>
    <n v="217902"/>
    <n v="3"/>
  </r>
  <r>
    <x v="2"/>
    <x v="10"/>
    <s v="11"/>
    <x v="10"/>
    <s v="201511"/>
    <s v="20151119"/>
    <s v="CAUCA"/>
    <n v="258429"/>
    <n v="966034"/>
    <n v="6"/>
  </r>
  <r>
    <x v="2"/>
    <x v="10"/>
    <s v="11"/>
    <x v="11"/>
    <s v="201511"/>
    <s v="20151120"/>
    <s v="CESAR"/>
    <n v="287965"/>
    <n v="835649"/>
    <n v="3"/>
  </r>
  <r>
    <x v="2"/>
    <x v="10"/>
    <s v="11"/>
    <x v="12"/>
    <s v="201511"/>
    <s v="20151127"/>
    <s v="CHOCO"/>
    <n v="45018"/>
    <n v="375069"/>
    <n v="3"/>
  </r>
  <r>
    <x v="2"/>
    <x v="10"/>
    <s v="11"/>
    <x v="13"/>
    <s v="201511"/>
    <s v="20151123"/>
    <s v="CORDOBA"/>
    <n v="291196"/>
    <n v="1348892"/>
    <n v="19"/>
  </r>
  <r>
    <x v="2"/>
    <x v="10"/>
    <s v="11"/>
    <x v="14"/>
    <s v="201511"/>
    <s v="20151125"/>
    <s v="CUNDINAMARCA"/>
    <n v="1126675"/>
    <n v="905848"/>
    <n v="13"/>
  </r>
  <r>
    <x v="2"/>
    <x v="10"/>
    <s v="11"/>
    <x v="15"/>
    <s v="201511"/>
    <s v="20151194"/>
    <s v="GUAINIA"/>
    <n v="4592"/>
    <n v="39308"/>
    <n v="0"/>
  </r>
  <r>
    <x v="2"/>
    <x v="10"/>
    <s v="11"/>
    <x v="16"/>
    <s v="201511"/>
    <s v="20151195"/>
    <s v="GUAVIARE"/>
    <n v="14526"/>
    <n v="57908"/>
    <n v="0"/>
  </r>
  <r>
    <x v="2"/>
    <x v="10"/>
    <s v="11"/>
    <x v="17"/>
    <s v="201511"/>
    <s v="20151141"/>
    <s v="HUILA"/>
    <n v="301887"/>
    <n v="755327"/>
    <n v="10"/>
  </r>
  <r>
    <x v="2"/>
    <x v="10"/>
    <s v="11"/>
    <x v="19"/>
    <s v="201511"/>
    <s v="20151144"/>
    <s v="LA GUAJIRA"/>
    <n v="134908"/>
    <n v="726175"/>
    <n v="3"/>
  </r>
  <r>
    <x v="2"/>
    <x v="10"/>
    <s v="11"/>
    <x v="20"/>
    <s v="201511"/>
    <s v="20151147"/>
    <s v="MAGDALENA"/>
    <n v="333905"/>
    <n v="975021"/>
    <n v="9"/>
  </r>
  <r>
    <x v="2"/>
    <x v="10"/>
    <s v="11"/>
    <x v="21"/>
    <s v="201511"/>
    <s v="20151150"/>
    <s v="META"/>
    <n v="398622"/>
    <n v="473334"/>
    <n v="15"/>
  </r>
  <r>
    <x v="2"/>
    <x v="10"/>
    <s v="11"/>
    <x v="22"/>
    <s v="201511"/>
    <s v="20151152"/>
    <s v="NARINO"/>
    <n v="256156"/>
    <n v="1137645"/>
    <n v="17"/>
  </r>
  <r>
    <x v="2"/>
    <x v="10"/>
    <s v="11"/>
    <x v="23"/>
    <s v="201511"/>
    <s v="20151154"/>
    <s v="NORTE DE SANTANDER"/>
    <n v="408458"/>
    <n v="908134"/>
    <n v="6"/>
  </r>
  <r>
    <x v="2"/>
    <x v="10"/>
    <s v="11"/>
    <x v="24"/>
    <s v="201511"/>
    <s v="20151186"/>
    <s v="PUTUMAYO"/>
    <n v="41439"/>
    <n v="253731"/>
    <n v="6"/>
  </r>
  <r>
    <x v="2"/>
    <x v="10"/>
    <s v="11"/>
    <x v="25"/>
    <s v="201511"/>
    <s v="20151163"/>
    <s v="QUINDIO"/>
    <n v="239682"/>
    <n v="248914"/>
    <n v="6"/>
  </r>
  <r>
    <x v="2"/>
    <x v="10"/>
    <s v="11"/>
    <x v="26"/>
    <s v="201511"/>
    <s v="20151166"/>
    <s v="RISARALDA"/>
    <n v="485833"/>
    <n v="402627"/>
    <n v="11"/>
  </r>
  <r>
    <x v="2"/>
    <x v="10"/>
    <s v="11"/>
    <x v="27"/>
    <s v="201511"/>
    <s v="20151188"/>
    <s v="SAN ANDRES"/>
    <n v="38365"/>
    <n v="17541"/>
    <n v="1"/>
  </r>
  <r>
    <x v="2"/>
    <x v="10"/>
    <s v="11"/>
    <x v="28"/>
    <s v="201511"/>
    <s v="20151168"/>
    <s v="SANTANDER"/>
    <n v="1021250"/>
    <n v="902323"/>
    <n v="27"/>
  </r>
  <r>
    <x v="2"/>
    <x v="10"/>
    <s v="11"/>
    <x v="29"/>
    <s v="201511"/>
    <s v="20151170"/>
    <s v="SUCRE"/>
    <n v="147465"/>
    <n v="825270"/>
    <n v="5"/>
  </r>
  <r>
    <x v="2"/>
    <x v="10"/>
    <s v="11"/>
    <x v="30"/>
    <s v="201511"/>
    <s v="20151173"/>
    <s v="TOLIMA"/>
    <n v="458295"/>
    <n v="731590"/>
    <n v="19"/>
  </r>
  <r>
    <x v="2"/>
    <x v="10"/>
    <s v="11"/>
    <x v="31"/>
    <s v="201511"/>
    <s v="20151176"/>
    <s v="VALLE"/>
    <n v="2317002"/>
    <n v="1874481"/>
    <n v="11"/>
  </r>
  <r>
    <x v="2"/>
    <x v="10"/>
    <s v="11"/>
    <x v="32"/>
    <s v="201511"/>
    <s v="20151197"/>
    <s v="VAUPES"/>
    <n v="3087"/>
    <n v="27079"/>
    <n v="1"/>
  </r>
  <r>
    <x v="2"/>
    <x v="10"/>
    <s v="11"/>
    <x v="33"/>
    <s v="201511"/>
    <s v="20151199"/>
    <s v="VICHADA"/>
    <n v="6252"/>
    <n v="65190"/>
    <n v="2"/>
  </r>
  <r>
    <x v="2"/>
    <x v="11"/>
    <s v="12"/>
    <x v="0"/>
    <s v="201512"/>
    <s v="20151291"/>
    <s v="AMAZONAS"/>
    <n v="14155"/>
    <n v="53581"/>
    <n v="0"/>
  </r>
  <r>
    <x v="2"/>
    <x v="11"/>
    <s v="12"/>
    <x v="1"/>
    <s v="201512"/>
    <s v="20151205"/>
    <s v="ANTIOQUIA"/>
    <n v="3481928"/>
    <n v="2381862"/>
    <n v="56"/>
  </r>
  <r>
    <x v="2"/>
    <x v="11"/>
    <s v="12"/>
    <x v="2"/>
    <s v="201512"/>
    <s v="20151281"/>
    <s v="ARAUCA"/>
    <n v="41782"/>
    <n v="192558"/>
    <n v="2"/>
  </r>
  <r>
    <x v="2"/>
    <x v="11"/>
    <s v="12"/>
    <x v="3"/>
    <s v="201512"/>
    <s v="20151208"/>
    <s v="ATLANTICO"/>
    <n v="1026592"/>
    <n v="1383352"/>
    <n v="5"/>
  </r>
  <r>
    <x v="2"/>
    <x v="11"/>
    <s v="12"/>
    <x v="4"/>
    <s v="201512"/>
    <s v="20151211"/>
    <s v="BOGOTA D.C."/>
    <n v="5900192"/>
    <n v="1291158"/>
    <n v="15"/>
  </r>
  <r>
    <x v="2"/>
    <x v="11"/>
    <s v="12"/>
    <x v="5"/>
    <s v="201512"/>
    <s v="20151213"/>
    <s v="BOLIVAR"/>
    <n v="593552"/>
    <n v="1425956"/>
    <n v="33"/>
  </r>
  <r>
    <x v="2"/>
    <x v="11"/>
    <s v="12"/>
    <x v="6"/>
    <s v="201512"/>
    <s v="20151215"/>
    <s v="BOYACA"/>
    <n v="423546"/>
    <n v="662004"/>
    <n v="15"/>
  </r>
  <r>
    <x v="2"/>
    <x v="11"/>
    <s v="12"/>
    <x v="7"/>
    <s v="201512"/>
    <s v="20151217"/>
    <s v="CALDAS"/>
    <n v="425071"/>
    <n v="436330"/>
    <n v="11"/>
  </r>
  <r>
    <x v="2"/>
    <x v="11"/>
    <s v="12"/>
    <x v="8"/>
    <s v="201512"/>
    <s v="20151218"/>
    <s v="CAQUETA"/>
    <n v="68940"/>
    <n v="297116"/>
    <n v="6"/>
  </r>
  <r>
    <x v="2"/>
    <x v="11"/>
    <s v="12"/>
    <x v="9"/>
    <s v="201512"/>
    <s v="20151285"/>
    <s v="CASANARE"/>
    <n v="152626"/>
    <n v="215388"/>
    <n v="3"/>
  </r>
  <r>
    <x v="2"/>
    <x v="11"/>
    <s v="12"/>
    <x v="10"/>
    <s v="201512"/>
    <s v="20151219"/>
    <s v="CAUCA"/>
    <n v="261966"/>
    <n v="964244"/>
    <n v="6"/>
  </r>
  <r>
    <x v="2"/>
    <x v="11"/>
    <s v="12"/>
    <x v="11"/>
    <s v="201512"/>
    <s v="20151220"/>
    <s v="CESAR"/>
    <n v="291429"/>
    <n v="834135"/>
    <n v="3"/>
  </r>
  <r>
    <x v="2"/>
    <x v="11"/>
    <s v="12"/>
    <x v="12"/>
    <s v="201512"/>
    <s v="20151227"/>
    <s v="CHOCO"/>
    <n v="45439"/>
    <n v="375347"/>
    <n v="3"/>
  </r>
  <r>
    <x v="2"/>
    <x v="11"/>
    <s v="12"/>
    <x v="13"/>
    <s v="201512"/>
    <s v="20151223"/>
    <s v="CORDOBA"/>
    <n v="294417"/>
    <n v="1347179"/>
    <n v="19"/>
  </r>
  <r>
    <x v="2"/>
    <x v="11"/>
    <s v="12"/>
    <x v="14"/>
    <s v="201512"/>
    <s v="20151225"/>
    <s v="CUNDINAMARCA"/>
    <n v="1142382"/>
    <n v="908360"/>
    <n v="13"/>
  </r>
  <r>
    <x v="2"/>
    <x v="11"/>
    <s v="12"/>
    <x v="15"/>
    <s v="201512"/>
    <s v="20151294"/>
    <s v="GUAINIA"/>
    <n v="4300"/>
    <n v="39154"/>
    <n v="0"/>
  </r>
  <r>
    <x v="2"/>
    <x v="11"/>
    <s v="12"/>
    <x v="16"/>
    <s v="201512"/>
    <s v="20151295"/>
    <s v="GUAVIARE"/>
    <n v="15014"/>
    <n v="57354"/>
    <n v="0"/>
  </r>
  <r>
    <x v="2"/>
    <x v="11"/>
    <s v="12"/>
    <x v="17"/>
    <s v="201512"/>
    <s v="20151241"/>
    <s v="HUILA"/>
    <n v="307195"/>
    <n v="755455"/>
    <n v="9"/>
  </r>
  <r>
    <x v="2"/>
    <x v="11"/>
    <s v="12"/>
    <x v="19"/>
    <s v="201512"/>
    <s v="20151244"/>
    <s v="LA GUAJIRA"/>
    <n v="136612"/>
    <n v="727660"/>
    <n v="3"/>
  </r>
  <r>
    <x v="2"/>
    <x v="11"/>
    <s v="12"/>
    <x v="20"/>
    <s v="201512"/>
    <s v="20151247"/>
    <s v="MAGDALENA"/>
    <n v="337251"/>
    <n v="972929"/>
    <n v="9"/>
  </r>
  <r>
    <x v="2"/>
    <x v="11"/>
    <s v="12"/>
    <x v="21"/>
    <s v="201512"/>
    <s v="20151250"/>
    <s v="META"/>
    <n v="409001"/>
    <n v="470530"/>
    <n v="15"/>
  </r>
  <r>
    <x v="2"/>
    <x v="11"/>
    <s v="12"/>
    <x v="22"/>
    <s v="201512"/>
    <s v="20151252"/>
    <s v="NARINO"/>
    <n v="258823"/>
    <n v="1137123"/>
    <n v="17"/>
  </r>
  <r>
    <x v="2"/>
    <x v="11"/>
    <s v="12"/>
    <x v="23"/>
    <s v="201512"/>
    <s v="20151254"/>
    <s v="NORTE DE SANTANDER"/>
    <n v="415305"/>
    <n v="899561"/>
    <n v="6"/>
  </r>
  <r>
    <x v="2"/>
    <x v="11"/>
    <s v="12"/>
    <x v="24"/>
    <s v="201512"/>
    <s v="20151286"/>
    <s v="PUTUMAYO"/>
    <n v="43133"/>
    <n v="253286"/>
    <n v="6"/>
  </r>
  <r>
    <x v="2"/>
    <x v="11"/>
    <s v="12"/>
    <x v="25"/>
    <s v="201512"/>
    <s v="20151263"/>
    <s v="QUINDIO"/>
    <n v="244095"/>
    <n v="243296"/>
    <n v="6"/>
  </r>
  <r>
    <x v="2"/>
    <x v="11"/>
    <s v="12"/>
    <x v="26"/>
    <s v="201512"/>
    <s v="20151266"/>
    <s v="RISARALDA"/>
    <n v="491849"/>
    <n v="400899"/>
    <n v="11"/>
  </r>
  <r>
    <x v="2"/>
    <x v="11"/>
    <s v="12"/>
    <x v="27"/>
    <s v="201512"/>
    <s v="20151288"/>
    <s v="SAN ANDRES"/>
    <n v="38696"/>
    <n v="17434"/>
    <n v="1"/>
  </r>
  <r>
    <x v="2"/>
    <x v="11"/>
    <s v="12"/>
    <x v="28"/>
    <s v="201512"/>
    <s v="20151268"/>
    <s v="SANTANDER"/>
    <n v="1027563"/>
    <n v="901577"/>
    <n v="26"/>
  </r>
  <r>
    <x v="2"/>
    <x v="11"/>
    <s v="12"/>
    <x v="29"/>
    <s v="201512"/>
    <s v="20151270"/>
    <s v="SUCRE"/>
    <n v="148267"/>
    <n v="826026"/>
    <n v="5"/>
  </r>
  <r>
    <x v="2"/>
    <x v="11"/>
    <s v="12"/>
    <x v="30"/>
    <s v="201512"/>
    <s v="20151273"/>
    <s v="TOLIMA"/>
    <n v="463138"/>
    <n v="733152"/>
    <n v="19"/>
  </r>
  <r>
    <x v="2"/>
    <x v="11"/>
    <s v="12"/>
    <x v="31"/>
    <s v="201512"/>
    <s v="20151276"/>
    <s v="VALLE"/>
    <n v="2329996"/>
    <n v="1881789"/>
    <n v="11"/>
  </r>
  <r>
    <x v="2"/>
    <x v="11"/>
    <s v="12"/>
    <x v="32"/>
    <s v="201512"/>
    <s v="20151297"/>
    <s v="VAUPES"/>
    <n v="2838"/>
    <n v="26997"/>
    <n v="1"/>
  </r>
  <r>
    <x v="2"/>
    <x v="11"/>
    <s v="12"/>
    <x v="33"/>
    <s v="201512"/>
    <s v="20151299"/>
    <s v="VICHADA"/>
    <n v="6715"/>
    <n v="67006"/>
    <n v="2"/>
  </r>
  <r>
    <x v="3"/>
    <x v="0"/>
    <s v="01"/>
    <x v="0"/>
    <s v="201601"/>
    <s v="20160191"/>
    <s v="AMAZONAS"/>
    <n v="13917"/>
    <n v="53564"/>
    <n v="0"/>
  </r>
  <r>
    <x v="3"/>
    <x v="0"/>
    <s v="01"/>
    <x v="1"/>
    <s v="201601"/>
    <s v="20160105"/>
    <s v="ANTIOQUIA"/>
    <n v="3426363"/>
    <n v="2400310"/>
    <n v="56"/>
  </r>
  <r>
    <x v="3"/>
    <x v="0"/>
    <s v="01"/>
    <x v="2"/>
    <s v="201601"/>
    <s v="20160181"/>
    <s v="ARAUCA"/>
    <n v="41195"/>
    <n v="192644"/>
    <n v="2"/>
  </r>
  <r>
    <x v="3"/>
    <x v="0"/>
    <s v="01"/>
    <x v="3"/>
    <s v="201601"/>
    <s v="20160108"/>
    <s v="ATLANTICO"/>
    <n v="1012077"/>
    <n v="1389940"/>
    <n v="5"/>
  </r>
  <r>
    <x v="3"/>
    <x v="0"/>
    <s v="01"/>
    <x v="4"/>
    <s v="201601"/>
    <s v="20160111"/>
    <s v="BOGOTA D.C."/>
    <n v="5773814"/>
    <n v="1301321"/>
    <n v="15"/>
  </r>
  <r>
    <x v="3"/>
    <x v="0"/>
    <s v="01"/>
    <x v="5"/>
    <s v="201601"/>
    <s v="20160113"/>
    <s v="BOLIVAR"/>
    <n v="584040"/>
    <n v="1427381"/>
    <n v="33"/>
  </r>
  <r>
    <x v="3"/>
    <x v="0"/>
    <s v="01"/>
    <x v="6"/>
    <s v="201601"/>
    <s v="20160115"/>
    <s v="BOYACA"/>
    <n v="420456"/>
    <n v="663726"/>
    <n v="15"/>
  </r>
  <r>
    <x v="3"/>
    <x v="0"/>
    <s v="01"/>
    <x v="7"/>
    <s v="201601"/>
    <s v="20160117"/>
    <s v="CALDAS"/>
    <n v="417207"/>
    <n v="437550"/>
    <n v="11"/>
  </r>
  <r>
    <x v="3"/>
    <x v="0"/>
    <s v="01"/>
    <x v="8"/>
    <s v="201601"/>
    <s v="20160118"/>
    <s v="CAQUETA"/>
    <n v="68568"/>
    <n v="298349"/>
    <n v="6"/>
  </r>
  <r>
    <x v="3"/>
    <x v="0"/>
    <s v="01"/>
    <x v="9"/>
    <s v="201601"/>
    <s v="20160185"/>
    <s v="CASANARE"/>
    <n v="151152"/>
    <n v="216045"/>
    <n v="3"/>
  </r>
  <r>
    <x v="3"/>
    <x v="0"/>
    <s v="01"/>
    <x v="10"/>
    <s v="201601"/>
    <s v="20160119"/>
    <s v="CAUCA"/>
    <n v="253522"/>
    <n v="965810"/>
    <n v="6"/>
  </r>
  <r>
    <x v="3"/>
    <x v="0"/>
    <s v="01"/>
    <x v="11"/>
    <s v="201601"/>
    <s v="20160120"/>
    <s v="CESAR"/>
    <n v="284370"/>
    <n v="836212"/>
    <n v="3"/>
  </r>
  <r>
    <x v="3"/>
    <x v="0"/>
    <s v="01"/>
    <x v="12"/>
    <s v="201601"/>
    <s v="20160127"/>
    <s v="CHOCO"/>
    <n v="44096"/>
    <n v="377128"/>
    <n v="3"/>
  </r>
  <r>
    <x v="3"/>
    <x v="0"/>
    <s v="01"/>
    <x v="13"/>
    <s v="201601"/>
    <s v="20160123"/>
    <s v="CORDOBA"/>
    <n v="288130"/>
    <n v="1347932"/>
    <n v="19"/>
  </r>
  <r>
    <x v="3"/>
    <x v="0"/>
    <s v="01"/>
    <x v="14"/>
    <s v="201601"/>
    <s v="20160125"/>
    <s v="CUNDINAMARCA"/>
    <n v="1136527"/>
    <n v="911249"/>
    <n v="13"/>
  </r>
  <r>
    <x v="3"/>
    <x v="0"/>
    <s v="01"/>
    <x v="15"/>
    <s v="201601"/>
    <s v="20160194"/>
    <s v="GUAINIA"/>
    <n v="4544"/>
    <n v="39067"/>
    <n v="0"/>
  </r>
  <r>
    <x v="3"/>
    <x v="0"/>
    <s v="01"/>
    <x v="16"/>
    <s v="201601"/>
    <s v="20160195"/>
    <s v="GUAVIARE"/>
    <n v="14494"/>
    <n v="57736"/>
    <n v="0"/>
  </r>
  <r>
    <x v="3"/>
    <x v="0"/>
    <s v="01"/>
    <x v="17"/>
    <s v="201601"/>
    <s v="20160141"/>
    <s v="HUILA"/>
    <n v="301328"/>
    <n v="756643"/>
    <n v="9"/>
  </r>
  <r>
    <x v="3"/>
    <x v="0"/>
    <s v="01"/>
    <x v="19"/>
    <s v="201601"/>
    <s v="20160144"/>
    <s v="LA GUAJIRA"/>
    <n v="131701"/>
    <n v="729446"/>
    <n v="3"/>
  </r>
  <r>
    <x v="3"/>
    <x v="0"/>
    <s v="01"/>
    <x v="20"/>
    <s v="201601"/>
    <s v="20160147"/>
    <s v="MAGDALENA"/>
    <n v="332212"/>
    <n v="975068"/>
    <n v="9"/>
  </r>
  <r>
    <x v="3"/>
    <x v="0"/>
    <s v="01"/>
    <x v="21"/>
    <s v="201601"/>
    <s v="20160150"/>
    <s v="META"/>
    <n v="404379"/>
    <n v="473983"/>
    <n v="15"/>
  </r>
  <r>
    <x v="3"/>
    <x v="0"/>
    <s v="01"/>
    <x v="22"/>
    <s v="201601"/>
    <s v="20160152"/>
    <s v="NARINO"/>
    <n v="251823"/>
    <n v="1141191"/>
    <n v="17"/>
  </r>
  <r>
    <x v="3"/>
    <x v="0"/>
    <s v="01"/>
    <x v="23"/>
    <s v="201601"/>
    <s v="20160154"/>
    <s v="NORTE DE SANTANDER"/>
    <n v="404236"/>
    <n v="909778"/>
    <n v="6"/>
  </r>
  <r>
    <x v="3"/>
    <x v="0"/>
    <s v="01"/>
    <x v="24"/>
    <s v="201601"/>
    <s v="20160186"/>
    <s v="PUTUMAYO"/>
    <n v="42151"/>
    <n v="253752"/>
    <n v="6"/>
  </r>
  <r>
    <x v="3"/>
    <x v="0"/>
    <s v="01"/>
    <x v="25"/>
    <s v="201601"/>
    <s v="20160163"/>
    <s v="QUINDIO"/>
    <n v="235858"/>
    <n v="244252"/>
    <n v="6"/>
  </r>
  <r>
    <x v="3"/>
    <x v="0"/>
    <s v="01"/>
    <x v="26"/>
    <s v="201601"/>
    <s v="20160166"/>
    <s v="RISARALDA"/>
    <n v="484786"/>
    <n v="404124"/>
    <n v="11"/>
  </r>
  <r>
    <x v="3"/>
    <x v="0"/>
    <s v="01"/>
    <x v="27"/>
    <s v="201601"/>
    <s v="20160188"/>
    <s v="SAN ANDRES"/>
    <n v="37905"/>
    <n v="17855"/>
    <n v="1"/>
  </r>
  <r>
    <x v="3"/>
    <x v="0"/>
    <s v="01"/>
    <x v="28"/>
    <s v="201601"/>
    <s v="20160168"/>
    <s v="SANTANDER"/>
    <n v="1012376"/>
    <n v="909099"/>
    <n v="26"/>
  </r>
  <r>
    <x v="3"/>
    <x v="0"/>
    <s v="01"/>
    <x v="29"/>
    <s v="201601"/>
    <s v="20160170"/>
    <s v="SUCRE"/>
    <n v="144727"/>
    <n v="825638"/>
    <n v="5"/>
  </r>
  <r>
    <x v="3"/>
    <x v="0"/>
    <s v="01"/>
    <x v="30"/>
    <s v="201601"/>
    <s v="20160173"/>
    <s v="TOLIMA"/>
    <n v="456825"/>
    <n v="737298"/>
    <n v="19"/>
  </r>
  <r>
    <x v="3"/>
    <x v="0"/>
    <s v="01"/>
    <x v="31"/>
    <s v="201601"/>
    <s v="20160176"/>
    <s v="VALLE"/>
    <n v="2292017"/>
    <n v="1892765"/>
    <n v="11"/>
  </r>
  <r>
    <x v="3"/>
    <x v="0"/>
    <s v="01"/>
    <x v="32"/>
    <s v="201601"/>
    <s v="20160197"/>
    <s v="VAUPES"/>
    <n v="3097"/>
    <n v="27004"/>
    <n v="1"/>
  </r>
  <r>
    <x v="3"/>
    <x v="0"/>
    <s v="01"/>
    <x v="33"/>
    <s v="201601"/>
    <s v="20160199"/>
    <s v="VICHADA"/>
    <n v="6528"/>
    <n v="66889"/>
    <n v="2"/>
  </r>
  <r>
    <x v="3"/>
    <x v="1"/>
    <s v="02"/>
    <x v="0"/>
    <s v="201602"/>
    <s v="20160291"/>
    <s v="AMAZONAS"/>
    <n v="12921"/>
    <n v="53220"/>
    <n v="0"/>
  </r>
  <r>
    <x v="3"/>
    <x v="1"/>
    <s v="02"/>
    <x v="1"/>
    <s v="201602"/>
    <s v="20160205"/>
    <s v="ANTIOQUIA"/>
    <n v="3398694"/>
    <n v="2386642"/>
    <n v="56"/>
  </r>
  <r>
    <x v="3"/>
    <x v="1"/>
    <s v="02"/>
    <x v="2"/>
    <s v="201602"/>
    <s v="20160281"/>
    <s v="ARAUCA"/>
    <n v="38954"/>
    <n v="192123"/>
    <n v="2"/>
  </r>
  <r>
    <x v="3"/>
    <x v="1"/>
    <s v="02"/>
    <x v="3"/>
    <s v="201602"/>
    <s v="20160208"/>
    <s v="ATLANTICO"/>
    <n v="1007198"/>
    <n v="1395201"/>
    <n v="5"/>
  </r>
  <r>
    <x v="3"/>
    <x v="1"/>
    <s v="02"/>
    <x v="4"/>
    <s v="201602"/>
    <s v="20160211"/>
    <s v="BOGOTA D.C."/>
    <n v="5769448"/>
    <n v="1275638"/>
    <n v="15"/>
  </r>
  <r>
    <x v="3"/>
    <x v="1"/>
    <s v="02"/>
    <x v="5"/>
    <s v="201602"/>
    <s v="20160213"/>
    <s v="BOLIVAR"/>
    <n v="580568"/>
    <n v="1420768"/>
    <n v="32"/>
  </r>
  <r>
    <x v="3"/>
    <x v="1"/>
    <s v="02"/>
    <x v="6"/>
    <s v="201602"/>
    <s v="20160215"/>
    <s v="BOYACA"/>
    <n v="411289"/>
    <n v="662416"/>
    <n v="15"/>
  </r>
  <r>
    <x v="3"/>
    <x v="1"/>
    <s v="02"/>
    <x v="7"/>
    <s v="201602"/>
    <s v="20160217"/>
    <s v="CALDAS"/>
    <n v="415544"/>
    <n v="435295"/>
    <n v="11"/>
  </r>
  <r>
    <x v="3"/>
    <x v="1"/>
    <s v="02"/>
    <x v="8"/>
    <s v="201602"/>
    <s v="20160218"/>
    <s v="CAQUETA"/>
    <n v="66121"/>
    <n v="298738"/>
    <n v="6"/>
  </r>
  <r>
    <x v="3"/>
    <x v="1"/>
    <s v="02"/>
    <x v="9"/>
    <s v="201602"/>
    <s v="20160285"/>
    <s v="CASANARE"/>
    <n v="143971"/>
    <n v="213666"/>
    <n v="3"/>
  </r>
  <r>
    <x v="3"/>
    <x v="1"/>
    <s v="02"/>
    <x v="10"/>
    <s v="201602"/>
    <s v="20160219"/>
    <s v="CAUCA"/>
    <n v="249694"/>
    <n v="964752"/>
    <n v="6"/>
  </r>
  <r>
    <x v="3"/>
    <x v="1"/>
    <s v="02"/>
    <x v="11"/>
    <s v="201602"/>
    <s v="20160220"/>
    <s v="CESAR"/>
    <n v="281808"/>
    <n v="833426"/>
    <n v="3"/>
  </r>
  <r>
    <x v="3"/>
    <x v="1"/>
    <s v="02"/>
    <x v="12"/>
    <s v="201602"/>
    <s v="20160227"/>
    <s v="CHOCO"/>
    <n v="43208"/>
    <n v="373902"/>
    <n v="3"/>
  </r>
  <r>
    <x v="3"/>
    <x v="1"/>
    <s v="02"/>
    <x v="13"/>
    <s v="201602"/>
    <s v="20160223"/>
    <s v="CORDOBA"/>
    <n v="277486"/>
    <n v="1346688"/>
    <n v="19"/>
  </r>
  <r>
    <x v="3"/>
    <x v="1"/>
    <s v="02"/>
    <x v="14"/>
    <s v="201602"/>
    <s v="20160225"/>
    <s v="CUNDINAMARCA"/>
    <n v="1142709"/>
    <n v="901921"/>
    <n v="13"/>
  </r>
  <r>
    <x v="3"/>
    <x v="1"/>
    <s v="02"/>
    <x v="15"/>
    <s v="201602"/>
    <s v="20160294"/>
    <s v="GUAINIA"/>
    <n v="4213"/>
    <n v="39048"/>
    <n v="0"/>
  </r>
  <r>
    <x v="3"/>
    <x v="1"/>
    <s v="02"/>
    <x v="16"/>
    <s v="201602"/>
    <s v="20160295"/>
    <s v="GUAVIARE"/>
    <n v="13515"/>
    <n v="57188"/>
    <n v="0"/>
  </r>
  <r>
    <x v="3"/>
    <x v="1"/>
    <s v="02"/>
    <x v="17"/>
    <s v="201602"/>
    <s v="20160241"/>
    <s v="HUILA"/>
    <n v="294234"/>
    <n v="756312"/>
    <n v="9"/>
  </r>
  <r>
    <x v="3"/>
    <x v="1"/>
    <s v="02"/>
    <x v="19"/>
    <s v="201602"/>
    <s v="20160244"/>
    <s v="LA GUAJIRA"/>
    <n v="127512"/>
    <n v="724880"/>
    <n v="3"/>
  </r>
  <r>
    <x v="3"/>
    <x v="1"/>
    <s v="02"/>
    <x v="20"/>
    <s v="201602"/>
    <s v="20160247"/>
    <s v="MAGDALENA"/>
    <n v="327734"/>
    <n v="973533"/>
    <n v="9"/>
  </r>
  <r>
    <x v="3"/>
    <x v="1"/>
    <s v="02"/>
    <x v="21"/>
    <s v="201602"/>
    <s v="20160250"/>
    <s v="META"/>
    <n v="390802"/>
    <n v="469166"/>
    <n v="15"/>
  </r>
  <r>
    <x v="3"/>
    <x v="1"/>
    <s v="02"/>
    <x v="22"/>
    <s v="201602"/>
    <s v="20160252"/>
    <s v="NARINO"/>
    <n v="245778"/>
    <n v="1136071"/>
    <n v="17"/>
  </r>
  <r>
    <x v="3"/>
    <x v="1"/>
    <s v="02"/>
    <x v="23"/>
    <s v="201602"/>
    <s v="20160254"/>
    <s v="NORTE DE SANTANDER"/>
    <n v="395194"/>
    <n v="908403"/>
    <n v="6"/>
  </r>
  <r>
    <x v="3"/>
    <x v="1"/>
    <s v="02"/>
    <x v="24"/>
    <s v="201602"/>
    <s v="20160286"/>
    <s v="PUTUMAYO"/>
    <n v="38283"/>
    <n v="252299"/>
    <n v="6"/>
  </r>
  <r>
    <x v="3"/>
    <x v="1"/>
    <s v="02"/>
    <x v="25"/>
    <s v="201602"/>
    <s v="20160263"/>
    <s v="QUINDIO"/>
    <n v="232223"/>
    <n v="242665"/>
    <n v="6"/>
  </r>
  <r>
    <x v="3"/>
    <x v="1"/>
    <s v="02"/>
    <x v="26"/>
    <s v="201602"/>
    <s v="20160266"/>
    <s v="RISARALDA"/>
    <n v="483161"/>
    <n v="401488"/>
    <n v="11"/>
  </r>
  <r>
    <x v="3"/>
    <x v="1"/>
    <s v="02"/>
    <x v="27"/>
    <s v="201602"/>
    <s v="20160288"/>
    <s v="SAN ANDRES"/>
    <n v="38034"/>
    <n v="17524"/>
    <n v="1"/>
  </r>
  <r>
    <x v="3"/>
    <x v="1"/>
    <s v="02"/>
    <x v="28"/>
    <s v="201602"/>
    <s v="20160268"/>
    <s v="SANTANDER"/>
    <n v="1000799"/>
    <n v="903570"/>
    <n v="26"/>
  </r>
  <r>
    <x v="3"/>
    <x v="1"/>
    <s v="02"/>
    <x v="29"/>
    <s v="201602"/>
    <s v="20160270"/>
    <s v="SUCRE"/>
    <n v="140758"/>
    <n v="824086"/>
    <n v="5"/>
  </r>
  <r>
    <x v="3"/>
    <x v="1"/>
    <s v="02"/>
    <x v="30"/>
    <s v="201602"/>
    <s v="20160273"/>
    <s v="TOLIMA"/>
    <n v="450896"/>
    <n v="734596"/>
    <n v="19"/>
  </r>
  <r>
    <x v="3"/>
    <x v="1"/>
    <s v="02"/>
    <x v="31"/>
    <s v="201602"/>
    <s v="20160276"/>
    <s v="VALLE"/>
    <n v="2285295"/>
    <n v="1880837"/>
    <n v="11"/>
  </r>
  <r>
    <x v="3"/>
    <x v="1"/>
    <s v="02"/>
    <x v="32"/>
    <s v="201602"/>
    <s v="20160297"/>
    <s v="VAUPES"/>
    <n v="2900"/>
    <n v="26796"/>
    <n v="1"/>
  </r>
  <r>
    <x v="3"/>
    <x v="1"/>
    <s v="02"/>
    <x v="33"/>
    <s v="201602"/>
    <s v="20160299"/>
    <s v="VICHADA"/>
    <n v="5874"/>
    <n v="66347"/>
    <n v="2"/>
  </r>
  <r>
    <x v="3"/>
    <x v="2"/>
    <s v="03"/>
    <x v="0"/>
    <s v="201603"/>
    <s v="20160391"/>
    <s v="AMAZONAS"/>
    <n v="12987"/>
    <n v="53182"/>
    <n v="0"/>
  </r>
  <r>
    <x v="3"/>
    <x v="2"/>
    <s v="03"/>
    <x v="1"/>
    <s v="201603"/>
    <s v="20160305"/>
    <s v="ANTIOQUIA"/>
    <n v="3448626"/>
    <n v="2350320"/>
    <n v="55"/>
  </r>
  <r>
    <x v="3"/>
    <x v="2"/>
    <s v="03"/>
    <x v="2"/>
    <s v="201603"/>
    <s v="20160381"/>
    <s v="ARAUCA"/>
    <n v="39210"/>
    <n v="192303"/>
    <n v="2"/>
  </r>
  <r>
    <x v="3"/>
    <x v="2"/>
    <s v="03"/>
    <x v="3"/>
    <s v="201603"/>
    <s v="20160308"/>
    <s v="ATLANTICO"/>
    <n v="1010816"/>
    <n v="1373408"/>
    <n v="5"/>
  </r>
  <r>
    <x v="3"/>
    <x v="2"/>
    <s v="03"/>
    <x v="4"/>
    <s v="201603"/>
    <s v="20160311"/>
    <s v="BOGOTA D.C."/>
    <n v="5830901"/>
    <n v="1257591"/>
    <n v="15"/>
  </r>
  <r>
    <x v="3"/>
    <x v="2"/>
    <s v="03"/>
    <x v="5"/>
    <s v="201603"/>
    <s v="20160313"/>
    <s v="BOLIVAR"/>
    <n v="583596"/>
    <n v="1416957"/>
    <n v="32"/>
  </r>
  <r>
    <x v="3"/>
    <x v="2"/>
    <s v="03"/>
    <x v="6"/>
    <s v="201603"/>
    <s v="20160315"/>
    <s v="BOYACA"/>
    <n v="412518"/>
    <n v="662729"/>
    <n v="15"/>
  </r>
  <r>
    <x v="3"/>
    <x v="2"/>
    <s v="03"/>
    <x v="7"/>
    <s v="201603"/>
    <s v="20160317"/>
    <s v="CALDAS"/>
    <n v="420113"/>
    <n v="431743"/>
    <n v="11"/>
  </r>
  <r>
    <x v="3"/>
    <x v="2"/>
    <s v="03"/>
    <x v="8"/>
    <s v="201603"/>
    <s v="20160318"/>
    <s v="CAQUETA"/>
    <n v="66782"/>
    <n v="298247"/>
    <n v="5"/>
  </r>
  <r>
    <x v="3"/>
    <x v="2"/>
    <s v="03"/>
    <x v="9"/>
    <s v="201603"/>
    <s v="20160385"/>
    <s v="CASANARE"/>
    <n v="142544"/>
    <n v="215502"/>
    <n v="3"/>
  </r>
  <r>
    <x v="3"/>
    <x v="2"/>
    <s v="03"/>
    <x v="10"/>
    <s v="201603"/>
    <s v="20160319"/>
    <s v="CAUCA"/>
    <n v="254645"/>
    <n v="962044"/>
    <n v="6"/>
  </r>
  <r>
    <x v="3"/>
    <x v="2"/>
    <s v="03"/>
    <x v="11"/>
    <s v="201603"/>
    <s v="20160320"/>
    <s v="CESAR"/>
    <n v="283501"/>
    <n v="832136"/>
    <n v="3"/>
  </r>
  <r>
    <x v="3"/>
    <x v="2"/>
    <s v="03"/>
    <x v="12"/>
    <s v="201603"/>
    <s v="20160327"/>
    <s v="CHOCO"/>
    <n v="44170"/>
    <n v="371947"/>
    <n v="3"/>
  </r>
  <r>
    <x v="3"/>
    <x v="2"/>
    <s v="03"/>
    <x v="13"/>
    <s v="201603"/>
    <s v="20160323"/>
    <s v="CORDOBA"/>
    <n v="278920"/>
    <n v="1345614"/>
    <n v="19"/>
  </r>
  <r>
    <x v="3"/>
    <x v="2"/>
    <s v="03"/>
    <x v="14"/>
    <s v="201603"/>
    <s v="20160325"/>
    <s v="CUNDINAMARCA"/>
    <n v="1152891"/>
    <n v="892032"/>
    <n v="12"/>
  </r>
  <r>
    <x v="3"/>
    <x v="2"/>
    <s v="03"/>
    <x v="15"/>
    <s v="201603"/>
    <s v="20160394"/>
    <s v="GUAINIA"/>
    <n v="4297"/>
    <n v="38986"/>
    <n v="0"/>
  </r>
  <r>
    <x v="3"/>
    <x v="2"/>
    <s v="03"/>
    <x v="16"/>
    <s v="201603"/>
    <s v="20160395"/>
    <s v="GUAVIARE"/>
    <n v="13519"/>
    <n v="57401"/>
    <n v="0"/>
  </r>
  <r>
    <x v="3"/>
    <x v="2"/>
    <s v="03"/>
    <x v="17"/>
    <s v="201603"/>
    <s v="20160341"/>
    <s v="HUILA"/>
    <n v="294533"/>
    <n v="757275"/>
    <n v="9"/>
  </r>
  <r>
    <x v="3"/>
    <x v="2"/>
    <s v="03"/>
    <x v="19"/>
    <s v="201603"/>
    <s v="20160344"/>
    <s v="LA GUAJIRA"/>
    <n v="127074"/>
    <n v="724062"/>
    <n v="3"/>
  </r>
  <r>
    <x v="3"/>
    <x v="2"/>
    <s v="03"/>
    <x v="20"/>
    <s v="201603"/>
    <s v="20160347"/>
    <s v="MAGDALENA"/>
    <n v="327779"/>
    <n v="971092"/>
    <n v="9"/>
  </r>
  <r>
    <x v="3"/>
    <x v="2"/>
    <s v="03"/>
    <x v="21"/>
    <s v="201603"/>
    <s v="20160350"/>
    <s v="META"/>
    <n v="392842"/>
    <n v="468017"/>
    <n v="15"/>
  </r>
  <r>
    <x v="3"/>
    <x v="2"/>
    <s v="03"/>
    <x v="22"/>
    <s v="201603"/>
    <s v="20160352"/>
    <s v="NARINO"/>
    <n v="247519"/>
    <n v="1136231"/>
    <n v="17"/>
  </r>
  <r>
    <x v="3"/>
    <x v="2"/>
    <s v="03"/>
    <x v="23"/>
    <s v="201603"/>
    <s v="20160354"/>
    <s v="NORTE DE SANTANDER"/>
    <n v="398643"/>
    <n v="908710"/>
    <n v="6"/>
  </r>
  <r>
    <x v="3"/>
    <x v="2"/>
    <s v="03"/>
    <x v="24"/>
    <s v="201603"/>
    <s v="20160386"/>
    <s v="PUTUMAYO"/>
    <n v="38095"/>
    <n v="252383"/>
    <n v="6"/>
  </r>
  <r>
    <x v="3"/>
    <x v="2"/>
    <s v="03"/>
    <x v="25"/>
    <s v="201603"/>
    <s v="20160363"/>
    <s v="QUINDIO"/>
    <n v="235355"/>
    <n v="242051"/>
    <n v="6"/>
  </r>
  <r>
    <x v="3"/>
    <x v="2"/>
    <s v="03"/>
    <x v="26"/>
    <s v="201603"/>
    <s v="20160366"/>
    <s v="RISARALDA"/>
    <n v="488003"/>
    <n v="397750"/>
    <n v="10"/>
  </r>
  <r>
    <x v="3"/>
    <x v="2"/>
    <s v="03"/>
    <x v="27"/>
    <s v="201603"/>
    <s v="20160388"/>
    <s v="SAN ANDRES"/>
    <n v="37810"/>
    <n v="17990"/>
    <n v="1"/>
  </r>
  <r>
    <x v="3"/>
    <x v="2"/>
    <s v="03"/>
    <x v="28"/>
    <s v="201603"/>
    <s v="20160368"/>
    <s v="SANTANDER"/>
    <n v="1006789"/>
    <n v="897869"/>
    <n v="26"/>
  </r>
  <r>
    <x v="3"/>
    <x v="2"/>
    <s v="03"/>
    <x v="29"/>
    <s v="201603"/>
    <s v="20160370"/>
    <s v="SUCRE"/>
    <n v="141200"/>
    <n v="822658"/>
    <n v="5"/>
  </r>
  <r>
    <x v="3"/>
    <x v="2"/>
    <s v="03"/>
    <x v="30"/>
    <s v="201603"/>
    <s v="20160373"/>
    <s v="TOLIMA"/>
    <n v="451971"/>
    <n v="733168"/>
    <n v="19"/>
  </r>
  <r>
    <x v="3"/>
    <x v="2"/>
    <s v="03"/>
    <x v="31"/>
    <s v="201603"/>
    <s v="20160376"/>
    <s v="VALLE"/>
    <n v="2305573"/>
    <n v="1868415"/>
    <n v="10"/>
  </r>
  <r>
    <x v="3"/>
    <x v="2"/>
    <s v="03"/>
    <x v="32"/>
    <s v="201603"/>
    <s v="20160397"/>
    <s v="VAUPES"/>
    <n v="2953"/>
    <n v="26774"/>
    <n v="1"/>
  </r>
  <r>
    <x v="3"/>
    <x v="2"/>
    <s v="03"/>
    <x v="33"/>
    <s v="201603"/>
    <s v="20160399"/>
    <s v="VICHADA"/>
    <n v="5882"/>
    <n v="66432"/>
    <n v="2"/>
  </r>
  <r>
    <x v="3"/>
    <x v="3"/>
    <s v="04"/>
    <x v="0"/>
    <s v="201604"/>
    <s v="20160491"/>
    <s v="AMAZONAS"/>
    <n v="13451"/>
    <n v="52593"/>
    <n v="0"/>
  </r>
  <r>
    <x v="3"/>
    <x v="3"/>
    <s v="04"/>
    <x v="1"/>
    <s v="201604"/>
    <s v="20160405"/>
    <s v="ANTIOQUIA"/>
    <n v="3493876"/>
    <n v="2320500"/>
    <n v="55"/>
  </r>
  <r>
    <x v="3"/>
    <x v="3"/>
    <s v="04"/>
    <x v="2"/>
    <s v="201604"/>
    <s v="20160481"/>
    <s v="ARAUCA"/>
    <n v="39945"/>
    <n v="192885"/>
    <n v="2"/>
  </r>
  <r>
    <x v="3"/>
    <x v="3"/>
    <s v="04"/>
    <x v="3"/>
    <s v="201604"/>
    <s v="20160408"/>
    <s v="ATLANTICO"/>
    <n v="1022154"/>
    <n v="1372371"/>
    <n v="5"/>
  </r>
  <r>
    <x v="3"/>
    <x v="3"/>
    <s v="04"/>
    <x v="4"/>
    <s v="201604"/>
    <s v="20160411"/>
    <s v="BOGOTA D.C."/>
    <n v="5878218"/>
    <n v="1246734"/>
    <n v="15"/>
  </r>
  <r>
    <x v="3"/>
    <x v="3"/>
    <s v="04"/>
    <x v="5"/>
    <s v="201604"/>
    <s v="20160413"/>
    <s v="BOLIVAR"/>
    <n v="589251"/>
    <n v="1416976"/>
    <n v="32"/>
  </r>
  <r>
    <x v="3"/>
    <x v="3"/>
    <s v="04"/>
    <x v="6"/>
    <s v="201604"/>
    <s v="20160415"/>
    <s v="BOYACA"/>
    <n v="417920"/>
    <n v="663228"/>
    <n v="15"/>
  </r>
  <r>
    <x v="3"/>
    <x v="3"/>
    <s v="04"/>
    <x v="7"/>
    <s v="201604"/>
    <s v="20160417"/>
    <s v="CALDAS"/>
    <n v="423741"/>
    <n v="428983"/>
    <n v="11"/>
  </r>
  <r>
    <x v="3"/>
    <x v="3"/>
    <s v="04"/>
    <x v="8"/>
    <s v="201604"/>
    <s v="20160418"/>
    <s v="CAQUETA"/>
    <n v="67761"/>
    <n v="297699"/>
    <n v="5"/>
  </r>
  <r>
    <x v="3"/>
    <x v="3"/>
    <s v="04"/>
    <x v="9"/>
    <s v="201604"/>
    <s v="20160485"/>
    <s v="CASANARE"/>
    <n v="143670"/>
    <n v="216545"/>
    <n v="3"/>
  </r>
  <r>
    <x v="3"/>
    <x v="3"/>
    <s v="04"/>
    <x v="10"/>
    <s v="201604"/>
    <s v="20160419"/>
    <s v="CAUCA"/>
    <n v="258166"/>
    <n v="959836"/>
    <n v="6"/>
  </r>
  <r>
    <x v="3"/>
    <x v="3"/>
    <s v="04"/>
    <x v="11"/>
    <s v="201604"/>
    <s v="20160420"/>
    <s v="CESAR"/>
    <n v="287098"/>
    <n v="831494"/>
    <n v="3"/>
  </r>
  <r>
    <x v="3"/>
    <x v="3"/>
    <s v="04"/>
    <x v="12"/>
    <s v="201604"/>
    <s v="20160427"/>
    <s v="CHOCO"/>
    <n v="46509"/>
    <n v="371683"/>
    <n v="3"/>
  </r>
  <r>
    <x v="3"/>
    <x v="3"/>
    <s v="04"/>
    <x v="13"/>
    <s v="201604"/>
    <s v="20160423"/>
    <s v="CORDOBA"/>
    <n v="284066"/>
    <n v="1345246"/>
    <n v="19"/>
  </r>
  <r>
    <x v="3"/>
    <x v="3"/>
    <s v="04"/>
    <x v="14"/>
    <s v="201604"/>
    <s v="20160425"/>
    <s v="CUNDINAMARCA"/>
    <n v="1166015"/>
    <n v="887181"/>
    <n v="12"/>
  </r>
  <r>
    <x v="3"/>
    <x v="3"/>
    <s v="04"/>
    <x v="15"/>
    <s v="201604"/>
    <s v="20160494"/>
    <s v="GUAINIA"/>
    <n v="4523"/>
    <n v="39093"/>
    <n v="0"/>
  </r>
  <r>
    <x v="3"/>
    <x v="3"/>
    <s v="04"/>
    <x v="16"/>
    <s v="201604"/>
    <s v="20160495"/>
    <s v="GUAVIARE"/>
    <n v="13939"/>
    <n v="57415"/>
    <n v="0"/>
  </r>
  <r>
    <x v="3"/>
    <x v="3"/>
    <s v="04"/>
    <x v="17"/>
    <s v="201604"/>
    <s v="20160441"/>
    <s v="HUILA"/>
    <n v="297894"/>
    <n v="758679"/>
    <n v="9"/>
  </r>
  <r>
    <x v="3"/>
    <x v="3"/>
    <s v="04"/>
    <x v="19"/>
    <s v="201604"/>
    <s v="20160444"/>
    <s v="LA GUAJIRA"/>
    <n v="130771"/>
    <n v="722682"/>
    <n v="3"/>
  </r>
  <r>
    <x v="3"/>
    <x v="3"/>
    <s v="04"/>
    <x v="20"/>
    <s v="201604"/>
    <s v="20160447"/>
    <s v="MAGDALENA"/>
    <n v="332759"/>
    <n v="970288"/>
    <n v="9"/>
  </r>
  <r>
    <x v="3"/>
    <x v="3"/>
    <s v="04"/>
    <x v="21"/>
    <s v="201604"/>
    <s v="20160450"/>
    <s v="META"/>
    <n v="398273"/>
    <n v="474600"/>
    <n v="15"/>
  </r>
  <r>
    <x v="3"/>
    <x v="3"/>
    <s v="04"/>
    <x v="22"/>
    <s v="201604"/>
    <s v="20160452"/>
    <s v="NARINO"/>
    <n v="252633"/>
    <n v="1133241"/>
    <n v="17"/>
  </r>
  <r>
    <x v="3"/>
    <x v="3"/>
    <s v="04"/>
    <x v="23"/>
    <s v="201604"/>
    <s v="20160454"/>
    <s v="NORTE DE SANTANDER"/>
    <n v="406440"/>
    <n v="908562"/>
    <n v="6"/>
  </r>
  <r>
    <x v="3"/>
    <x v="3"/>
    <s v="04"/>
    <x v="24"/>
    <s v="201604"/>
    <s v="20160486"/>
    <s v="PUTUMAYO"/>
    <n v="38841"/>
    <n v="252232"/>
    <n v="6"/>
  </r>
  <r>
    <x v="3"/>
    <x v="3"/>
    <s v="04"/>
    <x v="25"/>
    <s v="201604"/>
    <s v="20160463"/>
    <s v="QUINDIO"/>
    <n v="239483"/>
    <n v="241698"/>
    <n v="6"/>
  </r>
  <r>
    <x v="3"/>
    <x v="3"/>
    <s v="04"/>
    <x v="26"/>
    <s v="201604"/>
    <s v="20160466"/>
    <s v="RISARALDA"/>
    <n v="492818"/>
    <n v="397099"/>
    <n v="10"/>
  </r>
  <r>
    <x v="3"/>
    <x v="3"/>
    <s v="04"/>
    <x v="27"/>
    <s v="201604"/>
    <s v="20160488"/>
    <s v="SAN ANDRES"/>
    <n v="38024"/>
    <n v="18036"/>
    <n v="1"/>
  </r>
  <r>
    <x v="3"/>
    <x v="3"/>
    <s v="04"/>
    <x v="28"/>
    <s v="201604"/>
    <s v="20160468"/>
    <s v="SANTANDER"/>
    <n v="1019501"/>
    <n v="895130"/>
    <n v="26"/>
  </r>
  <r>
    <x v="3"/>
    <x v="3"/>
    <s v="04"/>
    <x v="29"/>
    <s v="201604"/>
    <s v="20160470"/>
    <s v="SUCRE"/>
    <n v="143239"/>
    <n v="822626"/>
    <n v="5"/>
  </r>
  <r>
    <x v="3"/>
    <x v="3"/>
    <s v="04"/>
    <x v="30"/>
    <s v="201604"/>
    <s v="20160473"/>
    <s v="TOLIMA"/>
    <n v="457869"/>
    <n v="732258"/>
    <n v="19"/>
  </r>
  <r>
    <x v="3"/>
    <x v="3"/>
    <s v="04"/>
    <x v="31"/>
    <s v="201604"/>
    <s v="20160476"/>
    <s v="VALLE"/>
    <n v="2332675"/>
    <n v="1848997"/>
    <n v="10"/>
  </r>
  <r>
    <x v="3"/>
    <x v="3"/>
    <s v="04"/>
    <x v="32"/>
    <s v="201604"/>
    <s v="20160497"/>
    <s v="VAUPES"/>
    <n v="3020"/>
    <n v="26797"/>
    <n v="1"/>
  </r>
  <r>
    <x v="3"/>
    <x v="3"/>
    <s v="04"/>
    <x v="33"/>
    <s v="201604"/>
    <s v="20160499"/>
    <s v="VICHADA"/>
    <n v="6032"/>
    <n v="69927"/>
    <n v="2"/>
  </r>
  <r>
    <x v="3"/>
    <x v="4"/>
    <s v="05"/>
    <x v="0"/>
    <s v="201605"/>
    <s v="20160591"/>
    <s v="AMAZONAS"/>
    <n v="13687"/>
    <n v="52685"/>
    <n v="0"/>
  </r>
  <r>
    <x v="3"/>
    <x v="4"/>
    <s v="05"/>
    <x v="1"/>
    <s v="201605"/>
    <s v="20160505"/>
    <s v="ANTIOQUIA"/>
    <n v="3515674"/>
    <n v="2322021"/>
    <n v="55"/>
  </r>
  <r>
    <x v="3"/>
    <x v="4"/>
    <s v="05"/>
    <x v="2"/>
    <s v="201605"/>
    <s v="20160581"/>
    <s v="ARAUCA"/>
    <n v="40241"/>
    <n v="193095"/>
    <n v="2"/>
  </r>
  <r>
    <x v="3"/>
    <x v="4"/>
    <s v="05"/>
    <x v="3"/>
    <s v="201605"/>
    <s v="20160508"/>
    <s v="ATLANTICO"/>
    <n v="1025192"/>
    <n v="1368553"/>
    <n v="5"/>
  </r>
  <r>
    <x v="3"/>
    <x v="4"/>
    <s v="05"/>
    <x v="4"/>
    <s v="201605"/>
    <s v="20160511"/>
    <s v="BOGOTA D.C."/>
    <n v="5924644"/>
    <n v="1235441"/>
    <n v="15"/>
  </r>
  <r>
    <x v="3"/>
    <x v="4"/>
    <s v="05"/>
    <x v="5"/>
    <s v="201605"/>
    <s v="20160513"/>
    <s v="BOLIVAR"/>
    <n v="589746"/>
    <n v="1421324"/>
    <n v="32"/>
  </r>
  <r>
    <x v="3"/>
    <x v="4"/>
    <s v="05"/>
    <x v="6"/>
    <s v="201605"/>
    <s v="20160515"/>
    <s v="BOYACA"/>
    <n v="419208"/>
    <n v="663055"/>
    <n v="15"/>
  </r>
  <r>
    <x v="3"/>
    <x v="4"/>
    <s v="05"/>
    <x v="7"/>
    <s v="201605"/>
    <s v="20160517"/>
    <s v="CALDAS"/>
    <n v="425500"/>
    <n v="425899"/>
    <n v="11"/>
  </r>
  <r>
    <x v="3"/>
    <x v="4"/>
    <s v="05"/>
    <x v="8"/>
    <s v="201605"/>
    <s v="20160518"/>
    <s v="CAQUETA"/>
    <n v="67912"/>
    <n v="298303"/>
    <n v="5"/>
  </r>
  <r>
    <x v="3"/>
    <x v="4"/>
    <s v="05"/>
    <x v="9"/>
    <s v="201605"/>
    <s v="20160585"/>
    <s v="CASANARE"/>
    <n v="144060"/>
    <n v="217307"/>
    <n v="3"/>
  </r>
  <r>
    <x v="3"/>
    <x v="4"/>
    <s v="05"/>
    <x v="10"/>
    <s v="201605"/>
    <s v="20160519"/>
    <s v="CAUCA"/>
    <n v="258828"/>
    <n v="961183"/>
    <n v="6"/>
  </r>
  <r>
    <x v="3"/>
    <x v="4"/>
    <s v="05"/>
    <x v="11"/>
    <s v="201605"/>
    <s v="20160520"/>
    <s v="CESAR"/>
    <n v="286824"/>
    <n v="831929"/>
    <n v="3"/>
  </r>
  <r>
    <x v="3"/>
    <x v="4"/>
    <s v="05"/>
    <x v="12"/>
    <s v="201605"/>
    <s v="20160527"/>
    <s v="CHOCO"/>
    <n v="47657"/>
    <n v="371455"/>
    <n v="3"/>
  </r>
  <r>
    <x v="3"/>
    <x v="4"/>
    <s v="05"/>
    <x v="13"/>
    <s v="201605"/>
    <s v="20160523"/>
    <s v="CORDOBA"/>
    <n v="284043"/>
    <n v="1349246"/>
    <n v="19"/>
  </r>
  <r>
    <x v="3"/>
    <x v="4"/>
    <s v="05"/>
    <x v="14"/>
    <s v="201605"/>
    <s v="20160525"/>
    <s v="CUNDINAMARCA"/>
    <n v="1180894"/>
    <n v="882970"/>
    <n v="12"/>
  </r>
  <r>
    <x v="3"/>
    <x v="4"/>
    <s v="05"/>
    <x v="15"/>
    <s v="201605"/>
    <s v="20160594"/>
    <s v="GUAINIA"/>
    <n v="4487"/>
    <n v="39220"/>
    <n v="0"/>
  </r>
  <r>
    <x v="3"/>
    <x v="4"/>
    <s v="05"/>
    <x v="16"/>
    <s v="201605"/>
    <s v="20160595"/>
    <s v="GUAVIARE"/>
    <n v="14106"/>
    <n v="57348"/>
    <n v="0"/>
  </r>
  <r>
    <x v="3"/>
    <x v="4"/>
    <s v="05"/>
    <x v="17"/>
    <s v="201605"/>
    <s v="20160541"/>
    <s v="HUILA"/>
    <n v="298043"/>
    <n v="757719"/>
    <n v="9"/>
  </r>
  <r>
    <x v="3"/>
    <x v="4"/>
    <s v="05"/>
    <x v="19"/>
    <s v="201605"/>
    <s v="20160544"/>
    <s v="LA GUAJIRA"/>
    <n v="131756"/>
    <n v="724449"/>
    <n v="3"/>
  </r>
  <r>
    <x v="3"/>
    <x v="4"/>
    <s v="05"/>
    <x v="20"/>
    <s v="201605"/>
    <s v="20160547"/>
    <s v="MAGDALENA"/>
    <n v="333705"/>
    <n v="972796"/>
    <n v="9"/>
  </r>
  <r>
    <x v="3"/>
    <x v="4"/>
    <s v="05"/>
    <x v="21"/>
    <s v="201605"/>
    <s v="20160550"/>
    <s v="META"/>
    <n v="399598"/>
    <n v="474985"/>
    <n v="15"/>
  </r>
  <r>
    <x v="3"/>
    <x v="4"/>
    <s v="05"/>
    <x v="22"/>
    <s v="201605"/>
    <s v="20160552"/>
    <s v="NARINO"/>
    <n v="254779"/>
    <n v="1130256"/>
    <n v="17"/>
  </r>
  <r>
    <x v="3"/>
    <x v="4"/>
    <s v="05"/>
    <x v="23"/>
    <s v="201605"/>
    <s v="20160554"/>
    <s v="NORTE DE SANTANDER"/>
    <n v="406662"/>
    <n v="911104"/>
    <n v="6"/>
  </r>
  <r>
    <x v="3"/>
    <x v="4"/>
    <s v="05"/>
    <x v="24"/>
    <s v="201605"/>
    <s v="20160586"/>
    <s v="PUTUMAYO"/>
    <n v="38658"/>
    <n v="251969"/>
    <n v="6"/>
  </r>
  <r>
    <x v="3"/>
    <x v="4"/>
    <s v="05"/>
    <x v="25"/>
    <s v="201605"/>
    <s v="20160563"/>
    <s v="QUINDIO"/>
    <n v="240444"/>
    <n v="241892"/>
    <n v="6"/>
  </r>
  <r>
    <x v="3"/>
    <x v="4"/>
    <s v="05"/>
    <x v="26"/>
    <s v="201605"/>
    <s v="20160566"/>
    <s v="RISARALDA"/>
    <n v="494243"/>
    <n v="396587"/>
    <n v="10"/>
  </r>
  <r>
    <x v="3"/>
    <x v="4"/>
    <s v="05"/>
    <x v="27"/>
    <s v="201605"/>
    <s v="20160588"/>
    <s v="SAN ANDRES"/>
    <n v="38444"/>
    <n v="17612"/>
    <n v="1"/>
  </r>
  <r>
    <x v="3"/>
    <x v="4"/>
    <s v="05"/>
    <x v="28"/>
    <s v="201605"/>
    <s v="20160568"/>
    <s v="SANTANDER"/>
    <n v="1021117"/>
    <n v="895345"/>
    <n v="26"/>
  </r>
  <r>
    <x v="3"/>
    <x v="4"/>
    <s v="05"/>
    <x v="29"/>
    <s v="201605"/>
    <s v="20160570"/>
    <s v="SUCRE"/>
    <n v="142917"/>
    <n v="820852"/>
    <n v="5"/>
  </r>
  <r>
    <x v="3"/>
    <x v="4"/>
    <s v="05"/>
    <x v="30"/>
    <s v="201605"/>
    <s v="20160573"/>
    <s v="TOLIMA"/>
    <n v="460484"/>
    <n v="732023"/>
    <n v="19"/>
  </r>
  <r>
    <x v="3"/>
    <x v="4"/>
    <s v="05"/>
    <x v="31"/>
    <s v="201605"/>
    <s v="20160576"/>
    <s v="VALLE"/>
    <n v="2347625"/>
    <n v="1821702"/>
    <n v="10"/>
  </r>
  <r>
    <x v="3"/>
    <x v="4"/>
    <s v="05"/>
    <x v="32"/>
    <s v="201605"/>
    <s v="20160597"/>
    <s v="VAUPES"/>
    <n v="3009"/>
    <n v="26788"/>
    <n v="1"/>
  </r>
  <r>
    <x v="3"/>
    <x v="4"/>
    <s v="05"/>
    <x v="33"/>
    <s v="201605"/>
    <s v="20160599"/>
    <s v="VICHADA"/>
    <n v="6060"/>
    <n v="69459"/>
    <n v="2"/>
  </r>
  <r>
    <x v="3"/>
    <x v="5"/>
    <s v="06"/>
    <x v="0"/>
    <s v="201606"/>
    <s v="20160691"/>
    <s v="AMAZONAS"/>
    <n v="14126"/>
    <n v="52649"/>
    <n v="0"/>
  </r>
  <r>
    <x v="3"/>
    <x v="5"/>
    <s v="06"/>
    <x v="1"/>
    <s v="201606"/>
    <s v="20160605"/>
    <s v="ANTIOQUIA"/>
    <n v="3582345"/>
    <n v="2296020"/>
    <n v="55"/>
  </r>
  <r>
    <x v="3"/>
    <x v="5"/>
    <s v="06"/>
    <x v="2"/>
    <s v="201606"/>
    <s v="20160681"/>
    <s v="ARAUCA"/>
    <n v="42317"/>
    <n v="191745"/>
    <n v="2"/>
  </r>
  <r>
    <x v="3"/>
    <x v="5"/>
    <s v="06"/>
    <x v="3"/>
    <s v="201606"/>
    <s v="20160608"/>
    <s v="ATLANTICO"/>
    <n v="1060126"/>
    <n v="1334427"/>
    <n v="5"/>
  </r>
  <r>
    <x v="3"/>
    <x v="5"/>
    <s v="06"/>
    <x v="4"/>
    <s v="201606"/>
    <s v="20160611"/>
    <s v="BOGOTA D.C."/>
    <n v="5981981"/>
    <n v="1220432"/>
    <n v="15"/>
  </r>
  <r>
    <x v="3"/>
    <x v="5"/>
    <s v="06"/>
    <x v="5"/>
    <s v="201606"/>
    <s v="20160613"/>
    <s v="BOLIVAR"/>
    <n v="607154"/>
    <n v="1396750"/>
    <n v="32"/>
  </r>
  <r>
    <x v="3"/>
    <x v="5"/>
    <s v="06"/>
    <x v="6"/>
    <s v="201606"/>
    <s v="20160615"/>
    <s v="BOYACA"/>
    <n v="434650"/>
    <n v="648605"/>
    <n v="15"/>
  </r>
  <r>
    <x v="3"/>
    <x v="5"/>
    <s v="06"/>
    <x v="7"/>
    <s v="201606"/>
    <s v="20160617"/>
    <s v="CALDAS"/>
    <n v="433382"/>
    <n v="417148"/>
    <n v="11"/>
  </r>
  <r>
    <x v="3"/>
    <x v="5"/>
    <s v="06"/>
    <x v="8"/>
    <s v="201606"/>
    <s v="20160618"/>
    <s v="CAQUETA"/>
    <n v="70898"/>
    <n v="296236"/>
    <n v="5"/>
  </r>
  <r>
    <x v="3"/>
    <x v="5"/>
    <s v="06"/>
    <x v="9"/>
    <s v="201606"/>
    <s v="20160685"/>
    <s v="CASANARE"/>
    <n v="153010"/>
    <n v="211858"/>
    <n v="3"/>
  </r>
  <r>
    <x v="3"/>
    <x v="5"/>
    <s v="06"/>
    <x v="10"/>
    <s v="201606"/>
    <s v="20160619"/>
    <s v="CAUCA"/>
    <n v="264648"/>
    <n v="954320"/>
    <n v="6"/>
  </r>
  <r>
    <x v="3"/>
    <x v="5"/>
    <s v="06"/>
    <x v="11"/>
    <s v="201606"/>
    <s v="20160620"/>
    <s v="CESAR"/>
    <n v="297849"/>
    <n v="814757"/>
    <n v="3"/>
  </r>
  <r>
    <x v="3"/>
    <x v="5"/>
    <s v="06"/>
    <x v="12"/>
    <s v="201606"/>
    <s v="20160627"/>
    <s v="CHOCO"/>
    <n v="50552"/>
    <n v="366289"/>
    <n v="3"/>
  </r>
  <r>
    <x v="3"/>
    <x v="5"/>
    <s v="06"/>
    <x v="13"/>
    <s v="201606"/>
    <s v="20160623"/>
    <s v="CORDOBA"/>
    <n v="293273"/>
    <n v="1330350"/>
    <n v="19"/>
  </r>
  <r>
    <x v="3"/>
    <x v="5"/>
    <s v="06"/>
    <x v="14"/>
    <s v="201606"/>
    <s v="20160625"/>
    <s v="CUNDINAMARCA"/>
    <n v="1212368"/>
    <n v="859193"/>
    <n v="12"/>
  </r>
  <r>
    <x v="3"/>
    <x v="5"/>
    <s v="06"/>
    <x v="15"/>
    <s v="201606"/>
    <s v="20160694"/>
    <s v="GUAINIA"/>
    <n v="4652"/>
    <n v="39874"/>
    <n v="0"/>
  </r>
  <r>
    <x v="3"/>
    <x v="5"/>
    <s v="06"/>
    <x v="16"/>
    <s v="201606"/>
    <s v="20160695"/>
    <s v="GUAVIARE"/>
    <n v="14497"/>
    <n v="57264"/>
    <n v="0"/>
  </r>
  <r>
    <x v="3"/>
    <x v="5"/>
    <s v="06"/>
    <x v="17"/>
    <s v="201606"/>
    <s v="20160641"/>
    <s v="HUILA"/>
    <n v="310305"/>
    <n v="746302"/>
    <n v="9"/>
  </r>
  <r>
    <x v="3"/>
    <x v="5"/>
    <s v="06"/>
    <x v="19"/>
    <s v="201606"/>
    <s v="20160644"/>
    <s v="LA GUAJIRA"/>
    <n v="137607"/>
    <n v="717369"/>
    <n v="3"/>
  </r>
  <r>
    <x v="3"/>
    <x v="5"/>
    <s v="06"/>
    <x v="20"/>
    <s v="201606"/>
    <s v="20160647"/>
    <s v="MAGDALENA"/>
    <n v="350281"/>
    <n v="947628"/>
    <n v="9"/>
  </r>
  <r>
    <x v="3"/>
    <x v="5"/>
    <s v="06"/>
    <x v="21"/>
    <s v="201606"/>
    <s v="20160650"/>
    <s v="META"/>
    <n v="414719"/>
    <n v="465509"/>
    <n v="15"/>
  </r>
  <r>
    <x v="3"/>
    <x v="5"/>
    <s v="06"/>
    <x v="22"/>
    <s v="201606"/>
    <s v="20160652"/>
    <s v="NARINO"/>
    <n v="259486"/>
    <n v="1128405"/>
    <n v="17"/>
  </r>
  <r>
    <x v="3"/>
    <x v="5"/>
    <s v="06"/>
    <x v="23"/>
    <s v="201606"/>
    <s v="20160654"/>
    <s v="NORTE DE SANTANDER"/>
    <n v="425038"/>
    <n v="788494"/>
    <n v="6"/>
  </r>
  <r>
    <x v="3"/>
    <x v="5"/>
    <s v="06"/>
    <x v="24"/>
    <s v="201606"/>
    <s v="20160686"/>
    <s v="PUTUMAYO"/>
    <n v="40875"/>
    <n v="251618"/>
    <n v="6"/>
  </r>
  <r>
    <x v="3"/>
    <x v="5"/>
    <s v="06"/>
    <x v="25"/>
    <s v="201606"/>
    <s v="20160663"/>
    <s v="QUINDIO"/>
    <n v="245687"/>
    <n v="237508"/>
    <n v="6"/>
  </r>
  <r>
    <x v="3"/>
    <x v="5"/>
    <s v="06"/>
    <x v="26"/>
    <s v="201606"/>
    <s v="20160666"/>
    <s v="RISARALDA"/>
    <n v="506668"/>
    <n v="384682"/>
    <n v="10"/>
  </r>
  <r>
    <x v="3"/>
    <x v="5"/>
    <s v="06"/>
    <x v="27"/>
    <s v="201606"/>
    <s v="20160688"/>
    <s v="SAN ANDRES"/>
    <n v="39473"/>
    <n v="16870"/>
    <n v="1"/>
  </r>
  <r>
    <x v="3"/>
    <x v="5"/>
    <s v="06"/>
    <x v="28"/>
    <s v="201606"/>
    <s v="20160668"/>
    <s v="SANTANDER"/>
    <n v="1049975"/>
    <n v="871923"/>
    <n v="26"/>
  </r>
  <r>
    <x v="3"/>
    <x v="5"/>
    <s v="06"/>
    <x v="29"/>
    <s v="201606"/>
    <s v="20160670"/>
    <s v="SUCRE"/>
    <n v="150633"/>
    <n v="801740"/>
    <n v="5"/>
  </r>
  <r>
    <x v="3"/>
    <x v="5"/>
    <s v="06"/>
    <x v="30"/>
    <s v="201606"/>
    <s v="20160673"/>
    <s v="TOLIMA"/>
    <n v="474057"/>
    <n v="716720"/>
    <n v="19"/>
  </r>
  <r>
    <x v="3"/>
    <x v="5"/>
    <s v="06"/>
    <x v="31"/>
    <s v="201606"/>
    <s v="20160676"/>
    <s v="VALLE"/>
    <n v="2389111"/>
    <n v="1789366"/>
    <n v="10"/>
  </r>
  <r>
    <x v="3"/>
    <x v="5"/>
    <s v="06"/>
    <x v="32"/>
    <s v="201606"/>
    <s v="20160697"/>
    <s v="VAUPES"/>
    <n v="3154"/>
    <n v="26781"/>
    <n v="1"/>
  </r>
  <r>
    <x v="3"/>
    <x v="5"/>
    <s v="06"/>
    <x v="33"/>
    <s v="201606"/>
    <s v="20160699"/>
    <s v="VICHADA"/>
    <n v="6343"/>
    <n v="69434"/>
    <n v="2"/>
  </r>
  <r>
    <x v="3"/>
    <x v="6"/>
    <s v="07"/>
    <x v="0"/>
    <s v="201607"/>
    <s v="20160791"/>
    <s v="AMAZONAS"/>
    <n v="14420"/>
    <n v="52816"/>
    <n v="0"/>
  </r>
  <r>
    <x v="3"/>
    <x v="6"/>
    <s v="07"/>
    <x v="1"/>
    <s v="201607"/>
    <s v="20160705"/>
    <s v="ANTIOQUIA"/>
    <n v="3605662"/>
    <n v="2276078"/>
    <n v="55"/>
  </r>
  <r>
    <x v="3"/>
    <x v="6"/>
    <s v="07"/>
    <x v="2"/>
    <s v="201607"/>
    <s v="20160781"/>
    <s v="ARAUCA"/>
    <n v="43047"/>
    <n v="191277"/>
    <n v="2"/>
  </r>
  <r>
    <x v="3"/>
    <x v="6"/>
    <s v="07"/>
    <x v="3"/>
    <s v="201607"/>
    <s v="20160708"/>
    <s v="ATLANTICO"/>
    <n v="1063723"/>
    <n v="1321281"/>
    <n v="5"/>
  </r>
  <r>
    <x v="3"/>
    <x v="6"/>
    <s v="07"/>
    <x v="4"/>
    <s v="201607"/>
    <s v="20160711"/>
    <s v="BOGOTA D.C."/>
    <n v="5984989"/>
    <n v="1208885"/>
    <n v="15"/>
  </r>
  <r>
    <x v="3"/>
    <x v="6"/>
    <s v="07"/>
    <x v="5"/>
    <s v="201607"/>
    <s v="20160713"/>
    <s v="BOLIVAR"/>
    <n v="609250"/>
    <n v="1378525"/>
    <n v="32"/>
  </r>
  <r>
    <x v="3"/>
    <x v="6"/>
    <s v="07"/>
    <x v="6"/>
    <s v="201607"/>
    <s v="20160715"/>
    <s v="BOYACA"/>
    <n v="440936"/>
    <n v="642884"/>
    <n v="15"/>
  </r>
  <r>
    <x v="3"/>
    <x v="6"/>
    <s v="07"/>
    <x v="7"/>
    <s v="201607"/>
    <s v="20160717"/>
    <s v="CALDAS"/>
    <n v="436345"/>
    <n v="413080"/>
    <n v="11"/>
  </r>
  <r>
    <x v="3"/>
    <x v="6"/>
    <s v="07"/>
    <x v="8"/>
    <s v="201607"/>
    <s v="20160718"/>
    <s v="CAQUETA"/>
    <n v="71508"/>
    <n v="295329"/>
    <n v="5"/>
  </r>
  <r>
    <x v="3"/>
    <x v="6"/>
    <s v="07"/>
    <x v="9"/>
    <s v="201607"/>
    <s v="20160785"/>
    <s v="CASANARE"/>
    <n v="154522"/>
    <n v="213240"/>
    <n v="3"/>
  </r>
  <r>
    <x v="3"/>
    <x v="6"/>
    <s v="07"/>
    <x v="10"/>
    <s v="201607"/>
    <s v="20160719"/>
    <s v="CAUCA"/>
    <n v="267337"/>
    <n v="945868"/>
    <n v="6"/>
  </r>
  <r>
    <x v="3"/>
    <x v="6"/>
    <s v="07"/>
    <x v="11"/>
    <s v="201607"/>
    <s v="20160720"/>
    <s v="CESAR"/>
    <n v="300455"/>
    <n v="798021"/>
    <n v="3"/>
  </r>
  <r>
    <x v="3"/>
    <x v="6"/>
    <s v="07"/>
    <x v="12"/>
    <s v="201607"/>
    <s v="20160727"/>
    <s v="CHOCO"/>
    <n v="51472"/>
    <n v="356468"/>
    <n v="3"/>
  </r>
  <r>
    <x v="3"/>
    <x v="6"/>
    <s v="07"/>
    <x v="13"/>
    <s v="201607"/>
    <s v="20160723"/>
    <s v="CORDOBA"/>
    <n v="300251"/>
    <n v="1299103"/>
    <n v="19"/>
  </r>
  <r>
    <x v="3"/>
    <x v="6"/>
    <s v="07"/>
    <x v="14"/>
    <s v="201607"/>
    <s v="20160725"/>
    <s v="CUNDINAMARCA"/>
    <n v="1223295"/>
    <n v="857799"/>
    <n v="12"/>
  </r>
  <r>
    <x v="3"/>
    <x v="6"/>
    <s v="07"/>
    <x v="15"/>
    <s v="201607"/>
    <s v="20160794"/>
    <s v="GUAINIA"/>
    <n v="4642"/>
    <n v="39843"/>
    <n v="0"/>
  </r>
  <r>
    <x v="3"/>
    <x v="6"/>
    <s v="07"/>
    <x v="16"/>
    <s v="201607"/>
    <s v="20160795"/>
    <s v="GUAVIARE"/>
    <n v="15290"/>
    <n v="56172"/>
    <n v="0"/>
  </r>
  <r>
    <x v="3"/>
    <x v="6"/>
    <s v="07"/>
    <x v="17"/>
    <s v="201607"/>
    <s v="20160741"/>
    <s v="HUILA"/>
    <n v="314380"/>
    <n v="743468"/>
    <n v="9"/>
  </r>
  <r>
    <x v="3"/>
    <x v="6"/>
    <s v="07"/>
    <x v="19"/>
    <s v="201607"/>
    <s v="20160744"/>
    <s v="LA GUAJIRA"/>
    <n v="139061"/>
    <n v="708732"/>
    <n v="3"/>
  </r>
  <r>
    <x v="3"/>
    <x v="6"/>
    <s v="07"/>
    <x v="20"/>
    <s v="201607"/>
    <s v="20160747"/>
    <s v="MAGDALENA"/>
    <n v="353194"/>
    <n v="916300"/>
    <n v="9"/>
  </r>
  <r>
    <x v="3"/>
    <x v="6"/>
    <s v="07"/>
    <x v="21"/>
    <s v="201607"/>
    <s v="20160750"/>
    <s v="META"/>
    <n v="421151"/>
    <n v="466564"/>
    <n v="15"/>
  </r>
  <r>
    <x v="3"/>
    <x v="6"/>
    <s v="07"/>
    <x v="22"/>
    <s v="201607"/>
    <s v="20160752"/>
    <s v="NARINO"/>
    <n v="263039"/>
    <n v="1119638"/>
    <n v="17"/>
  </r>
  <r>
    <x v="3"/>
    <x v="6"/>
    <s v="07"/>
    <x v="23"/>
    <s v="201607"/>
    <s v="20160754"/>
    <s v="NORTE DE SANTANDER"/>
    <n v="430744"/>
    <n v="891213"/>
    <n v="6"/>
  </r>
  <r>
    <x v="3"/>
    <x v="6"/>
    <s v="07"/>
    <x v="24"/>
    <s v="201607"/>
    <s v="20160786"/>
    <s v="PUTUMAYO"/>
    <n v="42967"/>
    <n v="248977"/>
    <n v="6"/>
  </r>
  <r>
    <x v="3"/>
    <x v="6"/>
    <s v="07"/>
    <x v="25"/>
    <s v="201607"/>
    <s v="20160763"/>
    <s v="QUINDIO"/>
    <n v="248860"/>
    <n v="234552"/>
    <n v="6"/>
  </r>
  <r>
    <x v="3"/>
    <x v="6"/>
    <s v="07"/>
    <x v="26"/>
    <s v="201607"/>
    <s v="20160766"/>
    <s v="RISARALDA"/>
    <n v="510842"/>
    <n v="382999"/>
    <n v="10"/>
  </r>
  <r>
    <x v="3"/>
    <x v="6"/>
    <s v="07"/>
    <x v="27"/>
    <s v="201607"/>
    <s v="20160788"/>
    <s v="SAN ANDRES"/>
    <n v="40339"/>
    <n v="15880"/>
    <n v="1"/>
  </r>
  <r>
    <x v="3"/>
    <x v="6"/>
    <s v="07"/>
    <x v="28"/>
    <s v="201607"/>
    <s v="20160768"/>
    <s v="SANTANDER"/>
    <n v="1062373"/>
    <n v="864996"/>
    <n v="26"/>
  </r>
  <r>
    <x v="3"/>
    <x v="6"/>
    <s v="07"/>
    <x v="29"/>
    <s v="201607"/>
    <s v="20160770"/>
    <s v="SUCRE"/>
    <n v="152068"/>
    <n v="785255"/>
    <n v="5"/>
  </r>
  <r>
    <x v="3"/>
    <x v="6"/>
    <s v="07"/>
    <x v="30"/>
    <s v="201607"/>
    <s v="20160773"/>
    <s v="TOLIMA"/>
    <n v="480090"/>
    <n v="709269"/>
    <n v="19"/>
  </r>
  <r>
    <x v="3"/>
    <x v="6"/>
    <s v="07"/>
    <x v="31"/>
    <s v="201607"/>
    <s v="20160776"/>
    <s v="VALLE"/>
    <n v="2395327"/>
    <n v="1767059"/>
    <n v="10"/>
  </r>
  <r>
    <x v="3"/>
    <x v="6"/>
    <s v="07"/>
    <x v="32"/>
    <s v="201607"/>
    <s v="20160797"/>
    <s v="VAUPES"/>
    <n v="3219"/>
    <n v="26744"/>
    <n v="1"/>
  </r>
  <r>
    <x v="3"/>
    <x v="6"/>
    <s v="07"/>
    <x v="33"/>
    <s v="201607"/>
    <s v="20160799"/>
    <s v="VICHADA"/>
    <n v="6637"/>
    <n v="69235"/>
    <n v="2"/>
  </r>
  <r>
    <x v="3"/>
    <x v="7"/>
    <s v="08"/>
    <x v="0"/>
    <s v="201608"/>
    <s v="20160891"/>
    <s v="AMAZONAS"/>
    <n v="14452"/>
    <n v="52684"/>
    <n v="0"/>
  </r>
  <r>
    <x v="3"/>
    <x v="7"/>
    <s v="08"/>
    <x v="1"/>
    <s v="201608"/>
    <s v="20160805"/>
    <s v="ANTIOQUIA"/>
    <n v="3600304"/>
    <n v="2269381"/>
    <n v="0"/>
  </r>
  <r>
    <x v="3"/>
    <x v="7"/>
    <s v="08"/>
    <x v="2"/>
    <s v="201608"/>
    <s v="20160881"/>
    <s v="ARAUCA"/>
    <n v="43246"/>
    <n v="191559"/>
    <n v="0"/>
  </r>
  <r>
    <x v="3"/>
    <x v="7"/>
    <s v="08"/>
    <x v="3"/>
    <s v="201608"/>
    <s v="20160808"/>
    <s v="ATLANTICO"/>
    <n v="1062375"/>
    <n v="1322774"/>
    <n v="0"/>
  </r>
  <r>
    <x v="3"/>
    <x v="7"/>
    <s v="08"/>
    <x v="4"/>
    <s v="201608"/>
    <s v="20160811"/>
    <s v="BOGOTA D.C."/>
    <n v="5999570"/>
    <n v="1196484"/>
    <n v="0"/>
  </r>
  <r>
    <x v="3"/>
    <x v="7"/>
    <s v="08"/>
    <x v="5"/>
    <s v="201608"/>
    <s v="20160813"/>
    <s v="BOLIVAR"/>
    <n v="608027"/>
    <n v="1382373"/>
    <n v="0"/>
  </r>
  <r>
    <x v="3"/>
    <x v="7"/>
    <s v="08"/>
    <x v="6"/>
    <s v="201608"/>
    <s v="20160815"/>
    <s v="BOYACA"/>
    <n v="441979"/>
    <n v="642686"/>
    <n v="0"/>
  </r>
  <r>
    <x v="3"/>
    <x v="7"/>
    <s v="08"/>
    <x v="7"/>
    <s v="201608"/>
    <s v="20160817"/>
    <s v="CALDAS"/>
    <n v="437168"/>
    <n v="411712"/>
    <n v="0"/>
  </r>
  <r>
    <x v="3"/>
    <x v="7"/>
    <s v="08"/>
    <x v="8"/>
    <s v="201608"/>
    <s v="20160818"/>
    <s v="CAQUETA"/>
    <n v="71835"/>
    <n v="295643"/>
    <n v="0"/>
  </r>
  <r>
    <x v="3"/>
    <x v="7"/>
    <s v="08"/>
    <x v="9"/>
    <s v="201608"/>
    <s v="20160885"/>
    <s v="CASANARE"/>
    <n v="158390"/>
    <n v="210444"/>
    <n v="0"/>
  </r>
  <r>
    <x v="3"/>
    <x v="7"/>
    <s v="08"/>
    <x v="10"/>
    <s v="201608"/>
    <s v="20160819"/>
    <s v="CAUCA"/>
    <n v="268703"/>
    <n v="945429"/>
    <n v="0"/>
  </r>
  <r>
    <x v="3"/>
    <x v="7"/>
    <s v="08"/>
    <x v="11"/>
    <s v="201608"/>
    <s v="20160820"/>
    <s v="CESAR"/>
    <n v="300924"/>
    <n v="799676"/>
    <n v="0"/>
  </r>
  <r>
    <x v="3"/>
    <x v="7"/>
    <s v="08"/>
    <x v="12"/>
    <s v="201608"/>
    <s v="20160827"/>
    <s v="CHOCO"/>
    <n v="52132"/>
    <n v="362001"/>
    <n v="0"/>
  </r>
  <r>
    <x v="3"/>
    <x v="7"/>
    <s v="08"/>
    <x v="13"/>
    <s v="201608"/>
    <s v="20160823"/>
    <s v="CORDOBA"/>
    <n v="300081"/>
    <n v="1302194"/>
    <n v="0"/>
  </r>
  <r>
    <x v="3"/>
    <x v="7"/>
    <s v="08"/>
    <x v="14"/>
    <s v="201608"/>
    <s v="20160825"/>
    <s v="CUNDINAMARCA"/>
    <n v="1226333"/>
    <n v="854919"/>
    <n v="0"/>
  </r>
  <r>
    <x v="3"/>
    <x v="7"/>
    <s v="08"/>
    <x v="15"/>
    <s v="201608"/>
    <s v="20160894"/>
    <s v="GUAINIA"/>
    <n v="4671"/>
    <n v="39929"/>
    <n v="0"/>
  </r>
  <r>
    <x v="3"/>
    <x v="7"/>
    <s v="08"/>
    <x v="16"/>
    <s v="201608"/>
    <s v="20160895"/>
    <s v="GUAVIARE"/>
    <n v="15441"/>
    <n v="56142"/>
    <n v="0"/>
  </r>
  <r>
    <x v="3"/>
    <x v="7"/>
    <s v="08"/>
    <x v="17"/>
    <s v="201608"/>
    <s v="20160841"/>
    <s v="HUILA"/>
    <n v="316359"/>
    <n v="743257"/>
    <n v="0"/>
  </r>
  <r>
    <x v="3"/>
    <x v="7"/>
    <s v="08"/>
    <x v="19"/>
    <s v="201608"/>
    <s v="20160844"/>
    <s v="LA GUAJIRA"/>
    <n v="139755"/>
    <n v="707830"/>
    <n v="0"/>
  </r>
  <r>
    <x v="3"/>
    <x v="7"/>
    <s v="08"/>
    <x v="20"/>
    <s v="201608"/>
    <s v="20160847"/>
    <s v="MAGDALENA"/>
    <n v="354965"/>
    <n v="916817"/>
    <n v="0"/>
  </r>
  <r>
    <x v="3"/>
    <x v="7"/>
    <s v="08"/>
    <x v="21"/>
    <s v="201608"/>
    <s v="20160850"/>
    <s v="META"/>
    <n v="422743"/>
    <n v="468212"/>
    <n v="0"/>
  </r>
  <r>
    <x v="3"/>
    <x v="7"/>
    <s v="08"/>
    <x v="22"/>
    <s v="201608"/>
    <s v="20160852"/>
    <s v="NARINO"/>
    <n v="264210"/>
    <n v="1119245"/>
    <n v="0"/>
  </r>
  <r>
    <x v="3"/>
    <x v="7"/>
    <s v="08"/>
    <x v="23"/>
    <s v="201608"/>
    <s v="20160854"/>
    <s v="NORTE DE SANTANDER"/>
    <n v="432532"/>
    <n v="892140"/>
    <n v="0"/>
  </r>
  <r>
    <x v="3"/>
    <x v="7"/>
    <s v="08"/>
    <x v="24"/>
    <s v="201608"/>
    <s v="20160886"/>
    <s v="PUTUMAYO"/>
    <n v="43303"/>
    <n v="248789"/>
    <n v="0"/>
  </r>
  <r>
    <x v="3"/>
    <x v="7"/>
    <s v="08"/>
    <x v="25"/>
    <s v="201608"/>
    <s v="20160863"/>
    <s v="QUINDIO"/>
    <n v="250265"/>
    <n v="234490"/>
    <n v="0"/>
  </r>
  <r>
    <x v="3"/>
    <x v="7"/>
    <s v="08"/>
    <x v="26"/>
    <s v="201608"/>
    <s v="20160866"/>
    <s v="RISARALDA"/>
    <n v="512312"/>
    <n v="381856"/>
    <n v="0"/>
  </r>
  <r>
    <x v="3"/>
    <x v="7"/>
    <s v="08"/>
    <x v="27"/>
    <s v="201608"/>
    <s v="20160888"/>
    <s v="SAN ANDRES"/>
    <n v="40354"/>
    <n v="15677"/>
    <n v="0"/>
  </r>
  <r>
    <x v="3"/>
    <x v="7"/>
    <s v="08"/>
    <x v="28"/>
    <s v="201608"/>
    <s v="20160868"/>
    <s v="SANTANDER"/>
    <n v="1064229"/>
    <n v="865000"/>
    <n v="0"/>
  </r>
  <r>
    <x v="3"/>
    <x v="7"/>
    <s v="08"/>
    <x v="29"/>
    <s v="201608"/>
    <s v="20160870"/>
    <s v="SUCRE"/>
    <n v="152066"/>
    <n v="787187"/>
    <n v="0"/>
  </r>
  <r>
    <x v="3"/>
    <x v="7"/>
    <s v="08"/>
    <x v="30"/>
    <s v="201608"/>
    <s v="20160873"/>
    <s v="TOLIMA"/>
    <n v="481753"/>
    <n v="708843"/>
    <n v="0"/>
  </r>
  <r>
    <x v="3"/>
    <x v="7"/>
    <s v="08"/>
    <x v="31"/>
    <s v="201608"/>
    <s v="20160876"/>
    <s v="VALLE"/>
    <n v="2405939"/>
    <n v="1764485"/>
    <n v="0"/>
  </r>
  <r>
    <x v="3"/>
    <x v="7"/>
    <s v="08"/>
    <x v="32"/>
    <s v="201608"/>
    <s v="20160897"/>
    <s v="VAUPES"/>
    <n v="3248"/>
    <n v="26795"/>
    <n v="0"/>
  </r>
  <r>
    <x v="3"/>
    <x v="7"/>
    <s v="08"/>
    <x v="33"/>
    <s v="201608"/>
    <s v="20160899"/>
    <s v="VICHADA"/>
    <n v="6823"/>
    <n v="69369"/>
    <n v="0"/>
  </r>
  <r>
    <x v="3"/>
    <x v="8"/>
    <s v="09"/>
    <x v="0"/>
    <s v="201609"/>
    <s v="20160991"/>
    <s v="AMAZONAS"/>
    <n v="13913"/>
    <n v="52768"/>
    <n v="0"/>
  </r>
  <r>
    <x v="3"/>
    <x v="8"/>
    <s v="09"/>
    <x v="1"/>
    <s v="201609"/>
    <s v="20160905"/>
    <s v="ANTIOQUIA"/>
    <n v="3632103"/>
    <n v="2277575"/>
    <n v="0"/>
  </r>
  <r>
    <x v="3"/>
    <x v="8"/>
    <s v="09"/>
    <x v="2"/>
    <s v="201609"/>
    <s v="20160981"/>
    <s v="ARAUCA"/>
    <n v="43443"/>
    <n v="192160"/>
    <n v="0"/>
  </r>
  <r>
    <x v="3"/>
    <x v="8"/>
    <s v="09"/>
    <x v="3"/>
    <s v="201609"/>
    <s v="20160908"/>
    <s v="ATLANTICO"/>
    <n v="1068762"/>
    <n v="1322910"/>
    <n v="0"/>
  </r>
  <r>
    <x v="3"/>
    <x v="8"/>
    <s v="09"/>
    <x v="4"/>
    <s v="201609"/>
    <s v="20160911"/>
    <s v="BOGOTA D.C."/>
    <n v="6041000"/>
    <n v="1185546"/>
    <n v="0"/>
  </r>
  <r>
    <x v="3"/>
    <x v="8"/>
    <s v="09"/>
    <x v="5"/>
    <s v="201609"/>
    <s v="20160913"/>
    <s v="BOLIVAR"/>
    <n v="610360"/>
    <n v="1380976"/>
    <n v="0"/>
  </r>
  <r>
    <x v="3"/>
    <x v="8"/>
    <s v="09"/>
    <x v="6"/>
    <s v="201609"/>
    <s v="20160915"/>
    <s v="BOYACA"/>
    <n v="442876"/>
    <n v="642085"/>
    <n v="0"/>
  </r>
  <r>
    <x v="3"/>
    <x v="8"/>
    <s v="09"/>
    <x v="7"/>
    <s v="201609"/>
    <s v="20160917"/>
    <s v="CALDAS"/>
    <n v="439871"/>
    <n v="410730"/>
    <n v="0"/>
  </r>
  <r>
    <x v="3"/>
    <x v="8"/>
    <s v="09"/>
    <x v="8"/>
    <s v="201609"/>
    <s v="20160918"/>
    <s v="CAQUETA"/>
    <n v="71697"/>
    <n v="295785"/>
    <n v="0"/>
  </r>
  <r>
    <x v="3"/>
    <x v="8"/>
    <s v="09"/>
    <x v="9"/>
    <s v="201609"/>
    <s v="20160985"/>
    <s v="CASANARE"/>
    <n v="158868"/>
    <n v="211104"/>
    <n v="0"/>
  </r>
  <r>
    <x v="3"/>
    <x v="8"/>
    <s v="09"/>
    <x v="10"/>
    <s v="201609"/>
    <s v="20160919"/>
    <s v="CAUCA"/>
    <n v="270738"/>
    <n v="945199"/>
    <n v="0"/>
  </r>
  <r>
    <x v="3"/>
    <x v="8"/>
    <s v="09"/>
    <x v="11"/>
    <s v="201609"/>
    <s v="20160920"/>
    <s v="CESAR"/>
    <n v="301545"/>
    <n v="801736"/>
    <n v="0"/>
  </r>
  <r>
    <x v="3"/>
    <x v="8"/>
    <s v="09"/>
    <x v="12"/>
    <s v="201609"/>
    <s v="20160927"/>
    <s v="CHOCO"/>
    <n v="51531"/>
    <n v="363600"/>
    <n v="0"/>
  </r>
  <r>
    <x v="3"/>
    <x v="8"/>
    <s v="09"/>
    <x v="13"/>
    <s v="201609"/>
    <s v="20160923"/>
    <s v="CORDOBA"/>
    <n v="293340"/>
    <n v="1301106"/>
    <n v="0"/>
  </r>
  <r>
    <x v="3"/>
    <x v="8"/>
    <s v="09"/>
    <x v="14"/>
    <s v="201609"/>
    <s v="20160925"/>
    <s v="CUNDINAMARCA"/>
    <n v="1229504"/>
    <n v="853528"/>
    <n v="0"/>
  </r>
  <r>
    <x v="3"/>
    <x v="8"/>
    <s v="09"/>
    <x v="15"/>
    <s v="201609"/>
    <s v="20160994"/>
    <s v="GUAINIA"/>
    <n v="4786"/>
    <n v="39896"/>
    <n v="0"/>
  </r>
  <r>
    <x v="3"/>
    <x v="8"/>
    <s v="09"/>
    <x v="16"/>
    <s v="201609"/>
    <s v="20160995"/>
    <s v="GUAVIARE"/>
    <n v="15692"/>
    <n v="55888"/>
    <n v="0"/>
  </r>
  <r>
    <x v="3"/>
    <x v="8"/>
    <s v="09"/>
    <x v="17"/>
    <s v="201609"/>
    <s v="20160941"/>
    <s v="HUILA"/>
    <n v="318696"/>
    <n v="742671"/>
    <n v="0"/>
  </r>
  <r>
    <x v="3"/>
    <x v="8"/>
    <s v="09"/>
    <x v="19"/>
    <s v="201609"/>
    <s v="20160944"/>
    <s v="LA GUAJIRA"/>
    <n v="139437"/>
    <n v="708205"/>
    <n v="0"/>
  </r>
  <r>
    <x v="3"/>
    <x v="8"/>
    <s v="09"/>
    <x v="20"/>
    <s v="201609"/>
    <s v="20160947"/>
    <s v="MAGDALENA"/>
    <n v="356422"/>
    <n v="912467"/>
    <n v="0"/>
  </r>
  <r>
    <x v="3"/>
    <x v="8"/>
    <s v="09"/>
    <x v="21"/>
    <s v="201609"/>
    <s v="20160950"/>
    <s v="META"/>
    <n v="423567"/>
    <n v="468646"/>
    <n v="0"/>
  </r>
  <r>
    <x v="3"/>
    <x v="8"/>
    <s v="09"/>
    <x v="22"/>
    <s v="201609"/>
    <s v="20160952"/>
    <s v="NARINO"/>
    <n v="265928"/>
    <n v="1123758"/>
    <n v="0"/>
  </r>
  <r>
    <x v="3"/>
    <x v="8"/>
    <s v="09"/>
    <x v="23"/>
    <s v="201609"/>
    <s v="20160954"/>
    <s v="NORTE DE SANTANDER"/>
    <n v="433751"/>
    <n v="892376"/>
    <n v="0"/>
  </r>
  <r>
    <x v="3"/>
    <x v="8"/>
    <s v="09"/>
    <x v="24"/>
    <s v="201609"/>
    <s v="20160986"/>
    <s v="PUTUMAYO"/>
    <n v="43553"/>
    <n v="248966"/>
    <n v="0"/>
  </r>
  <r>
    <x v="3"/>
    <x v="8"/>
    <s v="09"/>
    <x v="25"/>
    <s v="201609"/>
    <s v="20160963"/>
    <s v="QUINDIO"/>
    <n v="253115"/>
    <n v="234189"/>
    <n v="0"/>
  </r>
  <r>
    <x v="3"/>
    <x v="8"/>
    <s v="09"/>
    <x v="26"/>
    <s v="201609"/>
    <s v="20160966"/>
    <s v="RISARALDA"/>
    <n v="517403"/>
    <n v="378296"/>
    <n v="0"/>
  </r>
  <r>
    <x v="3"/>
    <x v="8"/>
    <s v="09"/>
    <x v="27"/>
    <s v="201609"/>
    <s v="20160988"/>
    <s v="SAN ANDRES"/>
    <n v="40979"/>
    <n v="15351"/>
    <n v="0"/>
  </r>
  <r>
    <x v="3"/>
    <x v="8"/>
    <s v="09"/>
    <x v="28"/>
    <s v="201609"/>
    <s v="20160968"/>
    <s v="SANTANDER"/>
    <n v="1069575"/>
    <n v="864917"/>
    <n v="0"/>
  </r>
  <r>
    <x v="3"/>
    <x v="8"/>
    <s v="09"/>
    <x v="29"/>
    <s v="201609"/>
    <s v="20160970"/>
    <s v="SUCRE"/>
    <n v="152368"/>
    <n v="784324"/>
    <n v="0"/>
  </r>
  <r>
    <x v="3"/>
    <x v="8"/>
    <s v="09"/>
    <x v="30"/>
    <s v="201609"/>
    <s v="20160973"/>
    <s v="TOLIMA"/>
    <n v="484682"/>
    <n v="707562"/>
    <n v="0"/>
  </r>
  <r>
    <x v="3"/>
    <x v="8"/>
    <s v="09"/>
    <x v="31"/>
    <s v="201609"/>
    <s v="20160976"/>
    <s v="VALLE"/>
    <n v="2418706"/>
    <n v="1767014"/>
    <n v="0"/>
  </r>
  <r>
    <x v="3"/>
    <x v="8"/>
    <s v="09"/>
    <x v="32"/>
    <s v="201609"/>
    <s v="20160997"/>
    <s v="VAUPES"/>
    <n v="3297"/>
    <n v="26826"/>
    <n v="0"/>
  </r>
  <r>
    <x v="3"/>
    <x v="8"/>
    <s v="09"/>
    <x v="33"/>
    <s v="201609"/>
    <s v="20160999"/>
    <s v="VICHADA"/>
    <n v="6247"/>
    <n v="69260"/>
    <n v="0"/>
  </r>
  <r>
    <x v="3"/>
    <x v="9"/>
    <s v="10"/>
    <x v="0"/>
    <s v="201610"/>
    <s v="20161091"/>
    <s v="AMAZONAS"/>
    <n v="14657"/>
    <n v="52493"/>
    <n v="0"/>
  </r>
  <r>
    <x v="3"/>
    <x v="9"/>
    <s v="10"/>
    <x v="1"/>
    <s v="201610"/>
    <s v="20161005"/>
    <s v="ANTIOQUIA"/>
    <n v="3679021"/>
    <n v="2263110"/>
    <n v="0"/>
  </r>
  <r>
    <x v="3"/>
    <x v="9"/>
    <s v="10"/>
    <x v="2"/>
    <s v="201610"/>
    <s v="20161081"/>
    <s v="ARAUCA"/>
    <n v="43711"/>
    <n v="192451"/>
    <n v="0"/>
  </r>
  <r>
    <x v="3"/>
    <x v="9"/>
    <s v="10"/>
    <x v="3"/>
    <s v="201610"/>
    <s v="20161008"/>
    <s v="ATLANTICO"/>
    <n v="1079175"/>
    <n v="1328810"/>
    <n v="0"/>
  </r>
  <r>
    <x v="3"/>
    <x v="9"/>
    <s v="10"/>
    <x v="4"/>
    <s v="201610"/>
    <s v="20161011"/>
    <s v="BOGOTA D.C."/>
    <n v="6081732"/>
    <n v="1175743"/>
    <n v="0"/>
  </r>
  <r>
    <x v="3"/>
    <x v="9"/>
    <s v="10"/>
    <x v="5"/>
    <s v="201610"/>
    <s v="20161013"/>
    <s v="BOLIVAR"/>
    <n v="615844"/>
    <n v="1377644"/>
    <n v="0"/>
  </r>
  <r>
    <x v="3"/>
    <x v="9"/>
    <s v="10"/>
    <x v="6"/>
    <s v="201610"/>
    <s v="20161015"/>
    <s v="BOYACA"/>
    <n v="444813"/>
    <n v="640718"/>
    <n v="0"/>
  </r>
  <r>
    <x v="3"/>
    <x v="9"/>
    <s v="10"/>
    <x v="7"/>
    <s v="201610"/>
    <s v="20161017"/>
    <s v="CALDAS"/>
    <n v="443050"/>
    <n v="409003"/>
    <n v="0"/>
  </r>
  <r>
    <x v="3"/>
    <x v="9"/>
    <s v="10"/>
    <x v="8"/>
    <s v="201610"/>
    <s v="20161018"/>
    <s v="CAQUETA"/>
    <n v="72840"/>
    <n v="296020"/>
    <n v="0"/>
  </r>
  <r>
    <x v="3"/>
    <x v="9"/>
    <s v="10"/>
    <x v="9"/>
    <s v="201610"/>
    <s v="20161085"/>
    <s v="CASANARE"/>
    <n v="161454"/>
    <n v="209177"/>
    <n v="0"/>
  </r>
  <r>
    <x v="3"/>
    <x v="9"/>
    <s v="10"/>
    <x v="10"/>
    <s v="201610"/>
    <s v="20161019"/>
    <s v="CAUCA"/>
    <n v="273541"/>
    <n v="943790"/>
    <n v="0"/>
  </r>
  <r>
    <x v="3"/>
    <x v="9"/>
    <s v="10"/>
    <x v="11"/>
    <s v="201610"/>
    <s v="20161020"/>
    <s v="CESAR"/>
    <n v="303148"/>
    <n v="802139"/>
    <n v="0"/>
  </r>
  <r>
    <x v="3"/>
    <x v="9"/>
    <s v="10"/>
    <x v="12"/>
    <s v="201610"/>
    <s v="20161027"/>
    <s v="CHOCO"/>
    <n v="52075"/>
    <n v="363794"/>
    <n v="0"/>
  </r>
  <r>
    <x v="3"/>
    <x v="9"/>
    <s v="10"/>
    <x v="13"/>
    <s v="201610"/>
    <s v="20161023"/>
    <s v="CORDOBA"/>
    <n v="300928"/>
    <n v="1298882"/>
    <n v="0"/>
  </r>
  <r>
    <x v="3"/>
    <x v="9"/>
    <s v="10"/>
    <x v="14"/>
    <s v="201610"/>
    <s v="20161025"/>
    <s v="CUNDINAMARCA"/>
    <n v="1239305"/>
    <n v="850589"/>
    <n v="0"/>
  </r>
  <r>
    <x v="3"/>
    <x v="9"/>
    <s v="10"/>
    <x v="15"/>
    <s v="201610"/>
    <s v="20161094"/>
    <s v="GUAINIA"/>
    <n v="4855"/>
    <n v="40039"/>
    <n v="0"/>
  </r>
  <r>
    <x v="3"/>
    <x v="9"/>
    <s v="10"/>
    <x v="16"/>
    <s v="201610"/>
    <s v="20161095"/>
    <s v="GUAVIARE"/>
    <n v="16017"/>
    <n v="55020"/>
    <n v="0"/>
  </r>
  <r>
    <x v="3"/>
    <x v="9"/>
    <s v="10"/>
    <x v="17"/>
    <s v="201610"/>
    <s v="20161041"/>
    <s v="HUILA"/>
    <n v="321338"/>
    <n v="741971"/>
    <n v="0"/>
  </r>
  <r>
    <x v="3"/>
    <x v="9"/>
    <s v="10"/>
    <x v="19"/>
    <s v="201610"/>
    <s v="20161044"/>
    <s v="LA GUAJIRA"/>
    <n v="140451"/>
    <n v="707730"/>
    <n v="0"/>
  </r>
  <r>
    <x v="3"/>
    <x v="9"/>
    <s v="10"/>
    <x v="20"/>
    <s v="201610"/>
    <s v="20161047"/>
    <s v="MAGDALENA"/>
    <n v="358270"/>
    <n v="910115"/>
    <n v="0"/>
  </r>
  <r>
    <x v="3"/>
    <x v="9"/>
    <s v="10"/>
    <x v="21"/>
    <s v="201610"/>
    <s v="20161050"/>
    <s v="META"/>
    <n v="424909"/>
    <n v="472398"/>
    <n v="0"/>
  </r>
  <r>
    <x v="3"/>
    <x v="9"/>
    <s v="10"/>
    <x v="22"/>
    <s v="201610"/>
    <s v="20161052"/>
    <s v="NARINO"/>
    <n v="268723"/>
    <n v="1121109"/>
    <n v="0"/>
  </r>
  <r>
    <x v="3"/>
    <x v="9"/>
    <s v="10"/>
    <x v="23"/>
    <s v="201610"/>
    <s v="20161054"/>
    <s v="NORTE DE SANTANDER"/>
    <n v="437726"/>
    <n v="891020"/>
    <n v="0"/>
  </r>
  <r>
    <x v="3"/>
    <x v="9"/>
    <s v="10"/>
    <x v="24"/>
    <s v="201610"/>
    <s v="20161086"/>
    <s v="PUTUMAYO"/>
    <n v="44516"/>
    <n v="248331"/>
    <n v="0"/>
  </r>
  <r>
    <x v="3"/>
    <x v="9"/>
    <s v="10"/>
    <x v="25"/>
    <s v="201610"/>
    <s v="20161063"/>
    <s v="QUINDIO"/>
    <n v="255997"/>
    <n v="232833"/>
    <n v="0"/>
  </r>
  <r>
    <x v="3"/>
    <x v="9"/>
    <s v="10"/>
    <x v="26"/>
    <s v="201610"/>
    <s v="20161066"/>
    <s v="RISARALDA"/>
    <n v="521624"/>
    <n v="375645"/>
    <n v="0"/>
  </r>
  <r>
    <x v="3"/>
    <x v="9"/>
    <s v="10"/>
    <x v="27"/>
    <s v="201610"/>
    <s v="20161088"/>
    <s v="SAN ANDRES"/>
    <n v="41509"/>
    <n v="14554"/>
    <n v="0"/>
  </r>
  <r>
    <x v="3"/>
    <x v="9"/>
    <s v="10"/>
    <x v="28"/>
    <s v="201610"/>
    <s v="20161068"/>
    <s v="SANTANDER"/>
    <n v="1078875"/>
    <n v="866641"/>
    <n v="0"/>
  </r>
  <r>
    <x v="3"/>
    <x v="9"/>
    <s v="10"/>
    <x v="29"/>
    <s v="201610"/>
    <s v="20161070"/>
    <s v="SUCRE"/>
    <n v="152908"/>
    <n v="782788"/>
    <n v="0"/>
  </r>
  <r>
    <x v="3"/>
    <x v="9"/>
    <s v="10"/>
    <x v="30"/>
    <s v="201610"/>
    <s v="20161073"/>
    <s v="TOLIMA"/>
    <n v="488359"/>
    <n v="705039"/>
    <n v="0"/>
  </r>
  <r>
    <x v="3"/>
    <x v="9"/>
    <s v="10"/>
    <x v="31"/>
    <s v="201610"/>
    <s v="20161076"/>
    <s v="VALLE"/>
    <n v="2444330"/>
    <n v="1751262"/>
    <n v="0"/>
  </r>
  <r>
    <x v="3"/>
    <x v="9"/>
    <s v="10"/>
    <x v="32"/>
    <s v="201610"/>
    <s v="20161097"/>
    <s v="VAUPES"/>
    <n v="3289"/>
    <n v="26476"/>
    <n v="0"/>
  </r>
  <r>
    <x v="3"/>
    <x v="9"/>
    <s v="10"/>
    <x v="33"/>
    <s v="201610"/>
    <s v="20161099"/>
    <s v="VICHADA"/>
    <n v="7025"/>
    <n v="68918"/>
    <n v="0"/>
  </r>
  <r>
    <x v="3"/>
    <x v="10"/>
    <s v="11"/>
    <x v="0"/>
    <s v="201611"/>
    <s v="20161191"/>
    <s v="AMAZONAS"/>
    <n v="14705"/>
    <n v="52352"/>
    <n v="0"/>
  </r>
  <r>
    <x v="3"/>
    <x v="10"/>
    <s v="11"/>
    <x v="1"/>
    <s v="201611"/>
    <s v="20161105"/>
    <s v="ANTIOQUIA"/>
    <n v="3678843"/>
    <n v="2253831"/>
    <n v="0"/>
  </r>
  <r>
    <x v="3"/>
    <x v="10"/>
    <s v="11"/>
    <x v="2"/>
    <s v="201611"/>
    <s v="20161181"/>
    <s v="ARAUCA"/>
    <n v="43683"/>
    <n v="192784"/>
    <n v="0"/>
  </r>
  <r>
    <x v="3"/>
    <x v="10"/>
    <s v="11"/>
    <x v="3"/>
    <s v="201611"/>
    <s v="20161108"/>
    <s v="ATLANTICO"/>
    <n v="1077790"/>
    <n v="1323062"/>
    <n v="0"/>
  </r>
  <r>
    <x v="3"/>
    <x v="10"/>
    <s v="11"/>
    <x v="4"/>
    <s v="201611"/>
    <s v="20161111"/>
    <s v="BOGOTA D.C."/>
    <n v="6060423"/>
    <n v="1161642"/>
    <n v="0"/>
  </r>
  <r>
    <x v="3"/>
    <x v="10"/>
    <s v="11"/>
    <x v="5"/>
    <s v="201611"/>
    <s v="20161113"/>
    <s v="BOLIVAR"/>
    <n v="611650"/>
    <n v="1376775"/>
    <n v="0"/>
  </r>
  <r>
    <x v="3"/>
    <x v="10"/>
    <s v="11"/>
    <x v="6"/>
    <s v="201611"/>
    <s v="20161115"/>
    <s v="BOYACA"/>
    <n v="443171"/>
    <n v="638782"/>
    <n v="0"/>
  </r>
  <r>
    <x v="3"/>
    <x v="10"/>
    <s v="11"/>
    <x v="7"/>
    <s v="201611"/>
    <s v="20161117"/>
    <s v="CALDAS"/>
    <n v="441855"/>
    <n v="407460"/>
    <n v="0"/>
  </r>
  <r>
    <x v="3"/>
    <x v="10"/>
    <s v="11"/>
    <x v="8"/>
    <s v="201611"/>
    <s v="20161118"/>
    <s v="CAQUETA"/>
    <n v="71514"/>
    <n v="295370"/>
    <n v="0"/>
  </r>
  <r>
    <x v="3"/>
    <x v="10"/>
    <s v="11"/>
    <x v="9"/>
    <s v="201611"/>
    <s v="20161185"/>
    <s v="CASANARE"/>
    <n v="158953"/>
    <n v="209786"/>
    <n v="0"/>
  </r>
  <r>
    <x v="3"/>
    <x v="10"/>
    <s v="11"/>
    <x v="10"/>
    <s v="201611"/>
    <s v="20161119"/>
    <s v="CAUCA"/>
    <n v="272543"/>
    <n v="942209"/>
    <n v="0"/>
  </r>
  <r>
    <x v="3"/>
    <x v="10"/>
    <s v="11"/>
    <x v="11"/>
    <s v="201611"/>
    <s v="20161120"/>
    <s v="CESAR"/>
    <n v="301499"/>
    <n v="799481"/>
    <n v="0"/>
  </r>
  <r>
    <x v="3"/>
    <x v="10"/>
    <s v="11"/>
    <x v="12"/>
    <s v="201611"/>
    <s v="20161127"/>
    <s v="CHOCO"/>
    <n v="51809"/>
    <n v="363646"/>
    <n v="0"/>
  </r>
  <r>
    <x v="3"/>
    <x v="10"/>
    <s v="11"/>
    <x v="13"/>
    <s v="201611"/>
    <s v="20161123"/>
    <s v="CORDOBA"/>
    <n v="299099"/>
    <n v="1297490"/>
    <n v="0"/>
  </r>
  <r>
    <x v="3"/>
    <x v="10"/>
    <s v="11"/>
    <x v="14"/>
    <s v="201611"/>
    <s v="20161125"/>
    <s v="CUNDINAMARCA"/>
    <n v="1237456"/>
    <n v="848340"/>
    <n v="0"/>
  </r>
  <r>
    <x v="3"/>
    <x v="10"/>
    <s v="11"/>
    <x v="15"/>
    <s v="201611"/>
    <s v="20161194"/>
    <s v="GUAINIA"/>
    <n v="4809"/>
    <n v="40172"/>
    <n v="0"/>
  </r>
  <r>
    <x v="3"/>
    <x v="10"/>
    <s v="11"/>
    <x v="16"/>
    <s v="201611"/>
    <s v="20161195"/>
    <s v="GUAVIARE"/>
    <n v="15966"/>
    <n v="54928"/>
    <n v="0"/>
  </r>
  <r>
    <x v="3"/>
    <x v="10"/>
    <s v="11"/>
    <x v="17"/>
    <s v="201611"/>
    <s v="20161141"/>
    <s v="HUILA"/>
    <n v="317849"/>
    <n v="741470"/>
    <n v="0"/>
  </r>
  <r>
    <x v="3"/>
    <x v="10"/>
    <s v="11"/>
    <x v="19"/>
    <s v="201611"/>
    <s v="20161144"/>
    <s v="LA GUAJIRA"/>
    <n v="139301"/>
    <n v="705737"/>
    <n v="0"/>
  </r>
  <r>
    <x v="3"/>
    <x v="10"/>
    <s v="11"/>
    <x v="20"/>
    <s v="201611"/>
    <s v="20161147"/>
    <s v="MAGDALENA"/>
    <n v="356631"/>
    <n v="906716"/>
    <n v="0"/>
  </r>
  <r>
    <x v="3"/>
    <x v="10"/>
    <s v="11"/>
    <x v="21"/>
    <s v="201611"/>
    <s v="20161150"/>
    <s v="META"/>
    <n v="420440"/>
    <n v="474782"/>
    <n v="0"/>
  </r>
  <r>
    <x v="3"/>
    <x v="10"/>
    <s v="11"/>
    <x v="22"/>
    <s v="201611"/>
    <s v="20161152"/>
    <s v="NARINO"/>
    <n v="268148"/>
    <n v="1127901"/>
    <n v="0"/>
  </r>
  <r>
    <x v="3"/>
    <x v="10"/>
    <s v="11"/>
    <x v="23"/>
    <s v="201611"/>
    <s v="20161154"/>
    <s v="NORTE DE SANTANDER"/>
    <n v="436340"/>
    <n v="891832"/>
    <n v="0"/>
  </r>
  <r>
    <x v="3"/>
    <x v="10"/>
    <s v="11"/>
    <x v="24"/>
    <s v="201611"/>
    <s v="20161186"/>
    <s v="PUTUMAYO"/>
    <n v="44505"/>
    <n v="248141"/>
    <n v="0"/>
  </r>
  <r>
    <x v="3"/>
    <x v="10"/>
    <s v="11"/>
    <x v="25"/>
    <s v="201611"/>
    <s v="20161163"/>
    <s v="QUINDIO"/>
    <n v="255306"/>
    <n v="232398"/>
    <n v="0"/>
  </r>
  <r>
    <x v="3"/>
    <x v="10"/>
    <s v="11"/>
    <x v="26"/>
    <s v="201611"/>
    <s v="20161166"/>
    <s v="RISARALDA"/>
    <n v="520281"/>
    <n v="373558"/>
    <n v="0"/>
  </r>
  <r>
    <x v="3"/>
    <x v="10"/>
    <s v="11"/>
    <x v="27"/>
    <s v="201611"/>
    <s v="20161188"/>
    <s v="SAN ANDRES"/>
    <n v="41363"/>
    <n v="14573"/>
    <n v="0"/>
  </r>
  <r>
    <x v="3"/>
    <x v="10"/>
    <s v="11"/>
    <x v="28"/>
    <s v="201611"/>
    <s v="20161168"/>
    <s v="SANTANDER"/>
    <n v="1073915"/>
    <n v="866826"/>
    <n v="0"/>
  </r>
  <r>
    <x v="3"/>
    <x v="10"/>
    <s v="11"/>
    <x v="29"/>
    <s v="201611"/>
    <s v="20161170"/>
    <s v="SUCRE"/>
    <n v="152358"/>
    <n v="779638"/>
    <n v="0"/>
  </r>
  <r>
    <x v="3"/>
    <x v="10"/>
    <s v="11"/>
    <x v="30"/>
    <s v="201611"/>
    <s v="20161173"/>
    <s v="TOLIMA"/>
    <n v="486579"/>
    <n v="703393"/>
    <n v="0"/>
  </r>
  <r>
    <x v="3"/>
    <x v="10"/>
    <s v="11"/>
    <x v="31"/>
    <s v="201611"/>
    <s v="20161176"/>
    <s v="VALLE"/>
    <n v="2441033"/>
    <n v="1740779"/>
    <n v="0"/>
  </r>
  <r>
    <x v="3"/>
    <x v="10"/>
    <s v="11"/>
    <x v="32"/>
    <s v="201611"/>
    <s v="20161197"/>
    <s v="VAUPES"/>
    <n v="3288"/>
    <n v="25907"/>
    <n v="0"/>
  </r>
  <r>
    <x v="3"/>
    <x v="10"/>
    <s v="11"/>
    <x v="33"/>
    <s v="201611"/>
    <s v="20161199"/>
    <s v="VICHADA"/>
    <n v="7048"/>
    <n v="68901"/>
    <n v="0"/>
  </r>
  <r>
    <x v="3"/>
    <x v="11"/>
    <s v="12"/>
    <x v="0"/>
    <s v="201612"/>
    <s v="20161291"/>
    <s v="AMAZONAS"/>
    <n v="14987"/>
    <n v="52797"/>
    <n v="0"/>
  </r>
  <r>
    <x v="3"/>
    <x v="11"/>
    <s v="12"/>
    <x v="1"/>
    <s v="201612"/>
    <s v="20161205"/>
    <s v="ANTIOQUIA"/>
    <n v="3696111"/>
    <n v="2241894"/>
    <n v="0"/>
  </r>
  <r>
    <x v="3"/>
    <x v="11"/>
    <s v="12"/>
    <x v="2"/>
    <s v="201612"/>
    <s v="20161281"/>
    <s v="ARAUCA"/>
    <n v="44415"/>
    <n v="192837"/>
    <n v="0"/>
  </r>
  <r>
    <x v="3"/>
    <x v="11"/>
    <s v="12"/>
    <x v="3"/>
    <s v="201612"/>
    <s v="20161208"/>
    <s v="ATLANTICO"/>
    <n v="1086576"/>
    <n v="1312563"/>
    <n v="0"/>
  </r>
  <r>
    <x v="3"/>
    <x v="11"/>
    <s v="12"/>
    <x v="4"/>
    <s v="201612"/>
    <s v="20161211"/>
    <s v="BOGOTA D.C."/>
    <n v="6067900"/>
    <n v="1166823"/>
    <n v="0"/>
  </r>
  <r>
    <x v="3"/>
    <x v="11"/>
    <s v="12"/>
    <x v="5"/>
    <s v="201612"/>
    <s v="20161213"/>
    <s v="BOLIVAR"/>
    <n v="613238"/>
    <n v="1378204"/>
    <n v="0"/>
  </r>
  <r>
    <x v="3"/>
    <x v="11"/>
    <s v="12"/>
    <x v="6"/>
    <s v="201612"/>
    <s v="20161215"/>
    <s v="BOYACA"/>
    <n v="448206"/>
    <n v="636684"/>
    <n v="0"/>
  </r>
  <r>
    <x v="3"/>
    <x v="11"/>
    <s v="12"/>
    <x v="7"/>
    <s v="201612"/>
    <s v="20161217"/>
    <s v="CALDAS"/>
    <n v="444992"/>
    <n v="405236"/>
    <n v="0"/>
  </r>
  <r>
    <x v="3"/>
    <x v="11"/>
    <s v="12"/>
    <x v="8"/>
    <s v="201612"/>
    <s v="20161218"/>
    <s v="CAQUETA"/>
    <n v="72194"/>
    <n v="295472"/>
    <n v="0"/>
  </r>
  <r>
    <x v="3"/>
    <x v="11"/>
    <s v="12"/>
    <x v="9"/>
    <s v="201612"/>
    <s v="20161285"/>
    <s v="CASANARE"/>
    <n v="160749"/>
    <n v="209582"/>
    <n v="0"/>
  </r>
  <r>
    <x v="3"/>
    <x v="11"/>
    <s v="12"/>
    <x v="10"/>
    <s v="201612"/>
    <s v="20161219"/>
    <s v="CAUCA"/>
    <n v="275093"/>
    <n v="941936"/>
    <n v="0"/>
  </r>
  <r>
    <x v="3"/>
    <x v="11"/>
    <s v="12"/>
    <x v="11"/>
    <s v="201612"/>
    <s v="20161220"/>
    <s v="CESAR"/>
    <n v="302975"/>
    <n v="799372"/>
    <n v="0"/>
  </r>
  <r>
    <x v="3"/>
    <x v="11"/>
    <s v="12"/>
    <x v="12"/>
    <s v="201612"/>
    <s v="20161227"/>
    <s v="CHOCO"/>
    <n v="51098"/>
    <n v="364486"/>
    <n v="0"/>
  </r>
  <r>
    <x v="3"/>
    <x v="11"/>
    <s v="12"/>
    <x v="13"/>
    <s v="201612"/>
    <s v="20161223"/>
    <s v="CORDOBA"/>
    <n v="296667"/>
    <n v="1298942"/>
    <n v="0"/>
  </r>
  <r>
    <x v="3"/>
    <x v="11"/>
    <s v="12"/>
    <x v="14"/>
    <s v="201612"/>
    <s v="20161225"/>
    <s v="CUNDINAMARCA"/>
    <n v="1256081"/>
    <n v="844257"/>
    <n v="0"/>
  </r>
  <r>
    <x v="3"/>
    <x v="11"/>
    <s v="12"/>
    <x v="15"/>
    <s v="201612"/>
    <s v="20161294"/>
    <s v="GUAINIA"/>
    <n v="4868"/>
    <n v="40296"/>
    <n v="0"/>
  </r>
  <r>
    <x v="3"/>
    <x v="11"/>
    <s v="12"/>
    <x v="16"/>
    <s v="201612"/>
    <s v="20161295"/>
    <s v="GUAVIARE"/>
    <n v="16047"/>
    <n v="55108"/>
    <n v="0"/>
  </r>
  <r>
    <x v="3"/>
    <x v="11"/>
    <s v="12"/>
    <x v="17"/>
    <s v="201612"/>
    <s v="20161241"/>
    <s v="HUILA"/>
    <n v="321955"/>
    <n v="740314"/>
    <n v="0"/>
  </r>
  <r>
    <x v="3"/>
    <x v="11"/>
    <s v="12"/>
    <x v="19"/>
    <s v="201612"/>
    <s v="20161244"/>
    <s v="LA GUAJIRA"/>
    <n v="138528"/>
    <n v="707142"/>
    <n v="0"/>
  </r>
  <r>
    <x v="3"/>
    <x v="11"/>
    <s v="12"/>
    <x v="20"/>
    <s v="201612"/>
    <s v="20161247"/>
    <s v="MAGDALENA"/>
    <n v="356958"/>
    <n v="907165"/>
    <n v="0"/>
  </r>
  <r>
    <x v="3"/>
    <x v="11"/>
    <s v="12"/>
    <x v="21"/>
    <s v="201612"/>
    <s v="20161250"/>
    <s v="META"/>
    <n v="423102"/>
    <n v="478095"/>
    <n v="0"/>
  </r>
  <r>
    <x v="3"/>
    <x v="11"/>
    <s v="12"/>
    <x v="22"/>
    <s v="201612"/>
    <s v="20161252"/>
    <s v="NARINO"/>
    <n v="269181"/>
    <n v="1133207"/>
    <n v="0"/>
  </r>
  <r>
    <x v="3"/>
    <x v="11"/>
    <s v="12"/>
    <x v="23"/>
    <s v="201612"/>
    <s v="20161254"/>
    <s v="NORTE DE SANTANDER"/>
    <n v="438811"/>
    <n v="896675"/>
    <n v="0"/>
  </r>
  <r>
    <x v="3"/>
    <x v="11"/>
    <s v="12"/>
    <x v="24"/>
    <s v="201612"/>
    <s v="20161286"/>
    <s v="PUTUMAYO"/>
    <n v="44977"/>
    <n v="250175"/>
    <n v="0"/>
  </r>
  <r>
    <x v="3"/>
    <x v="11"/>
    <s v="12"/>
    <x v="25"/>
    <s v="201612"/>
    <s v="20161263"/>
    <s v="QUINDIO"/>
    <n v="257817"/>
    <n v="231814"/>
    <n v="0"/>
  </r>
  <r>
    <x v="3"/>
    <x v="11"/>
    <s v="12"/>
    <x v="26"/>
    <s v="201612"/>
    <s v="20161266"/>
    <s v="RISARALDA"/>
    <n v="522718"/>
    <n v="372214"/>
    <n v="0"/>
  </r>
  <r>
    <x v="3"/>
    <x v="11"/>
    <s v="12"/>
    <x v="27"/>
    <s v="201612"/>
    <s v="20161288"/>
    <s v="SAN ANDRES"/>
    <n v="41371"/>
    <n v="14402"/>
    <n v="0"/>
  </r>
  <r>
    <x v="3"/>
    <x v="11"/>
    <s v="12"/>
    <x v="28"/>
    <s v="201612"/>
    <s v="20161268"/>
    <s v="SANTANDER"/>
    <n v="1080256"/>
    <n v="878166"/>
    <n v="0"/>
  </r>
  <r>
    <x v="3"/>
    <x v="11"/>
    <s v="12"/>
    <x v="29"/>
    <s v="201612"/>
    <s v="20161270"/>
    <s v="SUCRE"/>
    <n v="153127"/>
    <n v="777453"/>
    <n v="0"/>
  </r>
  <r>
    <x v="3"/>
    <x v="11"/>
    <s v="12"/>
    <x v="30"/>
    <s v="201612"/>
    <s v="20161273"/>
    <s v="TOLIMA"/>
    <n v="488168"/>
    <n v="702552"/>
    <n v="0"/>
  </r>
  <r>
    <x v="3"/>
    <x v="11"/>
    <s v="12"/>
    <x v="31"/>
    <s v="201612"/>
    <s v="20161276"/>
    <s v="VALLE"/>
    <n v="2449512"/>
    <n v="1750285"/>
    <n v="0"/>
  </r>
  <r>
    <x v="3"/>
    <x v="11"/>
    <s v="12"/>
    <x v="32"/>
    <s v="201612"/>
    <s v="20161297"/>
    <s v="VAUPES"/>
    <n v="3358"/>
    <n v="26106"/>
    <n v="0"/>
  </r>
  <r>
    <x v="3"/>
    <x v="11"/>
    <s v="12"/>
    <x v="33"/>
    <s v="201612"/>
    <s v="20161299"/>
    <s v="VICHADA"/>
    <n v="7067"/>
    <n v="69209"/>
    <n v="0"/>
  </r>
  <r>
    <x v="4"/>
    <x v="0"/>
    <s v="01"/>
    <x v="0"/>
    <s v="201701"/>
    <s v="20170191"/>
    <s v="AMAZONAS"/>
    <n v="14504"/>
    <n v="52845"/>
    <n v="0"/>
  </r>
  <r>
    <x v="4"/>
    <x v="0"/>
    <s v="01"/>
    <x v="1"/>
    <s v="201701"/>
    <s v="20170105"/>
    <s v="ANTIOQUIA"/>
    <n v="3648469"/>
    <n v="2232694"/>
    <n v="0"/>
  </r>
  <r>
    <x v="4"/>
    <x v="0"/>
    <s v="01"/>
    <x v="2"/>
    <s v="201701"/>
    <s v="20170181"/>
    <s v="ARAUCA"/>
    <n v="44545"/>
    <n v="192817"/>
    <n v="0"/>
  </r>
  <r>
    <x v="4"/>
    <x v="0"/>
    <s v="01"/>
    <x v="3"/>
    <s v="201701"/>
    <s v="20170108"/>
    <s v="ATLANTICO"/>
    <n v="1079481"/>
    <n v="1309285"/>
    <n v="0"/>
  </r>
  <r>
    <x v="4"/>
    <x v="0"/>
    <s v="01"/>
    <x v="4"/>
    <s v="201701"/>
    <s v="20170111"/>
    <s v="BOGOTA D.C."/>
    <n v="6030149"/>
    <n v="1167608"/>
    <n v="0"/>
  </r>
  <r>
    <x v="4"/>
    <x v="0"/>
    <s v="01"/>
    <x v="5"/>
    <s v="201701"/>
    <s v="20170113"/>
    <s v="BOLIVAR"/>
    <n v="609729"/>
    <n v="1383831"/>
    <n v="0"/>
  </r>
  <r>
    <x v="4"/>
    <x v="0"/>
    <s v="01"/>
    <x v="6"/>
    <s v="201701"/>
    <s v="20170115"/>
    <s v="BOYACA"/>
    <n v="447318"/>
    <n v="634224"/>
    <n v="0"/>
  </r>
  <r>
    <x v="4"/>
    <x v="0"/>
    <s v="01"/>
    <x v="7"/>
    <s v="201701"/>
    <s v="20170117"/>
    <s v="CALDAS"/>
    <n v="441428"/>
    <n v="403473"/>
    <n v="0"/>
  </r>
  <r>
    <x v="4"/>
    <x v="0"/>
    <s v="01"/>
    <x v="8"/>
    <s v="201701"/>
    <s v="20170118"/>
    <s v="CAQUETA"/>
    <n v="70414"/>
    <n v="295601"/>
    <n v="0"/>
  </r>
  <r>
    <x v="4"/>
    <x v="0"/>
    <s v="01"/>
    <x v="9"/>
    <s v="201701"/>
    <s v="20170185"/>
    <s v="CASANARE"/>
    <n v="158732"/>
    <n v="208848"/>
    <n v="0"/>
  </r>
  <r>
    <x v="4"/>
    <x v="0"/>
    <s v="01"/>
    <x v="10"/>
    <s v="201701"/>
    <s v="20170119"/>
    <s v="CAUCA"/>
    <n v="266902"/>
    <n v="943186"/>
    <n v="0"/>
  </r>
  <r>
    <x v="4"/>
    <x v="0"/>
    <s v="01"/>
    <x v="11"/>
    <s v="201701"/>
    <s v="20170120"/>
    <s v="CESAR"/>
    <n v="301085"/>
    <n v="800999"/>
    <n v="0"/>
  </r>
  <r>
    <x v="4"/>
    <x v="0"/>
    <s v="01"/>
    <x v="12"/>
    <s v="201701"/>
    <s v="20170127"/>
    <s v="CHOCO"/>
    <n v="49758"/>
    <n v="363722"/>
    <n v="0"/>
  </r>
  <r>
    <x v="4"/>
    <x v="0"/>
    <s v="01"/>
    <x v="13"/>
    <s v="201701"/>
    <s v="20170123"/>
    <s v="CORDOBA"/>
    <n v="286128"/>
    <n v="1302434"/>
    <n v="0"/>
  </r>
  <r>
    <x v="4"/>
    <x v="0"/>
    <s v="01"/>
    <x v="14"/>
    <s v="201701"/>
    <s v="20170125"/>
    <s v="CUNDINAMARCA"/>
    <n v="1248495"/>
    <n v="842664"/>
    <n v="0"/>
  </r>
  <r>
    <x v="4"/>
    <x v="0"/>
    <s v="01"/>
    <x v="15"/>
    <s v="201701"/>
    <s v="20170194"/>
    <s v="GUAINIA"/>
    <n v="4774"/>
    <n v="35897"/>
    <n v="0"/>
  </r>
  <r>
    <x v="4"/>
    <x v="0"/>
    <s v="01"/>
    <x v="16"/>
    <s v="201701"/>
    <s v="20170195"/>
    <s v="GUAVIARE"/>
    <n v="15933"/>
    <n v="55183"/>
    <n v="0"/>
  </r>
  <r>
    <x v="4"/>
    <x v="0"/>
    <s v="01"/>
    <x v="17"/>
    <s v="201701"/>
    <s v="20170141"/>
    <s v="HUILA"/>
    <n v="320911"/>
    <n v="739246"/>
    <n v="0"/>
  </r>
  <r>
    <x v="4"/>
    <x v="0"/>
    <s v="01"/>
    <x v="19"/>
    <s v="201701"/>
    <s v="20170144"/>
    <s v="LA GUAJIRA"/>
    <n v="135652"/>
    <n v="707494"/>
    <n v="0"/>
  </r>
  <r>
    <x v="4"/>
    <x v="0"/>
    <s v="01"/>
    <x v="20"/>
    <s v="201701"/>
    <s v="20170147"/>
    <s v="MAGDALENA"/>
    <n v="355858"/>
    <n v="905612"/>
    <n v="0"/>
  </r>
  <r>
    <x v="4"/>
    <x v="0"/>
    <s v="01"/>
    <x v="21"/>
    <s v="201701"/>
    <s v="20170150"/>
    <s v="META"/>
    <n v="419563"/>
    <n v="478273"/>
    <n v="0"/>
  </r>
  <r>
    <x v="4"/>
    <x v="0"/>
    <s v="01"/>
    <x v="22"/>
    <s v="201701"/>
    <s v="20170152"/>
    <s v="NARINO"/>
    <n v="265129"/>
    <n v="1134870"/>
    <n v="0"/>
  </r>
  <r>
    <x v="4"/>
    <x v="0"/>
    <s v="01"/>
    <x v="23"/>
    <s v="201701"/>
    <s v="20170154"/>
    <s v="NORTE DE SANTANDER"/>
    <n v="433950"/>
    <n v="897070"/>
    <n v="0"/>
  </r>
  <r>
    <x v="4"/>
    <x v="0"/>
    <s v="01"/>
    <x v="24"/>
    <s v="201701"/>
    <s v="20170186"/>
    <s v="PUTUMAYO"/>
    <n v="44382"/>
    <n v="250342"/>
    <n v="0"/>
  </r>
  <r>
    <x v="4"/>
    <x v="0"/>
    <s v="01"/>
    <x v="25"/>
    <s v="201701"/>
    <s v="20170163"/>
    <s v="QUINDIO"/>
    <n v="257145"/>
    <n v="231115"/>
    <n v="0"/>
  </r>
  <r>
    <x v="4"/>
    <x v="0"/>
    <s v="01"/>
    <x v="26"/>
    <s v="201701"/>
    <s v="20170166"/>
    <s v="RISARALDA"/>
    <n v="519171"/>
    <n v="371804"/>
    <n v="0"/>
  </r>
  <r>
    <x v="4"/>
    <x v="0"/>
    <s v="01"/>
    <x v="27"/>
    <s v="201701"/>
    <s v="20170188"/>
    <s v="SAN ANDRES"/>
    <n v="41315"/>
    <n v="14177"/>
    <n v="0"/>
  </r>
  <r>
    <x v="4"/>
    <x v="0"/>
    <s v="01"/>
    <x v="28"/>
    <s v="201701"/>
    <s v="20170168"/>
    <s v="SANTANDER"/>
    <n v="1070845"/>
    <n v="877971"/>
    <n v="0"/>
  </r>
  <r>
    <x v="4"/>
    <x v="0"/>
    <s v="01"/>
    <x v="29"/>
    <s v="201701"/>
    <s v="20170170"/>
    <s v="SUCRE"/>
    <n v="151787"/>
    <n v="776690"/>
    <n v="0"/>
  </r>
  <r>
    <x v="4"/>
    <x v="0"/>
    <s v="01"/>
    <x v="30"/>
    <s v="201701"/>
    <s v="20170173"/>
    <s v="TOLIMA"/>
    <n v="486059"/>
    <n v="700851"/>
    <n v="0"/>
  </r>
  <r>
    <x v="4"/>
    <x v="0"/>
    <s v="01"/>
    <x v="31"/>
    <s v="201701"/>
    <s v="20170176"/>
    <s v="VALLE"/>
    <n v="2423981"/>
    <n v="1749437"/>
    <n v="0"/>
  </r>
  <r>
    <x v="4"/>
    <x v="0"/>
    <s v="01"/>
    <x v="32"/>
    <s v="201701"/>
    <s v="20170197"/>
    <s v="VAUPES"/>
    <n v="3298"/>
    <n v="26151"/>
    <n v="0"/>
  </r>
  <r>
    <x v="4"/>
    <x v="0"/>
    <s v="01"/>
    <x v="33"/>
    <s v="201701"/>
    <s v="20170199"/>
    <s v="VICHADA"/>
    <n v="6678"/>
    <n v="69278"/>
    <n v="0"/>
  </r>
  <r>
    <x v="4"/>
    <x v="1"/>
    <s v="02"/>
    <x v="0"/>
    <s v="201702"/>
    <s v="20170291"/>
    <s v="AMAZONAS"/>
    <n v="14383"/>
    <n v="52972"/>
    <n v="0"/>
  </r>
  <r>
    <x v="4"/>
    <x v="1"/>
    <s v="02"/>
    <x v="1"/>
    <s v="201702"/>
    <s v="20170205"/>
    <s v="ANTIOQUIA"/>
    <n v="3611661"/>
    <n v="2233776"/>
    <n v="0"/>
  </r>
  <r>
    <x v="4"/>
    <x v="1"/>
    <s v="02"/>
    <x v="2"/>
    <s v="201702"/>
    <s v="20170281"/>
    <s v="ARAUCA"/>
    <n v="44700"/>
    <n v="193006"/>
    <n v="0"/>
  </r>
  <r>
    <x v="4"/>
    <x v="1"/>
    <s v="02"/>
    <x v="3"/>
    <s v="201702"/>
    <s v="20170208"/>
    <s v="ATLANTICO"/>
    <n v="1069787"/>
    <n v="1304133"/>
    <n v="0"/>
  </r>
  <r>
    <x v="4"/>
    <x v="1"/>
    <s v="02"/>
    <x v="4"/>
    <s v="201702"/>
    <s v="20170211"/>
    <s v="BOGOTA D.C."/>
    <n v="6007870"/>
    <n v="1164527"/>
    <n v="0"/>
  </r>
  <r>
    <x v="4"/>
    <x v="1"/>
    <s v="02"/>
    <x v="5"/>
    <s v="201702"/>
    <s v="20170213"/>
    <s v="BOLIVAR"/>
    <n v="605012"/>
    <n v="1383512"/>
    <n v="0"/>
  </r>
  <r>
    <x v="4"/>
    <x v="1"/>
    <s v="02"/>
    <x v="6"/>
    <s v="201702"/>
    <s v="20170215"/>
    <s v="BOYACA"/>
    <n v="446134"/>
    <n v="632411"/>
    <n v="0"/>
  </r>
  <r>
    <x v="4"/>
    <x v="1"/>
    <s v="02"/>
    <x v="7"/>
    <s v="201702"/>
    <s v="20170217"/>
    <s v="CALDAS"/>
    <n v="440238"/>
    <n v="402756"/>
    <n v="0"/>
  </r>
  <r>
    <x v="4"/>
    <x v="1"/>
    <s v="02"/>
    <x v="8"/>
    <s v="201702"/>
    <s v="20170218"/>
    <s v="CAQUETA"/>
    <n v="70085"/>
    <n v="296365"/>
    <n v="0"/>
  </r>
  <r>
    <x v="4"/>
    <x v="1"/>
    <s v="02"/>
    <x v="9"/>
    <s v="201702"/>
    <s v="20170285"/>
    <s v="CASANARE"/>
    <n v="156141"/>
    <n v="210974"/>
    <n v="0"/>
  </r>
  <r>
    <x v="4"/>
    <x v="1"/>
    <s v="02"/>
    <x v="10"/>
    <s v="201702"/>
    <s v="20170219"/>
    <s v="CAUCA"/>
    <n v="266949"/>
    <n v="944728"/>
    <n v="0"/>
  </r>
  <r>
    <x v="4"/>
    <x v="1"/>
    <s v="02"/>
    <x v="11"/>
    <s v="201702"/>
    <s v="20170220"/>
    <s v="CESAR"/>
    <n v="298557"/>
    <n v="803324"/>
    <n v="0"/>
  </r>
  <r>
    <x v="4"/>
    <x v="1"/>
    <s v="02"/>
    <x v="12"/>
    <s v="201702"/>
    <s v="20170227"/>
    <s v="CHOCO"/>
    <n v="48361"/>
    <n v="364087"/>
    <n v="0"/>
  </r>
  <r>
    <x v="4"/>
    <x v="1"/>
    <s v="02"/>
    <x v="13"/>
    <s v="201702"/>
    <s v="20170223"/>
    <s v="CORDOBA"/>
    <n v="281711"/>
    <n v="1302838"/>
    <n v="0"/>
  </r>
  <r>
    <x v="4"/>
    <x v="1"/>
    <s v="02"/>
    <x v="14"/>
    <s v="201702"/>
    <s v="20170225"/>
    <s v="CUNDINAMARCA"/>
    <n v="1248180"/>
    <n v="841352"/>
    <n v="0"/>
  </r>
  <r>
    <x v="4"/>
    <x v="1"/>
    <s v="02"/>
    <x v="15"/>
    <s v="201702"/>
    <s v="20170294"/>
    <s v="GUAINIA"/>
    <n v="4725"/>
    <n v="36084"/>
    <n v="0"/>
  </r>
  <r>
    <x v="4"/>
    <x v="1"/>
    <s v="02"/>
    <x v="16"/>
    <s v="201702"/>
    <s v="20170295"/>
    <s v="GUAVIARE"/>
    <n v="16005"/>
    <n v="55095"/>
    <n v="0"/>
  </r>
  <r>
    <x v="4"/>
    <x v="1"/>
    <s v="02"/>
    <x v="17"/>
    <s v="201702"/>
    <s v="20170241"/>
    <s v="HUILA"/>
    <n v="319366"/>
    <n v="738763"/>
    <n v="0"/>
  </r>
  <r>
    <x v="4"/>
    <x v="1"/>
    <s v="02"/>
    <x v="19"/>
    <s v="201702"/>
    <s v="20170244"/>
    <s v="LA GUAJIRA"/>
    <n v="132936"/>
    <n v="708043"/>
    <n v="0"/>
  </r>
  <r>
    <x v="4"/>
    <x v="1"/>
    <s v="02"/>
    <x v="20"/>
    <s v="201702"/>
    <s v="20170247"/>
    <s v="MAGDALENA"/>
    <n v="352880"/>
    <n v="906225"/>
    <n v="0"/>
  </r>
  <r>
    <x v="4"/>
    <x v="1"/>
    <s v="02"/>
    <x v="21"/>
    <s v="201702"/>
    <s v="20170250"/>
    <s v="META"/>
    <n v="415509"/>
    <n v="480787"/>
    <n v="0"/>
  </r>
  <r>
    <x v="4"/>
    <x v="1"/>
    <s v="02"/>
    <x v="22"/>
    <s v="201702"/>
    <s v="20170252"/>
    <s v="NARINO"/>
    <n v="262652"/>
    <n v="1134867"/>
    <n v="0"/>
  </r>
  <r>
    <x v="4"/>
    <x v="1"/>
    <s v="02"/>
    <x v="23"/>
    <s v="201702"/>
    <s v="20170254"/>
    <s v="NORTE DE SANTANDER"/>
    <n v="430504"/>
    <n v="900384"/>
    <n v="0"/>
  </r>
  <r>
    <x v="4"/>
    <x v="1"/>
    <s v="02"/>
    <x v="24"/>
    <s v="201702"/>
    <s v="20170286"/>
    <s v="PUTUMAYO"/>
    <n v="43670"/>
    <n v="251197"/>
    <n v="0"/>
  </r>
  <r>
    <x v="4"/>
    <x v="1"/>
    <s v="02"/>
    <x v="25"/>
    <s v="201702"/>
    <s v="20170263"/>
    <s v="QUINDIO"/>
    <n v="257639"/>
    <n v="230463"/>
    <n v="0"/>
  </r>
  <r>
    <x v="4"/>
    <x v="1"/>
    <s v="02"/>
    <x v="26"/>
    <s v="201702"/>
    <s v="20170266"/>
    <s v="RISARALDA"/>
    <n v="517234"/>
    <n v="371720"/>
    <n v="0"/>
  </r>
  <r>
    <x v="4"/>
    <x v="1"/>
    <s v="02"/>
    <x v="27"/>
    <s v="201702"/>
    <s v="20170288"/>
    <s v="SAN ANDRES"/>
    <n v="41254"/>
    <n v="14229"/>
    <n v="0"/>
  </r>
  <r>
    <x v="4"/>
    <x v="1"/>
    <s v="02"/>
    <x v="28"/>
    <s v="201702"/>
    <s v="20170268"/>
    <s v="SANTANDER"/>
    <n v="1063034"/>
    <n v="878576"/>
    <n v="0"/>
  </r>
  <r>
    <x v="4"/>
    <x v="1"/>
    <s v="02"/>
    <x v="29"/>
    <s v="201702"/>
    <s v="20170270"/>
    <s v="SUCRE"/>
    <n v="149819"/>
    <n v="775818"/>
    <n v="0"/>
  </r>
  <r>
    <x v="4"/>
    <x v="1"/>
    <s v="02"/>
    <x v="30"/>
    <s v="201702"/>
    <s v="20170273"/>
    <s v="TOLIMA"/>
    <n v="482892"/>
    <n v="701517"/>
    <n v="0"/>
  </r>
  <r>
    <x v="4"/>
    <x v="1"/>
    <s v="02"/>
    <x v="31"/>
    <s v="201702"/>
    <s v="20170276"/>
    <s v="VALLE"/>
    <n v="2418214"/>
    <n v="1747147"/>
    <n v="0"/>
  </r>
  <r>
    <x v="4"/>
    <x v="1"/>
    <s v="02"/>
    <x v="32"/>
    <s v="201702"/>
    <s v="20170297"/>
    <s v="VAUPES"/>
    <n v="3280"/>
    <n v="26142"/>
    <n v="0"/>
  </r>
  <r>
    <x v="4"/>
    <x v="1"/>
    <s v="02"/>
    <x v="33"/>
    <s v="201702"/>
    <s v="20170299"/>
    <s v="VICHADA"/>
    <n v="6519"/>
    <n v="67534"/>
    <n v="0"/>
  </r>
  <r>
    <x v="4"/>
    <x v="2"/>
    <s v="03"/>
    <x v="0"/>
    <s v="201703"/>
    <s v="20170391"/>
    <s v="AMAZONAS"/>
    <n v="14088"/>
    <n v="53054"/>
    <n v="0"/>
  </r>
  <r>
    <x v="4"/>
    <x v="2"/>
    <s v="03"/>
    <x v="1"/>
    <s v="201703"/>
    <s v="20170305"/>
    <s v="ANTIOQUIA"/>
    <n v="3683283"/>
    <n v="2225416"/>
    <n v="0"/>
  </r>
  <r>
    <x v="4"/>
    <x v="2"/>
    <s v="03"/>
    <x v="2"/>
    <s v="201703"/>
    <s v="20170381"/>
    <s v="ARAUCA"/>
    <n v="44614"/>
    <n v="192702"/>
    <n v="0"/>
  </r>
  <r>
    <x v="4"/>
    <x v="2"/>
    <s v="03"/>
    <x v="3"/>
    <s v="201703"/>
    <s v="20170308"/>
    <s v="ATLANTICO"/>
    <n v="1076621"/>
    <n v="1301588"/>
    <n v="0"/>
  </r>
  <r>
    <x v="4"/>
    <x v="2"/>
    <s v="03"/>
    <x v="4"/>
    <s v="201703"/>
    <s v="20170311"/>
    <s v="BOGOTA D.C."/>
    <n v="6047330"/>
    <n v="1155849"/>
    <n v="0"/>
  </r>
  <r>
    <x v="4"/>
    <x v="2"/>
    <s v="03"/>
    <x v="5"/>
    <s v="201703"/>
    <s v="20170313"/>
    <s v="BOLIVAR"/>
    <n v="607308"/>
    <n v="1382356"/>
    <n v="0"/>
  </r>
  <r>
    <x v="4"/>
    <x v="2"/>
    <s v="03"/>
    <x v="6"/>
    <s v="201703"/>
    <s v="20170315"/>
    <s v="BOYACA"/>
    <n v="445095"/>
    <n v="631380"/>
    <n v="0"/>
  </r>
  <r>
    <x v="4"/>
    <x v="2"/>
    <s v="03"/>
    <x v="7"/>
    <s v="201703"/>
    <s v="20170317"/>
    <s v="CALDAS"/>
    <n v="444070"/>
    <n v="401131"/>
    <n v="0"/>
  </r>
  <r>
    <x v="4"/>
    <x v="2"/>
    <s v="03"/>
    <x v="8"/>
    <s v="201703"/>
    <s v="20170318"/>
    <s v="CAQUETA"/>
    <n v="70916"/>
    <n v="297815"/>
    <n v="0"/>
  </r>
  <r>
    <x v="4"/>
    <x v="2"/>
    <s v="03"/>
    <x v="9"/>
    <s v="201703"/>
    <s v="20170385"/>
    <s v="CASANARE"/>
    <n v="156960"/>
    <n v="209720"/>
    <n v="0"/>
  </r>
  <r>
    <x v="4"/>
    <x v="2"/>
    <s v="03"/>
    <x v="10"/>
    <s v="201703"/>
    <s v="20170319"/>
    <s v="CAUCA"/>
    <n v="268891"/>
    <n v="948312"/>
    <n v="0"/>
  </r>
  <r>
    <x v="4"/>
    <x v="2"/>
    <s v="03"/>
    <x v="11"/>
    <s v="201703"/>
    <s v="20170320"/>
    <s v="CESAR"/>
    <n v="299888"/>
    <n v="803548"/>
    <n v="0"/>
  </r>
  <r>
    <x v="4"/>
    <x v="2"/>
    <s v="03"/>
    <x v="12"/>
    <s v="201703"/>
    <s v="20170327"/>
    <s v="CHOCO"/>
    <n v="47551"/>
    <n v="362732"/>
    <n v="0"/>
  </r>
  <r>
    <x v="4"/>
    <x v="2"/>
    <s v="03"/>
    <x v="13"/>
    <s v="201703"/>
    <s v="20170323"/>
    <s v="CORDOBA"/>
    <n v="283248"/>
    <n v="1301692"/>
    <n v="0"/>
  </r>
  <r>
    <x v="4"/>
    <x v="2"/>
    <s v="03"/>
    <x v="14"/>
    <s v="201703"/>
    <s v="20170325"/>
    <s v="CUNDINAMARCA"/>
    <n v="1257151"/>
    <n v="837891"/>
    <n v="0"/>
  </r>
  <r>
    <x v="4"/>
    <x v="2"/>
    <s v="03"/>
    <x v="15"/>
    <s v="201703"/>
    <s v="20170394"/>
    <s v="GUAINIA"/>
    <n v="4656"/>
    <n v="36232"/>
    <n v="0"/>
  </r>
  <r>
    <x v="4"/>
    <x v="2"/>
    <s v="03"/>
    <x v="16"/>
    <s v="201703"/>
    <s v="20170395"/>
    <s v="GUAVIARE"/>
    <n v="16040"/>
    <n v="54695"/>
    <n v="0"/>
  </r>
  <r>
    <x v="4"/>
    <x v="2"/>
    <s v="03"/>
    <x v="17"/>
    <s v="201703"/>
    <s v="20170341"/>
    <s v="HUILA"/>
    <n v="317622"/>
    <n v="740094"/>
    <n v="0"/>
  </r>
  <r>
    <x v="4"/>
    <x v="2"/>
    <s v="03"/>
    <x v="19"/>
    <s v="201703"/>
    <s v="20170344"/>
    <s v="LA GUAJIRA"/>
    <n v="131527"/>
    <n v="692830"/>
    <n v="0"/>
  </r>
  <r>
    <x v="4"/>
    <x v="2"/>
    <s v="03"/>
    <x v="20"/>
    <s v="201703"/>
    <s v="20170347"/>
    <s v="MAGDALENA"/>
    <n v="353689"/>
    <n v="905787"/>
    <n v="0"/>
  </r>
  <r>
    <x v="4"/>
    <x v="2"/>
    <s v="03"/>
    <x v="21"/>
    <s v="201703"/>
    <s v="20170350"/>
    <s v="META"/>
    <n v="415818"/>
    <n v="479633"/>
    <n v="0"/>
  </r>
  <r>
    <x v="4"/>
    <x v="2"/>
    <s v="03"/>
    <x v="22"/>
    <s v="201703"/>
    <s v="20170352"/>
    <s v="NARINO"/>
    <n v="261337"/>
    <n v="1136520"/>
    <n v="0"/>
  </r>
  <r>
    <x v="4"/>
    <x v="2"/>
    <s v="03"/>
    <x v="23"/>
    <s v="201703"/>
    <s v="20170354"/>
    <s v="NORTE DE SANTANDER"/>
    <n v="430684"/>
    <n v="903930"/>
    <n v="0"/>
  </r>
  <r>
    <x v="4"/>
    <x v="2"/>
    <s v="03"/>
    <x v="24"/>
    <s v="201703"/>
    <s v="20170386"/>
    <s v="PUTUMAYO"/>
    <n v="42910"/>
    <n v="251971"/>
    <n v="0"/>
  </r>
  <r>
    <x v="4"/>
    <x v="2"/>
    <s v="03"/>
    <x v="25"/>
    <s v="201703"/>
    <s v="20170363"/>
    <s v="QUINDIO"/>
    <n v="260721"/>
    <n v="231257"/>
    <n v="0"/>
  </r>
  <r>
    <x v="4"/>
    <x v="2"/>
    <s v="03"/>
    <x v="26"/>
    <s v="201703"/>
    <s v="20170366"/>
    <s v="RISARALDA"/>
    <n v="522083"/>
    <n v="372570"/>
    <n v="0"/>
  </r>
  <r>
    <x v="4"/>
    <x v="2"/>
    <s v="03"/>
    <x v="27"/>
    <s v="201703"/>
    <s v="20170388"/>
    <s v="SAN ANDRES"/>
    <n v="40558"/>
    <n v="14169"/>
    <n v="0"/>
  </r>
  <r>
    <x v="4"/>
    <x v="2"/>
    <s v="03"/>
    <x v="28"/>
    <s v="201703"/>
    <s v="20170368"/>
    <s v="SANTANDER"/>
    <n v="1067485"/>
    <n v="877430"/>
    <n v="0"/>
  </r>
  <r>
    <x v="4"/>
    <x v="2"/>
    <s v="03"/>
    <x v="29"/>
    <s v="201703"/>
    <s v="20170370"/>
    <s v="SUCRE"/>
    <n v="150203"/>
    <n v="774748"/>
    <n v="0"/>
  </r>
  <r>
    <x v="4"/>
    <x v="2"/>
    <s v="03"/>
    <x v="30"/>
    <s v="201703"/>
    <s v="20170373"/>
    <s v="TOLIMA"/>
    <n v="482281"/>
    <n v="702777"/>
    <n v="0"/>
  </r>
  <r>
    <x v="4"/>
    <x v="2"/>
    <s v="03"/>
    <x v="31"/>
    <s v="201703"/>
    <s v="20170376"/>
    <s v="VALLE"/>
    <n v="2437006"/>
    <n v="1744376"/>
    <n v="0"/>
  </r>
  <r>
    <x v="4"/>
    <x v="2"/>
    <s v="03"/>
    <x v="32"/>
    <s v="201703"/>
    <s v="20170397"/>
    <s v="VAUPES"/>
    <n v="3114"/>
    <n v="25549"/>
    <n v="0"/>
  </r>
  <r>
    <x v="4"/>
    <x v="2"/>
    <s v="03"/>
    <x v="33"/>
    <s v="201703"/>
    <s v="20170399"/>
    <s v="VICHADA"/>
    <n v="6565"/>
    <n v="67157"/>
    <n v="0"/>
  </r>
  <r>
    <x v="4"/>
    <x v="3"/>
    <s v="04"/>
    <x v="0"/>
    <s v="201704"/>
    <s v="20170491"/>
    <s v="AMAZONAS"/>
    <n v="13404"/>
    <n v="52821"/>
    <n v="0"/>
  </r>
  <r>
    <x v="4"/>
    <x v="3"/>
    <s v="04"/>
    <x v="1"/>
    <s v="201704"/>
    <s v="20170405"/>
    <s v="ANTIOQUIA"/>
    <n v="3662699"/>
    <n v="2220016"/>
    <n v="0"/>
  </r>
  <r>
    <x v="4"/>
    <x v="3"/>
    <s v="04"/>
    <x v="2"/>
    <s v="201704"/>
    <s v="20170481"/>
    <s v="ARAUCA"/>
    <n v="42860"/>
    <n v="192561"/>
    <n v="0"/>
  </r>
  <r>
    <x v="4"/>
    <x v="3"/>
    <s v="04"/>
    <x v="3"/>
    <s v="201704"/>
    <s v="20170408"/>
    <s v="ATLANTICO"/>
    <n v="1065677"/>
    <n v="1300152"/>
    <n v="0"/>
  </r>
  <r>
    <x v="4"/>
    <x v="3"/>
    <s v="04"/>
    <x v="4"/>
    <s v="201704"/>
    <s v="20170411"/>
    <s v="BOGOTA D.C."/>
    <n v="5977707"/>
    <n v="1157206"/>
    <n v="0"/>
  </r>
  <r>
    <x v="4"/>
    <x v="3"/>
    <s v="04"/>
    <x v="5"/>
    <s v="201704"/>
    <s v="20170413"/>
    <s v="BOLIVAR"/>
    <n v="602165"/>
    <n v="1386767"/>
    <n v="0"/>
  </r>
  <r>
    <x v="4"/>
    <x v="3"/>
    <s v="04"/>
    <x v="6"/>
    <s v="201704"/>
    <s v="20170415"/>
    <s v="BOYACA"/>
    <n v="435221"/>
    <n v="633126"/>
    <n v="0"/>
  </r>
  <r>
    <x v="4"/>
    <x v="3"/>
    <s v="04"/>
    <x v="7"/>
    <s v="201704"/>
    <s v="20170417"/>
    <s v="CALDAS"/>
    <n v="440293"/>
    <n v="399265"/>
    <n v="0"/>
  </r>
  <r>
    <x v="4"/>
    <x v="3"/>
    <s v="04"/>
    <x v="8"/>
    <s v="201704"/>
    <s v="20170418"/>
    <s v="CAQUETA"/>
    <n v="69433"/>
    <n v="297649"/>
    <n v="0"/>
  </r>
  <r>
    <x v="4"/>
    <x v="3"/>
    <s v="04"/>
    <x v="9"/>
    <s v="201704"/>
    <s v="20170485"/>
    <s v="CASANARE"/>
    <n v="147862"/>
    <n v="211699"/>
    <n v="0"/>
  </r>
  <r>
    <x v="4"/>
    <x v="3"/>
    <s v="04"/>
    <x v="10"/>
    <s v="201704"/>
    <s v="20170419"/>
    <s v="CAUCA"/>
    <n v="265327"/>
    <n v="946491"/>
    <n v="0"/>
  </r>
  <r>
    <x v="4"/>
    <x v="3"/>
    <s v="04"/>
    <x v="11"/>
    <s v="201704"/>
    <s v="20170420"/>
    <s v="CESAR"/>
    <n v="297710"/>
    <n v="803786"/>
    <n v="0"/>
  </r>
  <r>
    <x v="4"/>
    <x v="3"/>
    <s v="04"/>
    <x v="12"/>
    <s v="201704"/>
    <s v="20170427"/>
    <s v="CHOCO"/>
    <n v="46899"/>
    <n v="360017"/>
    <n v="0"/>
  </r>
  <r>
    <x v="4"/>
    <x v="3"/>
    <s v="04"/>
    <x v="13"/>
    <s v="201704"/>
    <s v="20170423"/>
    <s v="CORDOBA"/>
    <n v="280094"/>
    <n v="1295287"/>
    <n v="0"/>
  </r>
  <r>
    <x v="4"/>
    <x v="3"/>
    <s v="04"/>
    <x v="14"/>
    <s v="201704"/>
    <s v="20170425"/>
    <s v="CUNDINAMARCA"/>
    <n v="1249131"/>
    <n v="832463"/>
    <n v="0"/>
  </r>
  <r>
    <x v="4"/>
    <x v="3"/>
    <s v="04"/>
    <x v="15"/>
    <s v="201704"/>
    <s v="20170494"/>
    <s v="GUAINIA"/>
    <n v="4680"/>
    <n v="36599"/>
    <n v="0"/>
  </r>
  <r>
    <x v="4"/>
    <x v="3"/>
    <s v="04"/>
    <x v="16"/>
    <s v="201704"/>
    <s v="20170495"/>
    <s v="GUAVIARE"/>
    <n v="15573"/>
    <n v="55033"/>
    <n v="0"/>
  </r>
  <r>
    <x v="4"/>
    <x v="3"/>
    <s v="04"/>
    <x v="17"/>
    <s v="201704"/>
    <s v="20170441"/>
    <s v="HUILA"/>
    <n v="307766"/>
    <n v="739932"/>
    <n v="0"/>
  </r>
  <r>
    <x v="4"/>
    <x v="3"/>
    <s v="04"/>
    <x v="19"/>
    <s v="201704"/>
    <s v="20170444"/>
    <s v="LA GUAJIRA"/>
    <n v="128650"/>
    <n v="698829"/>
    <n v="0"/>
  </r>
  <r>
    <x v="4"/>
    <x v="3"/>
    <s v="04"/>
    <x v="20"/>
    <s v="201704"/>
    <s v="20170447"/>
    <s v="MAGDALENA"/>
    <n v="348981"/>
    <n v="907665"/>
    <n v="0"/>
  </r>
  <r>
    <x v="4"/>
    <x v="3"/>
    <s v="04"/>
    <x v="21"/>
    <s v="201704"/>
    <s v="20170450"/>
    <s v="META"/>
    <n v="404270"/>
    <n v="478656"/>
    <n v="0"/>
  </r>
  <r>
    <x v="4"/>
    <x v="3"/>
    <s v="04"/>
    <x v="22"/>
    <s v="201704"/>
    <s v="20170452"/>
    <s v="NARINO"/>
    <n v="255817"/>
    <n v="1135472"/>
    <n v="0"/>
  </r>
  <r>
    <x v="4"/>
    <x v="3"/>
    <s v="04"/>
    <x v="23"/>
    <s v="201704"/>
    <s v="20170454"/>
    <s v="NORTE DE SANTANDER"/>
    <n v="421723"/>
    <n v="902712"/>
    <n v="0"/>
  </r>
  <r>
    <x v="4"/>
    <x v="3"/>
    <s v="04"/>
    <x v="24"/>
    <s v="201704"/>
    <s v="20170486"/>
    <s v="PUTUMAYO"/>
    <n v="41163"/>
    <n v="251333"/>
    <n v="0"/>
  </r>
  <r>
    <x v="4"/>
    <x v="3"/>
    <s v="04"/>
    <x v="25"/>
    <s v="201704"/>
    <s v="20170463"/>
    <s v="QUINDIO"/>
    <n v="257894"/>
    <n v="230512"/>
    <n v="0"/>
  </r>
  <r>
    <x v="4"/>
    <x v="3"/>
    <s v="04"/>
    <x v="26"/>
    <s v="201704"/>
    <s v="20170466"/>
    <s v="RISARALDA"/>
    <n v="516648"/>
    <n v="371474"/>
    <n v="0"/>
  </r>
  <r>
    <x v="4"/>
    <x v="3"/>
    <s v="04"/>
    <x v="27"/>
    <s v="201704"/>
    <s v="20170488"/>
    <s v="SAN ANDRES"/>
    <n v="38824"/>
    <n v="14063"/>
    <n v="0"/>
  </r>
  <r>
    <x v="4"/>
    <x v="3"/>
    <s v="04"/>
    <x v="28"/>
    <s v="201704"/>
    <s v="20170468"/>
    <s v="SANTANDER"/>
    <n v="1050491"/>
    <n v="875323"/>
    <n v="0"/>
  </r>
  <r>
    <x v="4"/>
    <x v="3"/>
    <s v="04"/>
    <x v="29"/>
    <s v="201704"/>
    <s v="20170470"/>
    <s v="SUCRE"/>
    <n v="148387"/>
    <n v="771387"/>
    <n v="0"/>
  </r>
  <r>
    <x v="4"/>
    <x v="3"/>
    <s v="04"/>
    <x v="30"/>
    <s v="201704"/>
    <s v="20170473"/>
    <s v="TOLIMA"/>
    <n v="473133"/>
    <n v="701157"/>
    <n v="0"/>
  </r>
  <r>
    <x v="4"/>
    <x v="3"/>
    <s v="04"/>
    <x v="31"/>
    <s v="201704"/>
    <s v="20170476"/>
    <s v="VALLE"/>
    <n v="2424407"/>
    <n v="1736392"/>
    <n v="0"/>
  </r>
  <r>
    <x v="4"/>
    <x v="3"/>
    <s v="04"/>
    <x v="32"/>
    <s v="201704"/>
    <s v="20170497"/>
    <s v="VAUPES"/>
    <n v="3096"/>
    <n v="26619"/>
    <n v="0"/>
  </r>
  <r>
    <x v="4"/>
    <x v="3"/>
    <s v="04"/>
    <x v="33"/>
    <s v="201704"/>
    <s v="20170499"/>
    <s v="VICHADA"/>
    <n v="6321"/>
    <n v="67464"/>
    <n v="0"/>
  </r>
  <r>
    <x v="4"/>
    <x v="4"/>
    <s v="05"/>
    <x v="0"/>
    <s v="201705"/>
    <s v="20170591"/>
    <s v="AMAZONAS"/>
    <n v="13768"/>
    <n v="52837"/>
    <n v="0"/>
  </r>
  <r>
    <x v="4"/>
    <x v="4"/>
    <s v="05"/>
    <x v="1"/>
    <s v="201705"/>
    <s v="20170505"/>
    <s v="ANTIOQUIA"/>
    <n v="3629906"/>
    <n v="2222102"/>
    <n v="0"/>
  </r>
  <r>
    <x v="4"/>
    <x v="4"/>
    <s v="05"/>
    <x v="2"/>
    <s v="201705"/>
    <s v="20170581"/>
    <s v="ARAUCA"/>
    <n v="42707"/>
    <n v="193116"/>
    <n v="0"/>
  </r>
  <r>
    <x v="4"/>
    <x v="4"/>
    <s v="05"/>
    <x v="3"/>
    <s v="201705"/>
    <s v="20170508"/>
    <s v="ATLANTICO"/>
    <n v="1066547"/>
    <n v="1296245"/>
    <n v="0"/>
  </r>
  <r>
    <x v="4"/>
    <x v="4"/>
    <s v="05"/>
    <x v="4"/>
    <s v="201705"/>
    <s v="20170511"/>
    <s v="BOGOTA D.C."/>
    <n v="6021664"/>
    <n v="1157796"/>
    <n v="0"/>
  </r>
  <r>
    <x v="4"/>
    <x v="4"/>
    <s v="05"/>
    <x v="5"/>
    <s v="201705"/>
    <s v="20170513"/>
    <s v="BOLIVAR"/>
    <n v="601841"/>
    <n v="1387592"/>
    <n v="0"/>
  </r>
  <r>
    <x v="4"/>
    <x v="4"/>
    <s v="05"/>
    <x v="6"/>
    <s v="201705"/>
    <s v="20170515"/>
    <s v="BOYACA"/>
    <n v="432938"/>
    <n v="634117"/>
    <n v="0"/>
  </r>
  <r>
    <x v="4"/>
    <x v="4"/>
    <s v="05"/>
    <x v="7"/>
    <s v="201705"/>
    <s v="20170517"/>
    <s v="CALDAS"/>
    <n v="439594"/>
    <n v="397704"/>
    <n v="0"/>
  </r>
  <r>
    <x v="4"/>
    <x v="4"/>
    <s v="05"/>
    <x v="8"/>
    <s v="201705"/>
    <s v="20170518"/>
    <s v="CAQUETA"/>
    <n v="69688"/>
    <n v="297809"/>
    <n v="0"/>
  </r>
  <r>
    <x v="4"/>
    <x v="4"/>
    <s v="05"/>
    <x v="9"/>
    <s v="201705"/>
    <s v="20170585"/>
    <s v="CASANARE"/>
    <n v="149375"/>
    <n v="210267"/>
    <n v="0"/>
  </r>
  <r>
    <x v="4"/>
    <x v="4"/>
    <s v="05"/>
    <x v="10"/>
    <s v="201705"/>
    <s v="20170519"/>
    <s v="CAUCA"/>
    <n v="266353"/>
    <n v="946540"/>
    <n v="0"/>
  </r>
  <r>
    <x v="4"/>
    <x v="4"/>
    <s v="05"/>
    <x v="11"/>
    <s v="201705"/>
    <s v="20170520"/>
    <s v="CESAR"/>
    <n v="300243"/>
    <n v="804931"/>
    <n v="0"/>
  </r>
  <r>
    <x v="4"/>
    <x v="4"/>
    <s v="05"/>
    <x v="12"/>
    <s v="201705"/>
    <s v="20170527"/>
    <s v="CHOCO"/>
    <n v="47362"/>
    <n v="363856"/>
    <n v="0"/>
  </r>
  <r>
    <x v="4"/>
    <x v="4"/>
    <s v="05"/>
    <x v="13"/>
    <s v="201705"/>
    <s v="20170523"/>
    <s v="CORDOBA"/>
    <n v="282388"/>
    <n v="1292750"/>
    <n v="0"/>
  </r>
  <r>
    <x v="4"/>
    <x v="4"/>
    <s v="05"/>
    <x v="14"/>
    <s v="201705"/>
    <s v="20170525"/>
    <s v="CUNDINAMARCA"/>
    <n v="1222468"/>
    <n v="833906"/>
    <n v="0"/>
  </r>
  <r>
    <x v="4"/>
    <x v="4"/>
    <s v="05"/>
    <x v="15"/>
    <s v="201705"/>
    <s v="20170594"/>
    <s v="GUAINIA"/>
    <n v="4654"/>
    <n v="36854"/>
    <n v="0"/>
  </r>
  <r>
    <x v="4"/>
    <x v="4"/>
    <s v="05"/>
    <x v="16"/>
    <s v="201705"/>
    <s v="20170595"/>
    <s v="GUAVIARE"/>
    <n v="15571"/>
    <n v="55174"/>
    <n v="0"/>
  </r>
  <r>
    <x v="4"/>
    <x v="4"/>
    <s v="05"/>
    <x v="17"/>
    <s v="201705"/>
    <s v="20170541"/>
    <s v="HUILA"/>
    <n v="306752"/>
    <n v="742637"/>
    <n v="0"/>
  </r>
  <r>
    <x v="4"/>
    <x v="4"/>
    <s v="05"/>
    <x v="19"/>
    <s v="201705"/>
    <s v="20170544"/>
    <s v="LA GUAJIRA"/>
    <n v="129604"/>
    <n v="698503"/>
    <n v="0"/>
  </r>
  <r>
    <x v="4"/>
    <x v="4"/>
    <s v="05"/>
    <x v="20"/>
    <s v="201705"/>
    <s v="20170547"/>
    <s v="MAGDALENA"/>
    <n v="349982"/>
    <n v="909108"/>
    <n v="0"/>
  </r>
  <r>
    <x v="4"/>
    <x v="4"/>
    <s v="05"/>
    <x v="21"/>
    <s v="201705"/>
    <s v="20170550"/>
    <s v="META"/>
    <n v="404463"/>
    <n v="480307"/>
    <n v="0"/>
  </r>
  <r>
    <x v="4"/>
    <x v="4"/>
    <s v="05"/>
    <x v="22"/>
    <s v="201705"/>
    <s v="20170552"/>
    <s v="NARINO"/>
    <n v="256566"/>
    <n v="1138366"/>
    <n v="0"/>
  </r>
  <r>
    <x v="4"/>
    <x v="4"/>
    <s v="05"/>
    <x v="23"/>
    <s v="201705"/>
    <s v="20170554"/>
    <s v="NORTE DE SANTANDER"/>
    <n v="420678"/>
    <n v="906199"/>
    <n v="0"/>
  </r>
  <r>
    <x v="4"/>
    <x v="4"/>
    <s v="05"/>
    <x v="24"/>
    <s v="201705"/>
    <s v="20170586"/>
    <s v="PUTUMAYO"/>
    <n v="41102"/>
    <n v="252511"/>
    <n v="0"/>
  </r>
  <r>
    <x v="4"/>
    <x v="4"/>
    <s v="05"/>
    <x v="25"/>
    <s v="201705"/>
    <s v="20170563"/>
    <s v="QUINDIO"/>
    <n v="257505"/>
    <n v="230410"/>
    <n v="0"/>
  </r>
  <r>
    <x v="4"/>
    <x v="4"/>
    <s v="05"/>
    <x v="26"/>
    <s v="201705"/>
    <s v="20170566"/>
    <s v="RISARALDA"/>
    <n v="516310"/>
    <n v="371771"/>
    <n v="0"/>
  </r>
  <r>
    <x v="4"/>
    <x v="4"/>
    <s v="05"/>
    <x v="27"/>
    <s v="201705"/>
    <s v="20170588"/>
    <s v="SAN ANDRES"/>
    <n v="39169"/>
    <n v="14097"/>
    <n v="0"/>
  </r>
  <r>
    <x v="4"/>
    <x v="4"/>
    <s v="05"/>
    <x v="28"/>
    <s v="201705"/>
    <s v="20170568"/>
    <s v="SANTANDER"/>
    <n v="1050908"/>
    <n v="878657"/>
    <n v="0"/>
  </r>
  <r>
    <x v="4"/>
    <x v="4"/>
    <s v="05"/>
    <x v="29"/>
    <s v="201705"/>
    <s v="20170570"/>
    <s v="SUCRE"/>
    <n v="149075"/>
    <n v="770181"/>
    <n v="0"/>
  </r>
  <r>
    <x v="4"/>
    <x v="4"/>
    <s v="05"/>
    <x v="30"/>
    <s v="201705"/>
    <s v="20170573"/>
    <s v="TOLIMA"/>
    <n v="472643"/>
    <n v="702204"/>
    <n v="0"/>
  </r>
  <r>
    <x v="4"/>
    <x v="4"/>
    <s v="05"/>
    <x v="31"/>
    <s v="201705"/>
    <s v="20170576"/>
    <s v="VALLE"/>
    <n v="2422910"/>
    <n v="1732636"/>
    <n v="0"/>
  </r>
  <r>
    <x v="4"/>
    <x v="4"/>
    <s v="05"/>
    <x v="32"/>
    <s v="201705"/>
    <s v="20170597"/>
    <s v="VAUPES"/>
    <n v="3170"/>
    <n v="26626"/>
    <n v="0"/>
  </r>
  <r>
    <x v="4"/>
    <x v="4"/>
    <s v="05"/>
    <x v="33"/>
    <s v="201705"/>
    <s v="20170599"/>
    <s v="VICHADA"/>
    <n v="6437"/>
    <n v="67514"/>
    <n v="0"/>
  </r>
  <r>
    <x v="4"/>
    <x v="5"/>
    <s v="06"/>
    <x v="0"/>
    <s v="201706"/>
    <s v="20170691"/>
    <s v="AMAZONAS"/>
    <n v="13821"/>
    <n v="52850"/>
    <n v="0"/>
  </r>
  <r>
    <x v="4"/>
    <x v="5"/>
    <s v="06"/>
    <x v="1"/>
    <s v="201706"/>
    <s v="20170605"/>
    <s v="ANTIOQUIA"/>
    <n v="3644033"/>
    <n v="2254060"/>
    <n v="0"/>
  </r>
  <r>
    <x v="4"/>
    <x v="5"/>
    <s v="06"/>
    <x v="2"/>
    <s v="201706"/>
    <s v="20170681"/>
    <s v="ARAUCA"/>
    <n v="43106"/>
    <n v="193759"/>
    <n v="0"/>
  </r>
  <r>
    <x v="4"/>
    <x v="5"/>
    <s v="06"/>
    <x v="3"/>
    <s v="201706"/>
    <s v="20170608"/>
    <s v="ATLANTICO"/>
    <n v="1072787"/>
    <n v="1295100"/>
    <n v="0"/>
  </r>
  <r>
    <x v="4"/>
    <x v="5"/>
    <s v="06"/>
    <x v="4"/>
    <s v="201706"/>
    <s v="20170611"/>
    <s v="BOGOTA D.C."/>
    <n v="5985934"/>
    <n v="1166031"/>
    <n v="0"/>
  </r>
  <r>
    <x v="4"/>
    <x v="5"/>
    <s v="06"/>
    <x v="5"/>
    <s v="201706"/>
    <s v="20170613"/>
    <s v="BOLIVAR"/>
    <n v="604882"/>
    <n v="1386658"/>
    <n v="0"/>
  </r>
  <r>
    <x v="4"/>
    <x v="5"/>
    <s v="06"/>
    <x v="6"/>
    <s v="201706"/>
    <s v="20170615"/>
    <s v="BOYACA"/>
    <n v="434375"/>
    <n v="634035"/>
    <n v="0"/>
  </r>
  <r>
    <x v="4"/>
    <x v="5"/>
    <s v="06"/>
    <x v="7"/>
    <s v="201706"/>
    <s v="20170617"/>
    <s v="CALDAS"/>
    <n v="441285"/>
    <n v="397561"/>
    <n v="0"/>
  </r>
  <r>
    <x v="4"/>
    <x v="5"/>
    <s v="06"/>
    <x v="8"/>
    <s v="201706"/>
    <s v="20170618"/>
    <s v="CAQUETA"/>
    <n v="69898"/>
    <n v="298184"/>
    <n v="0"/>
  </r>
  <r>
    <x v="4"/>
    <x v="5"/>
    <s v="06"/>
    <x v="9"/>
    <s v="201706"/>
    <s v="20170685"/>
    <s v="CASANARE"/>
    <n v="151260"/>
    <n v="210190"/>
    <n v="0"/>
  </r>
  <r>
    <x v="4"/>
    <x v="5"/>
    <s v="06"/>
    <x v="10"/>
    <s v="201706"/>
    <s v="20170619"/>
    <s v="CAUCA"/>
    <n v="267116"/>
    <n v="946544"/>
    <n v="0"/>
  </r>
  <r>
    <x v="4"/>
    <x v="5"/>
    <s v="06"/>
    <x v="11"/>
    <s v="201706"/>
    <s v="20170620"/>
    <s v="CESAR"/>
    <n v="302792"/>
    <n v="802809"/>
    <n v="0"/>
  </r>
  <r>
    <x v="4"/>
    <x v="5"/>
    <s v="06"/>
    <x v="12"/>
    <s v="201706"/>
    <s v="20170627"/>
    <s v="CHOCO"/>
    <n v="47483"/>
    <n v="364194"/>
    <n v="0"/>
  </r>
  <r>
    <x v="4"/>
    <x v="5"/>
    <s v="06"/>
    <x v="13"/>
    <s v="201706"/>
    <s v="20170623"/>
    <s v="CORDOBA"/>
    <n v="285253"/>
    <n v="1288178"/>
    <n v="0"/>
  </r>
  <r>
    <x v="4"/>
    <x v="5"/>
    <s v="06"/>
    <x v="14"/>
    <s v="201706"/>
    <s v="20170625"/>
    <s v="CUNDINAMARCA"/>
    <n v="1260633"/>
    <n v="837894"/>
    <n v="0"/>
  </r>
  <r>
    <x v="4"/>
    <x v="5"/>
    <s v="06"/>
    <x v="15"/>
    <s v="201706"/>
    <s v="20170694"/>
    <s v="GUAINIA"/>
    <n v="4750"/>
    <n v="36820"/>
    <n v="0"/>
  </r>
  <r>
    <x v="4"/>
    <x v="5"/>
    <s v="06"/>
    <x v="16"/>
    <s v="201706"/>
    <s v="20170695"/>
    <s v="GUAVIARE"/>
    <n v="15796"/>
    <n v="55254"/>
    <n v="0"/>
  </r>
  <r>
    <x v="4"/>
    <x v="5"/>
    <s v="06"/>
    <x v="17"/>
    <s v="201706"/>
    <s v="20170641"/>
    <s v="HUILA"/>
    <n v="307354"/>
    <n v="743627"/>
    <n v="0"/>
  </r>
  <r>
    <x v="4"/>
    <x v="5"/>
    <s v="06"/>
    <x v="19"/>
    <s v="201706"/>
    <s v="20170644"/>
    <s v="LA GUAJIRA"/>
    <n v="130491"/>
    <n v="698328"/>
    <n v="0"/>
  </r>
  <r>
    <x v="4"/>
    <x v="5"/>
    <s v="06"/>
    <x v="20"/>
    <s v="201706"/>
    <s v="20170647"/>
    <s v="MAGDALENA"/>
    <n v="351570"/>
    <n v="907201"/>
    <n v="0"/>
  </r>
  <r>
    <x v="4"/>
    <x v="5"/>
    <s v="06"/>
    <x v="21"/>
    <s v="201706"/>
    <s v="20170650"/>
    <s v="META"/>
    <n v="404706"/>
    <n v="482339"/>
    <n v="0"/>
  </r>
  <r>
    <x v="4"/>
    <x v="5"/>
    <s v="06"/>
    <x v="22"/>
    <s v="201706"/>
    <s v="20170652"/>
    <s v="NARINO"/>
    <n v="257677"/>
    <n v="1136670"/>
    <n v="0"/>
  </r>
  <r>
    <x v="4"/>
    <x v="5"/>
    <s v="06"/>
    <x v="23"/>
    <s v="201706"/>
    <s v="20170654"/>
    <s v="NORTE DE SANTANDER"/>
    <n v="421708"/>
    <n v="909244"/>
    <n v="0"/>
  </r>
  <r>
    <x v="4"/>
    <x v="5"/>
    <s v="06"/>
    <x v="24"/>
    <s v="201706"/>
    <s v="20170686"/>
    <s v="PUTUMAYO"/>
    <n v="41744"/>
    <n v="252468"/>
    <n v="0"/>
  </r>
  <r>
    <x v="4"/>
    <x v="5"/>
    <s v="06"/>
    <x v="25"/>
    <s v="201706"/>
    <s v="20170663"/>
    <s v="QUINDIO"/>
    <n v="258656"/>
    <n v="230215"/>
    <n v="0"/>
  </r>
  <r>
    <x v="4"/>
    <x v="5"/>
    <s v="06"/>
    <x v="26"/>
    <s v="201706"/>
    <s v="20170666"/>
    <s v="RISARALDA"/>
    <n v="518441"/>
    <n v="372718"/>
    <n v="0"/>
  </r>
  <r>
    <x v="4"/>
    <x v="5"/>
    <s v="06"/>
    <x v="27"/>
    <s v="201706"/>
    <s v="20170688"/>
    <s v="SAN ANDRES"/>
    <n v="39131"/>
    <n v="14005"/>
    <n v="0"/>
  </r>
  <r>
    <x v="4"/>
    <x v="5"/>
    <s v="06"/>
    <x v="28"/>
    <s v="201706"/>
    <s v="20170668"/>
    <s v="SANTANDER"/>
    <n v="1054206"/>
    <n v="880245"/>
    <n v="0"/>
  </r>
  <r>
    <x v="4"/>
    <x v="5"/>
    <s v="06"/>
    <x v="29"/>
    <s v="201706"/>
    <s v="20170670"/>
    <s v="SUCRE"/>
    <n v="150453"/>
    <n v="768403"/>
    <n v="0"/>
  </r>
  <r>
    <x v="4"/>
    <x v="5"/>
    <s v="06"/>
    <x v="30"/>
    <s v="201706"/>
    <s v="20170673"/>
    <s v="TOLIMA"/>
    <n v="475222"/>
    <n v="703270"/>
    <n v="0"/>
  </r>
  <r>
    <x v="4"/>
    <x v="5"/>
    <s v="06"/>
    <x v="31"/>
    <s v="201706"/>
    <s v="20170676"/>
    <s v="VALLE"/>
    <n v="2423539"/>
    <n v="1731273"/>
    <n v="0"/>
  </r>
  <r>
    <x v="4"/>
    <x v="5"/>
    <s v="06"/>
    <x v="32"/>
    <s v="201706"/>
    <s v="20170697"/>
    <s v="VAUPES"/>
    <n v="3189"/>
    <n v="26587"/>
    <n v="0"/>
  </r>
  <r>
    <x v="4"/>
    <x v="5"/>
    <s v="06"/>
    <x v="33"/>
    <s v="201706"/>
    <s v="20170699"/>
    <s v="VICHADA"/>
    <n v="6584"/>
    <n v="67562"/>
    <n v="0"/>
  </r>
  <r>
    <x v="4"/>
    <x v="6"/>
    <s v="07"/>
    <x v="0"/>
    <s v="201707"/>
    <s v="20170791"/>
    <s v="AMAZONAS"/>
    <n v="13836"/>
    <n v="53079"/>
    <n v="0"/>
  </r>
  <r>
    <x v="4"/>
    <x v="6"/>
    <s v="07"/>
    <x v="1"/>
    <s v="201707"/>
    <s v="20170705"/>
    <s v="ANTIOQUIA"/>
    <n v="3654354"/>
    <n v="2279330"/>
    <n v="0"/>
  </r>
  <r>
    <x v="4"/>
    <x v="6"/>
    <s v="07"/>
    <x v="2"/>
    <s v="201707"/>
    <s v="20170781"/>
    <s v="ARAUCA"/>
    <n v="42243"/>
    <n v="195714"/>
    <n v="0"/>
  </r>
  <r>
    <x v="4"/>
    <x v="6"/>
    <s v="07"/>
    <x v="3"/>
    <s v="201707"/>
    <s v="20170708"/>
    <s v="ATLANTICO"/>
    <n v="1079283"/>
    <n v="1300602"/>
    <n v="0"/>
  </r>
  <r>
    <x v="4"/>
    <x v="6"/>
    <s v="07"/>
    <x v="4"/>
    <s v="201707"/>
    <s v="20170711"/>
    <s v="BOGOTA D.C."/>
    <n v="5974337"/>
    <n v="1177653"/>
    <n v="0"/>
  </r>
  <r>
    <x v="4"/>
    <x v="6"/>
    <s v="07"/>
    <x v="5"/>
    <s v="201707"/>
    <s v="20170713"/>
    <s v="BOLIVAR"/>
    <n v="608412"/>
    <n v="1388055"/>
    <n v="0"/>
  </r>
  <r>
    <x v="4"/>
    <x v="6"/>
    <s v="07"/>
    <x v="6"/>
    <s v="201707"/>
    <s v="20170715"/>
    <s v="BOYACA"/>
    <n v="433449"/>
    <n v="637786"/>
    <n v="0"/>
  </r>
  <r>
    <x v="4"/>
    <x v="6"/>
    <s v="07"/>
    <x v="7"/>
    <s v="201707"/>
    <s v="20170717"/>
    <s v="CALDAS"/>
    <n v="443041"/>
    <n v="397378"/>
    <n v="0"/>
  </r>
  <r>
    <x v="4"/>
    <x v="6"/>
    <s v="07"/>
    <x v="8"/>
    <s v="201707"/>
    <s v="20170718"/>
    <s v="CAQUETA"/>
    <n v="70058"/>
    <n v="298217"/>
    <n v="0"/>
  </r>
  <r>
    <x v="4"/>
    <x v="6"/>
    <s v="07"/>
    <x v="9"/>
    <s v="201707"/>
    <s v="20170785"/>
    <s v="CASANARE"/>
    <n v="152588"/>
    <n v="210969"/>
    <n v="0"/>
  </r>
  <r>
    <x v="4"/>
    <x v="6"/>
    <s v="07"/>
    <x v="10"/>
    <s v="201707"/>
    <s v="20170719"/>
    <s v="CAUCA"/>
    <n v="267199"/>
    <n v="946990"/>
    <n v="0"/>
  </r>
  <r>
    <x v="4"/>
    <x v="6"/>
    <s v="07"/>
    <x v="11"/>
    <s v="201707"/>
    <s v="20170720"/>
    <s v="CESAR"/>
    <n v="303954"/>
    <n v="802062"/>
    <n v="0"/>
  </r>
  <r>
    <x v="4"/>
    <x v="6"/>
    <s v="07"/>
    <x v="12"/>
    <s v="201707"/>
    <s v="20170727"/>
    <s v="CHOCO"/>
    <n v="47687"/>
    <n v="365533"/>
    <n v="0"/>
  </r>
  <r>
    <x v="4"/>
    <x v="6"/>
    <s v="07"/>
    <x v="13"/>
    <s v="201707"/>
    <s v="20170723"/>
    <s v="CORDOBA"/>
    <n v="292752"/>
    <n v="1281824"/>
    <n v="0"/>
  </r>
  <r>
    <x v="4"/>
    <x v="6"/>
    <s v="07"/>
    <x v="14"/>
    <s v="201707"/>
    <s v="20170725"/>
    <s v="CUNDINAMARCA"/>
    <n v="1266794"/>
    <n v="839172"/>
    <n v="0"/>
  </r>
  <r>
    <x v="4"/>
    <x v="6"/>
    <s v="07"/>
    <x v="15"/>
    <s v="201707"/>
    <s v="20170794"/>
    <s v="GUAINIA"/>
    <n v="4804"/>
    <n v="36870"/>
    <n v="0"/>
  </r>
  <r>
    <x v="4"/>
    <x v="6"/>
    <s v="07"/>
    <x v="16"/>
    <s v="201707"/>
    <s v="20170795"/>
    <s v="GUAVIARE"/>
    <n v="15785"/>
    <n v="55410"/>
    <n v="0"/>
  </r>
  <r>
    <x v="4"/>
    <x v="6"/>
    <s v="07"/>
    <x v="17"/>
    <s v="201707"/>
    <s v="20170741"/>
    <s v="HUILA"/>
    <n v="307852"/>
    <n v="744518"/>
    <n v="0"/>
  </r>
  <r>
    <x v="4"/>
    <x v="6"/>
    <s v="07"/>
    <x v="19"/>
    <s v="201707"/>
    <s v="20170744"/>
    <s v="LA GUAJIRA"/>
    <n v="132315"/>
    <n v="696378"/>
    <n v="0"/>
  </r>
  <r>
    <x v="4"/>
    <x v="6"/>
    <s v="07"/>
    <x v="20"/>
    <s v="201707"/>
    <s v="20170747"/>
    <s v="MAGDALENA"/>
    <n v="353261"/>
    <n v="910576"/>
    <n v="0"/>
  </r>
  <r>
    <x v="4"/>
    <x v="6"/>
    <s v="07"/>
    <x v="21"/>
    <s v="201707"/>
    <s v="20170750"/>
    <s v="META"/>
    <n v="404897"/>
    <n v="491744"/>
    <n v="0"/>
  </r>
  <r>
    <x v="4"/>
    <x v="6"/>
    <s v="07"/>
    <x v="22"/>
    <s v="201707"/>
    <s v="20170752"/>
    <s v="NARINO"/>
    <n v="256589"/>
    <n v="1139973"/>
    <n v="0"/>
  </r>
  <r>
    <x v="4"/>
    <x v="6"/>
    <s v="07"/>
    <x v="23"/>
    <s v="201707"/>
    <s v="20170754"/>
    <s v="NORTE DE SANTANDER"/>
    <n v="420010"/>
    <n v="923546"/>
    <n v="0"/>
  </r>
  <r>
    <x v="4"/>
    <x v="6"/>
    <s v="07"/>
    <x v="24"/>
    <s v="201707"/>
    <s v="20170786"/>
    <s v="PUTUMAYO"/>
    <n v="42073"/>
    <n v="253851"/>
    <n v="0"/>
  </r>
  <r>
    <x v="4"/>
    <x v="6"/>
    <s v="07"/>
    <x v="25"/>
    <s v="201707"/>
    <s v="20170763"/>
    <s v="QUINDIO"/>
    <n v="259823"/>
    <n v="230182"/>
    <n v="0"/>
  </r>
  <r>
    <x v="4"/>
    <x v="6"/>
    <s v="07"/>
    <x v="26"/>
    <s v="201707"/>
    <s v="20170766"/>
    <s v="RISARALDA"/>
    <n v="520741"/>
    <n v="371844"/>
    <n v="0"/>
  </r>
  <r>
    <x v="4"/>
    <x v="6"/>
    <s v="07"/>
    <x v="27"/>
    <s v="201707"/>
    <s v="20170788"/>
    <s v="SAN ANDRES"/>
    <n v="39348"/>
    <n v="13880"/>
    <n v="0"/>
  </r>
  <r>
    <x v="4"/>
    <x v="6"/>
    <s v="07"/>
    <x v="28"/>
    <s v="201707"/>
    <s v="20170768"/>
    <s v="SANTANDER"/>
    <n v="1054210"/>
    <n v="886925"/>
    <n v="0"/>
  </r>
  <r>
    <x v="4"/>
    <x v="6"/>
    <s v="07"/>
    <x v="29"/>
    <s v="201707"/>
    <s v="20170770"/>
    <s v="SUCRE"/>
    <n v="150436"/>
    <n v="769250"/>
    <n v="0"/>
  </r>
  <r>
    <x v="4"/>
    <x v="6"/>
    <s v="07"/>
    <x v="30"/>
    <s v="201707"/>
    <s v="20170773"/>
    <s v="TOLIMA"/>
    <n v="476485"/>
    <n v="704891"/>
    <n v="0"/>
  </r>
  <r>
    <x v="4"/>
    <x v="6"/>
    <s v="07"/>
    <x v="31"/>
    <s v="201707"/>
    <s v="20170776"/>
    <s v="VALLE"/>
    <n v="2427302"/>
    <n v="1734159"/>
    <n v="0"/>
  </r>
  <r>
    <x v="4"/>
    <x v="6"/>
    <s v="07"/>
    <x v="32"/>
    <s v="201707"/>
    <s v="20170797"/>
    <s v="VAUPES"/>
    <n v="3221"/>
    <n v="26646"/>
    <n v="0"/>
  </r>
  <r>
    <x v="4"/>
    <x v="6"/>
    <s v="07"/>
    <x v="33"/>
    <s v="201707"/>
    <s v="20170799"/>
    <s v="VICHADA"/>
    <n v="6608"/>
    <n v="67895"/>
    <n v="0"/>
  </r>
  <r>
    <x v="4"/>
    <x v="7"/>
    <s v="08"/>
    <x v="0"/>
    <s v="201708"/>
    <s v="20170891"/>
    <s v="AMAZONAS"/>
    <n v="13758"/>
    <n v="53085"/>
    <n v="0"/>
  </r>
  <r>
    <x v="4"/>
    <x v="7"/>
    <s v="08"/>
    <x v="1"/>
    <s v="201708"/>
    <s v="20170805"/>
    <s v="ANTIOQUIA"/>
    <n v="3670281"/>
    <n v="2285762"/>
    <n v="0"/>
  </r>
  <r>
    <x v="4"/>
    <x v="7"/>
    <s v="08"/>
    <x v="2"/>
    <s v="201708"/>
    <s v="20170881"/>
    <s v="ARAUCA"/>
    <n v="42129"/>
    <n v="196152"/>
    <n v="0"/>
  </r>
  <r>
    <x v="4"/>
    <x v="7"/>
    <s v="08"/>
    <x v="3"/>
    <s v="201708"/>
    <s v="20170808"/>
    <s v="ATLANTICO"/>
    <n v="1074068"/>
    <n v="1312893"/>
    <n v="0"/>
  </r>
  <r>
    <x v="4"/>
    <x v="7"/>
    <s v="08"/>
    <x v="4"/>
    <s v="201708"/>
    <s v="20170811"/>
    <s v="BOGOTA D.C."/>
    <n v="5990222"/>
    <n v="1178964"/>
    <n v="0"/>
  </r>
  <r>
    <x v="4"/>
    <x v="7"/>
    <s v="08"/>
    <x v="5"/>
    <s v="201708"/>
    <s v="20170813"/>
    <s v="BOLIVAR"/>
    <n v="608332"/>
    <n v="1397531"/>
    <n v="0"/>
  </r>
  <r>
    <x v="4"/>
    <x v="7"/>
    <s v="08"/>
    <x v="6"/>
    <s v="201708"/>
    <s v="20170815"/>
    <s v="BOYACA"/>
    <n v="432671"/>
    <n v="637346"/>
    <n v="0"/>
  </r>
  <r>
    <x v="4"/>
    <x v="7"/>
    <s v="08"/>
    <x v="7"/>
    <s v="201708"/>
    <s v="20170817"/>
    <s v="CALDAS"/>
    <n v="444891"/>
    <n v="396120"/>
    <n v="0"/>
  </r>
  <r>
    <x v="4"/>
    <x v="7"/>
    <s v="08"/>
    <x v="8"/>
    <s v="201708"/>
    <s v="20170818"/>
    <s v="CAQUETA"/>
    <n v="70776"/>
    <n v="298079"/>
    <n v="0"/>
  </r>
  <r>
    <x v="4"/>
    <x v="7"/>
    <s v="08"/>
    <x v="9"/>
    <s v="201708"/>
    <s v="20170885"/>
    <s v="CASANARE"/>
    <n v="151859"/>
    <n v="211090"/>
    <n v="0"/>
  </r>
  <r>
    <x v="4"/>
    <x v="7"/>
    <s v="08"/>
    <x v="10"/>
    <s v="201708"/>
    <s v="20170819"/>
    <s v="CAUCA"/>
    <n v="267867"/>
    <n v="947502"/>
    <n v="0"/>
  </r>
  <r>
    <x v="4"/>
    <x v="7"/>
    <s v="08"/>
    <x v="11"/>
    <s v="201708"/>
    <s v="20170820"/>
    <s v="CESAR"/>
    <n v="304307"/>
    <n v="803097"/>
    <n v="0"/>
  </r>
  <r>
    <x v="4"/>
    <x v="7"/>
    <s v="08"/>
    <x v="12"/>
    <s v="201708"/>
    <s v="20170827"/>
    <s v="CHOCO"/>
    <n v="49978"/>
    <n v="362615"/>
    <n v="0"/>
  </r>
  <r>
    <x v="4"/>
    <x v="7"/>
    <s v="08"/>
    <x v="13"/>
    <s v="201708"/>
    <s v="20170823"/>
    <s v="CORDOBA"/>
    <n v="288424"/>
    <n v="1295568"/>
    <n v="0"/>
  </r>
  <r>
    <x v="4"/>
    <x v="7"/>
    <s v="08"/>
    <x v="14"/>
    <s v="201708"/>
    <s v="20170825"/>
    <s v="CUNDINAMARCA"/>
    <n v="1276051"/>
    <n v="836974"/>
    <n v="0"/>
  </r>
  <r>
    <x v="4"/>
    <x v="7"/>
    <s v="08"/>
    <x v="15"/>
    <s v="201708"/>
    <s v="20170894"/>
    <s v="GUAINIA"/>
    <n v="4764"/>
    <n v="37233"/>
    <n v="0"/>
  </r>
  <r>
    <x v="4"/>
    <x v="7"/>
    <s v="08"/>
    <x v="16"/>
    <s v="201708"/>
    <s v="20170895"/>
    <s v="GUAVIARE"/>
    <n v="15934"/>
    <n v="55454"/>
    <n v="0"/>
  </r>
  <r>
    <x v="4"/>
    <x v="7"/>
    <s v="08"/>
    <x v="17"/>
    <s v="201708"/>
    <s v="20170841"/>
    <s v="HUILA"/>
    <n v="308244"/>
    <n v="745313"/>
    <n v="0"/>
  </r>
  <r>
    <x v="4"/>
    <x v="7"/>
    <s v="08"/>
    <x v="19"/>
    <s v="201708"/>
    <s v="20170844"/>
    <s v="LA GUAJIRA"/>
    <n v="133840"/>
    <n v="697021"/>
    <n v="0"/>
  </r>
  <r>
    <x v="4"/>
    <x v="7"/>
    <s v="08"/>
    <x v="20"/>
    <s v="201708"/>
    <s v="20170847"/>
    <s v="MAGDALENA"/>
    <n v="354152"/>
    <n v="915703"/>
    <n v="0"/>
  </r>
  <r>
    <x v="4"/>
    <x v="7"/>
    <s v="08"/>
    <x v="21"/>
    <s v="201708"/>
    <s v="20170850"/>
    <s v="META"/>
    <n v="405207"/>
    <n v="489775"/>
    <n v="0"/>
  </r>
  <r>
    <x v="4"/>
    <x v="7"/>
    <s v="08"/>
    <x v="22"/>
    <s v="201708"/>
    <s v="20170852"/>
    <s v="NARINO"/>
    <n v="256735"/>
    <n v="1138638"/>
    <n v="0"/>
  </r>
  <r>
    <x v="4"/>
    <x v="7"/>
    <s v="08"/>
    <x v="23"/>
    <s v="201708"/>
    <s v="20170854"/>
    <s v="NORTE DE SANTANDER"/>
    <n v="420999"/>
    <n v="923885"/>
    <n v="0"/>
  </r>
  <r>
    <x v="4"/>
    <x v="7"/>
    <s v="08"/>
    <x v="24"/>
    <s v="201708"/>
    <s v="20170886"/>
    <s v="PUTUMAYO"/>
    <n v="41567"/>
    <n v="253830"/>
    <n v="0"/>
  </r>
  <r>
    <x v="4"/>
    <x v="7"/>
    <s v="08"/>
    <x v="25"/>
    <s v="201708"/>
    <s v="20170863"/>
    <s v="QUINDIO"/>
    <n v="259818"/>
    <n v="229518"/>
    <n v="0"/>
  </r>
  <r>
    <x v="4"/>
    <x v="7"/>
    <s v="08"/>
    <x v="26"/>
    <s v="201708"/>
    <s v="20170866"/>
    <s v="RISARALDA"/>
    <n v="521186"/>
    <n v="371844"/>
    <n v="0"/>
  </r>
  <r>
    <x v="4"/>
    <x v="7"/>
    <s v="08"/>
    <x v="27"/>
    <s v="201708"/>
    <s v="20170888"/>
    <s v="SAN ANDRES"/>
    <n v="39278"/>
    <n v="13452"/>
    <n v="0"/>
  </r>
  <r>
    <x v="4"/>
    <x v="7"/>
    <s v="08"/>
    <x v="28"/>
    <s v="201708"/>
    <s v="20170868"/>
    <s v="SANTANDER"/>
    <n v="1056481"/>
    <n v="887247"/>
    <n v="0"/>
  </r>
  <r>
    <x v="4"/>
    <x v="7"/>
    <s v="08"/>
    <x v="29"/>
    <s v="201708"/>
    <s v="20170870"/>
    <s v="SUCRE"/>
    <n v="149756"/>
    <n v="772962"/>
    <n v="0"/>
  </r>
  <r>
    <x v="4"/>
    <x v="7"/>
    <s v="08"/>
    <x v="30"/>
    <s v="201708"/>
    <s v="20170873"/>
    <s v="TOLIMA"/>
    <n v="476666"/>
    <n v="705395"/>
    <n v="0"/>
  </r>
  <r>
    <x v="4"/>
    <x v="7"/>
    <s v="08"/>
    <x v="31"/>
    <s v="201708"/>
    <s v="20170876"/>
    <s v="VALLE"/>
    <n v="2433775"/>
    <n v="1732463"/>
    <n v="0"/>
  </r>
  <r>
    <x v="4"/>
    <x v="7"/>
    <s v="08"/>
    <x v="32"/>
    <s v="201708"/>
    <s v="20170897"/>
    <s v="VAUPES"/>
    <n v="3257"/>
    <n v="26666"/>
    <n v="0"/>
  </r>
  <r>
    <x v="4"/>
    <x v="7"/>
    <s v="08"/>
    <x v="33"/>
    <s v="201708"/>
    <s v="20170899"/>
    <s v="VICHADA"/>
    <n v="6729"/>
    <n v="68083"/>
    <n v="0"/>
  </r>
  <r>
    <x v="4"/>
    <x v="8"/>
    <s v="09"/>
    <x v="0"/>
    <s v="201709"/>
    <s v="20170991"/>
    <s v="AMAZONAS"/>
    <n v="13973"/>
    <n v="53138"/>
    <n v="0"/>
  </r>
  <r>
    <x v="4"/>
    <x v="8"/>
    <s v="09"/>
    <x v="1"/>
    <s v="201709"/>
    <s v="20170905"/>
    <s v="ANTIOQUIA"/>
    <n v="3682325"/>
    <n v="2300364"/>
    <n v="0"/>
  </r>
  <r>
    <x v="4"/>
    <x v="8"/>
    <s v="09"/>
    <x v="2"/>
    <s v="201709"/>
    <s v="20170981"/>
    <s v="ARAUCA"/>
    <n v="42592"/>
    <n v="196268"/>
    <n v="0"/>
  </r>
  <r>
    <x v="4"/>
    <x v="8"/>
    <s v="09"/>
    <x v="3"/>
    <s v="201709"/>
    <s v="20170908"/>
    <s v="ATLANTICO"/>
    <n v="1073841"/>
    <n v="1323130"/>
    <n v="0"/>
  </r>
  <r>
    <x v="4"/>
    <x v="8"/>
    <s v="09"/>
    <x v="4"/>
    <s v="201709"/>
    <s v="20170911"/>
    <s v="BOGOTA D.C."/>
    <n v="6013028"/>
    <n v="1184236"/>
    <n v="0"/>
  </r>
  <r>
    <x v="4"/>
    <x v="8"/>
    <s v="09"/>
    <x v="5"/>
    <s v="201709"/>
    <s v="20170913"/>
    <s v="BOLIVAR"/>
    <n v="605388"/>
    <n v="1400986"/>
    <n v="0"/>
  </r>
  <r>
    <x v="4"/>
    <x v="8"/>
    <s v="09"/>
    <x v="6"/>
    <s v="201709"/>
    <s v="20170915"/>
    <s v="BOYACA"/>
    <n v="431152"/>
    <n v="638125"/>
    <n v="0"/>
  </r>
  <r>
    <x v="4"/>
    <x v="8"/>
    <s v="09"/>
    <x v="7"/>
    <s v="201709"/>
    <s v="20170917"/>
    <s v="CALDAS"/>
    <n v="444521"/>
    <n v="396134"/>
    <n v="0"/>
  </r>
  <r>
    <x v="4"/>
    <x v="8"/>
    <s v="09"/>
    <x v="8"/>
    <s v="201709"/>
    <s v="20170918"/>
    <s v="CAQUETA"/>
    <n v="69711"/>
    <n v="299462"/>
    <n v="0"/>
  </r>
  <r>
    <x v="4"/>
    <x v="8"/>
    <s v="09"/>
    <x v="9"/>
    <s v="201709"/>
    <s v="20170985"/>
    <s v="CASANARE"/>
    <n v="149208"/>
    <n v="214403"/>
    <n v="0"/>
  </r>
  <r>
    <x v="4"/>
    <x v="8"/>
    <s v="09"/>
    <x v="10"/>
    <s v="201709"/>
    <s v="20170919"/>
    <s v="CAUCA"/>
    <n v="268659"/>
    <n v="948052"/>
    <n v="0"/>
  </r>
  <r>
    <x v="4"/>
    <x v="8"/>
    <s v="09"/>
    <x v="11"/>
    <s v="201709"/>
    <s v="20170920"/>
    <s v="CESAR"/>
    <n v="304956"/>
    <n v="804708"/>
    <n v="0"/>
  </r>
  <r>
    <x v="4"/>
    <x v="8"/>
    <s v="09"/>
    <x v="12"/>
    <s v="201709"/>
    <s v="20170927"/>
    <s v="CHOCO"/>
    <n v="49426"/>
    <n v="364961"/>
    <n v="0"/>
  </r>
  <r>
    <x v="4"/>
    <x v="8"/>
    <s v="09"/>
    <x v="13"/>
    <s v="201709"/>
    <s v="20170923"/>
    <s v="CORDOBA"/>
    <n v="287058"/>
    <n v="1298452"/>
    <n v="0"/>
  </r>
  <r>
    <x v="4"/>
    <x v="8"/>
    <s v="09"/>
    <x v="14"/>
    <s v="201709"/>
    <s v="20170925"/>
    <s v="CUNDINAMARCA"/>
    <n v="1278012"/>
    <n v="838825"/>
    <n v="0"/>
  </r>
  <r>
    <x v="4"/>
    <x v="8"/>
    <s v="09"/>
    <x v="15"/>
    <s v="201709"/>
    <s v="20170994"/>
    <s v="GUAINIA"/>
    <n v="4793"/>
    <n v="37448"/>
    <n v="0"/>
  </r>
  <r>
    <x v="4"/>
    <x v="8"/>
    <s v="09"/>
    <x v="16"/>
    <s v="201709"/>
    <s v="20170995"/>
    <s v="GUAVIARE"/>
    <n v="16021"/>
    <n v="55713"/>
    <n v="0"/>
  </r>
  <r>
    <x v="4"/>
    <x v="8"/>
    <s v="09"/>
    <x v="17"/>
    <s v="201709"/>
    <s v="20170941"/>
    <s v="HUILA"/>
    <n v="308068"/>
    <n v="747860"/>
    <n v="0"/>
  </r>
  <r>
    <x v="4"/>
    <x v="8"/>
    <s v="09"/>
    <x v="19"/>
    <s v="201709"/>
    <s v="20170944"/>
    <s v="LA GUAJIRA"/>
    <n v="133886"/>
    <n v="698692"/>
    <n v="0"/>
  </r>
  <r>
    <x v="4"/>
    <x v="8"/>
    <s v="09"/>
    <x v="20"/>
    <s v="201709"/>
    <s v="20170947"/>
    <s v="MAGDALENA"/>
    <n v="353119"/>
    <n v="919539"/>
    <n v="0"/>
  </r>
  <r>
    <x v="4"/>
    <x v="8"/>
    <s v="09"/>
    <x v="21"/>
    <s v="201709"/>
    <s v="20170950"/>
    <s v="META"/>
    <n v="404096"/>
    <n v="491512"/>
    <n v="0"/>
  </r>
  <r>
    <x v="4"/>
    <x v="8"/>
    <s v="09"/>
    <x v="22"/>
    <s v="201709"/>
    <s v="20170952"/>
    <s v="NARINO"/>
    <n v="256801"/>
    <n v="1140555"/>
    <n v="0"/>
  </r>
  <r>
    <x v="4"/>
    <x v="8"/>
    <s v="09"/>
    <x v="23"/>
    <s v="201709"/>
    <s v="20170954"/>
    <s v="NORTE DE SANTANDER"/>
    <n v="420171"/>
    <n v="924780"/>
    <n v="0"/>
  </r>
  <r>
    <x v="4"/>
    <x v="8"/>
    <s v="09"/>
    <x v="24"/>
    <s v="201709"/>
    <s v="20170986"/>
    <s v="PUTUMAYO"/>
    <n v="41475"/>
    <n v="254319"/>
    <n v="0"/>
  </r>
  <r>
    <x v="4"/>
    <x v="8"/>
    <s v="09"/>
    <x v="25"/>
    <s v="201709"/>
    <s v="20170963"/>
    <s v="QUINDIO"/>
    <n v="259854"/>
    <n v="229743"/>
    <n v="0"/>
  </r>
  <r>
    <x v="4"/>
    <x v="8"/>
    <s v="09"/>
    <x v="26"/>
    <s v="201709"/>
    <s v="20170966"/>
    <s v="RISARALDA"/>
    <n v="522277"/>
    <n v="372370"/>
    <n v="0"/>
  </r>
  <r>
    <x v="4"/>
    <x v="8"/>
    <s v="09"/>
    <x v="27"/>
    <s v="201709"/>
    <s v="20170988"/>
    <s v="SAN ANDRES"/>
    <n v="39891"/>
    <n v="13722"/>
    <n v="0"/>
  </r>
  <r>
    <x v="4"/>
    <x v="8"/>
    <s v="09"/>
    <x v="28"/>
    <s v="201709"/>
    <s v="20170968"/>
    <s v="SANTANDER"/>
    <n v="1056901"/>
    <n v="889682"/>
    <n v="0"/>
  </r>
  <r>
    <x v="4"/>
    <x v="8"/>
    <s v="09"/>
    <x v="29"/>
    <s v="201709"/>
    <s v="20170970"/>
    <s v="SUCRE"/>
    <n v="148879"/>
    <n v="774044"/>
    <n v="0"/>
  </r>
  <r>
    <x v="4"/>
    <x v="8"/>
    <s v="09"/>
    <x v="30"/>
    <s v="201709"/>
    <s v="20170973"/>
    <s v="TOLIMA"/>
    <n v="477067"/>
    <n v="706274"/>
    <n v="0"/>
  </r>
  <r>
    <x v="4"/>
    <x v="8"/>
    <s v="09"/>
    <x v="31"/>
    <s v="201709"/>
    <s v="20170976"/>
    <s v="VALLE"/>
    <n v="2443737"/>
    <n v="1729362"/>
    <n v="0"/>
  </r>
  <r>
    <x v="4"/>
    <x v="8"/>
    <s v="09"/>
    <x v="32"/>
    <s v="201709"/>
    <s v="20170997"/>
    <s v="VAUPES"/>
    <n v="3195"/>
    <n v="26725"/>
    <n v="0"/>
  </r>
  <r>
    <x v="4"/>
    <x v="8"/>
    <s v="09"/>
    <x v="33"/>
    <s v="201709"/>
    <s v="20170999"/>
    <s v="VICHADA"/>
    <n v="6745"/>
    <n v="68114"/>
    <n v="0"/>
  </r>
  <r>
    <x v="4"/>
    <x v="9"/>
    <s v="10"/>
    <x v="0"/>
    <s v="201710"/>
    <s v="20171091"/>
    <s v="AMAZONAS"/>
    <n v="14040"/>
    <n v="53282"/>
    <n v="0"/>
  </r>
  <r>
    <x v="4"/>
    <x v="9"/>
    <s v="10"/>
    <x v="1"/>
    <s v="201710"/>
    <s v="20171005"/>
    <s v="ANTIOQUIA"/>
    <n v="3688520"/>
    <n v="2317897"/>
    <n v="0"/>
  </r>
  <r>
    <x v="4"/>
    <x v="9"/>
    <s v="10"/>
    <x v="2"/>
    <s v="201710"/>
    <s v="20171081"/>
    <s v="ARAUCA"/>
    <n v="41662"/>
    <n v="197160"/>
    <n v="0"/>
  </r>
  <r>
    <x v="4"/>
    <x v="9"/>
    <s v="10"/>
    <x v="3"/>
    <s v="201710"/>
    <s v="20171008"/>
    <s v="ATLANTICO"/>
    <n v="1075417"/>
    <n v="1338551"/>
    <n v="0"/>
  </r>
  <r>
    <x v="4"/>
    <x v="9"/>
    <s v="10"/>
    <x v="4"/>
    <s v="201710"/>
    <s v="20171011"/>
    <s v="BOGOTA D.C."/>
    <n v="6054131"/>
    <n v="1164581"/>
    <n v="0"/>
  </r>
  <r>
    <x v="4"/>
    <x v="9"/>
    <s v="10"/>
    <x v="5"/>
    <s v="201710"/>
    <s v="20171013"/>
    <s v="BOLIVAR"/>
    <n v="606219"/>
    <n v="1404515"/>
    <n v="0"/>
  </r>
  <r>
    <x v="4"/>
    <x v="9"/>
    <s v="10"/>
    <x v="6"/>
    <s v="201710"/>
    <s v="20171015"/>
    <s v="BOYACA"/>
    <n v="430466"/>
    <n v="638722"/>
    <n v="0"/>
  </r>
  <r>
    <x v="4"/>
    <x v="9"/>
    <s v="10"/>
    <x v="7"/>
    <s v="201710"/>
    <s v="20171017"/>
    <s v="CALDAS"/>
    <n v="443923"/>
    <n v="395420"/>
    <n v="0"/>
  </r>
  <r>
    <x v="4"/>
    <x v="9"/>
    <s v="10"/>
    <x v="8"/>
    <s v="201710"/>
    <s v="20171018"/>
    <s v="CAQUETA"/>
    <n v="69440"/>
    <n v="300301"/>
    <n v="0"/>
  </r>
  <r>
    <x v="4"/>
    <x v="9"/>
    <s v="10"/>
    <x v="9"/>
    <s v="201710"/>
    <s v="20171085"/>
    <s v="CASANARE"/>
    <n v="147603"/>
    <n v="214288"/>
    <n v="0"/>
  </r>
  <r>
    <x v="4"/>
    <x v="9"/>
    <s v="10"/>
    <x v="10"/>
    <s v="201710"/>
    <s v="20171019"/>
    <s v="CAUCA"/>
    <n v="269669"/>
    <n v="948870"/>
    <n v="0"/>
  </r>
  <r>
    <x v="4"/>
    <x v="9"/>
    <s v="10"/>
    <x v="11"/>
    <s v="201710"/>
    <s v="20171020"/>
    <s v="CESAR"/>
    <n v="304124"/>
    <n v="807243"/>
    <n v="0"/>
  </r>
  <r>
    <x v="4"/>
    <x v="9"/>
    <s v="10"/>
    <x v="12"/>
    <s v="201710"/>
    <s v="20171027"/>
    <s v="CHOCO"/>
    <n v="47890"/>
    <n v="367105"/>
    <n v="0"/>
  </r>
  <r>
    <x v="4"/>
    <x v="9"/>
    <s v="10"/>
    <x v="13"/>
    <s v="201710"/>
    <s v="20171023"/>
    <s v="CORDOBA"/>
    <n v="286567"/>
    <n v="1299472"/>
    <n v="0"/>
  </r>
  <r>
    <x v="4"/>
    <x v="9"/>
    <s v="10"/>
    <x v="14"/>
    <s v="201710"/>
    <s v="20171025"/>
    <s v="CUNDINAMARCA"/>
    <n v="1279710"/>
    <n v="843981"/>
    <n v="0"/>
  </r>
  <r>
    <x v="4"/>
    <x v="9"/>
    <s v="10"/>
    <x v="15"/>
    <s v="201710"/>
    <s v="20171094"/>
    <s v="GUAINIA"/>
    <n v="4823"/>
    <n v="37658"/>
    <n v="0"/>
  </r>
  <r>
    <x v="4"/>
    <x v="9"/>
    <s v="10"/>
    <x v="16"/>
    <s v="201710"/>
    <s v="20171095"/>
    <s v="GUAVIARE"/>
    <n v="15969"/>
    <n v="55773"/>
    <n v="0"/>
  </r>
  <r>
    <x v="4"/>
    <x v="9"/>
    <s v="10"/>
    <x v="17"/>
    <s v="201710"/>
    <s v="20171041"/>
    <s v="HUILA"/>
    <n v="306819"/>
    <n v="750184"/>
    <n v="0"/>
  </r>
  <r>
    <x v="4"/>
    <x v="9"/>
    <s v="10"/>
    <x v="19"/>
    <s v="201710"/>
    <s v="20171044"/>
    <s v="LA GUAJIRA"/>
    <n v="134628"/>
    <n v="698943"/>
    <n v="0"/>
  </r>
  <r>
    <x v="4"/>
    <x v="9"/>
    <s v="10"/>
    <x v="20"/>
    <s v="201710"/>
    <s v="20171047"/>
    <s v="MAGDALENA"/>
    <n v="351997"/>
    <n v="915428"/>
    <n v="0"/>
  </r>
  <r>
    <x v="4"/>
    <x v="9"/>
    <s v="10"/>
    <x v="21"/>
    <s v="201710"/>
    <s v="20171050"/>
    <s v="META"/>
    <n v="405493"/>
    <n v="491997"/>
    <n v="0"/>
  </r>
  <r>
    <x v="4"/>
    <x v="9"/>
    <s v="10"/>
    <x v="22"/>
    <s v="201710"/>
    <s v="20171052"/>
    <s v="NARINO"/>
    <n v="256752"/>
    <n v="1143728"/>
    <n v="0"/>
  </r>
  <r>
    <x v="4"/>
    <x v="9"/>
    <s v="10"/>
    <x v="23"/>
    <s v="201710"/>
    <s v="20171054"/>
    <s v="NORTE DE SANTANDER"/>
    <n v="417598"/>
    <n v="926997"/>
    <n v="0"/>
  </r>
  <r>
    <x v="4"/>
    <x v="9"/>
    <s v="10"/>
    <x v="24"/>
    <s v="201710"/>
    <s v="20171086"/>
    <s v="PUTUMAYO"/>
    <n v="41163"/>
    <n v="255027"/>
    <n v="0"/>
  </r>
  <r>
    <x v="4"/>
    <x v="9"/>
    <s v="10"/>
    <x v="25"/>
    <s v="201710"/>
    <s v="20171063"/>
    <s v="QUINDIO"/>
    <n v="258298"/>
    <n v="230180"/>
    <n v="0"/>
  </r>
  <r>
    <x v="4"/>
    <x v="9"/>
    <s v="10"/>
    <x v="26"/>
    <s v="201710"/>
    <s v="20171066"/>
    <s v="RISARALDA"/>
    <n v="519031"/>
    <n v="372986"/>
    <n v="0"/>
  </r>
  <r>
    <x v="4"/>
    <x v="9"/>
    <s v="10"/>
    <x v="27"/>
    <s v="201710"/>
    <s v="20171088"/>
    <s v="SAN ANDRES"/>
    <n v="40063"/>
    <n v="13611"/>
    <n v="0"/>
  </r>
  <r>
    <x v="4"/>
    <x v="9"/>
    <s v="10"/>
    <x v="28"/>
    <s v="201710"/>
    <s v="20171068"/>
    <s v="SANTANDER"/>
    <n v="1055529"/>
    <n v="892812"/>
    <n v="0"/>
  </r>
  <r>
    <x v="4"/>
    <x v="9"/>
    <s v="10"/>
    <x v="29"/>
    <s v="201710"/>
    <s v="20171070"/>
    <s v="SUCRE"/>
    <n v="148917"/>
    <n v="773623"/>
    <n v="0"/>
  </r>
  <r>
    <x v="4"/>
    <x v="9"/>
    <s v="10"/>
    <x v="30"/>
    <s v="201710"/>
    <s v="20171073"/>
    <s v="TOLIMA"/>
    <n v="474424"/>
    <n v="708653"/>
    <n v="0"/>
  </r>
  <r>
    <x v="4"/>
    <x v="9"/>
    <s v="10"/>
    <x v="31"/>
    <s v="201710"/>
    <s v="20171076"/>
    <s v="VALLE"/>
    <n v="2450075"/>
    <n v="1727507"/>
    <n v="0"/>
  </r>
  <r>
    <x v="4"/>
    <x v="9"/>
    <s v="10"/>
    <x v="32"/>
    <s v="201710"/>
    <s v="20171097"/>
    <s v="VAUPES"/>
    <n v="3180"/>
    <n v="26735"/>
    <n v="0"/>
  </r>
  <r>
    <x v="4"/>
    <x v="9"/>
    <s v="10"/>
    <x v="33"/>
    <s v="201710"/>
    <s v="20171099"/>
    <s v="VICHADA"/>
    <n v="6676"/>
    <n v="68242"/>
    <n v="0"/>
  </r>
  <r>
    <x v="4"/>
    <x v="10"/>
    <s v="11"/>
    <x v="0"/>
    <s v="201711"/>
    <s v="20171191"/>
    <s v="AMAZONAS"/>
    <n v="14159"/>
    <n v="53294"/>
    <n v="0"/>
  </r>
  <r>
    <x v="4"/>
    <x v="10"/>
    <s v="11"/>
    <x v="1"/>
    <s v="201711"/>
    <s v="20171105"/>
    <s v="ANTIOQUIA"/>
    <n v="3691499"/>
    <n v="2329926"/>
    <n v="0"/>
  </r>
  <r>
    <x v="4"/>
    <x v="10"/>
    <s v="11"/>
    <x v="2"/>
    <s v="201711"/>
    <s v="20171181"/>
    <s v="ARAUCA"/>
    <n v="41534"/>
    <n v="197234"/>
    <n v="0"/>
  </r>
  <r>
    <x v="4"/>
    <x v="10"/>
    <s v="11"/>
    <x v="3"/>
    <s v="201711"/>
    <s v="20171108"/>
    <s v="ATLANTICO"/>
    <n v="1074870"/>
    <n v="1334731"/>
    <n v="0"/>
  </r>
  <r>
    <x v="4"/>
    <x v="10"/>
    <s v="11"/>
    <x v="4"/>
    <s v="201711"/>
    <s v="20171111"/>
    <s v="BOGOTA D.C."/>
    <n v="6053712"/>
    <n v="1163475"/>
    <n v="0"/>
  </r>
  <r>
    <x v="4"/>
    <x v="10"/>
    <s v="11"/>
    <x v="5"/>
    <s v="201711"/>
    <s v="20171113"/>
    <s v="BOLIVAR"/>
    <n v="605265"/>
    <n v="1406987"/>
    <n v="0"/>
  </r>
  <r>
    <x v="4"/>
    <x v="10"/>
    <s v="11"/>
    <x v="6"/>
    <s v="201711"/>
    <s v="20171115"/>
    <s v="BOYACA"/>
    <n v="427549"/>
    <n v="640452"/>
    <n v="0"/>
  </r>
  <r>
    <x v="4"/>
    <x v="10"/>
    <s v="11"/>
    <x v="7"/>
    <s v="201711"/>
    <s v="20171117"/>
    <s v="CALDAS"/>
    <n v="443440"/>
    <n v="394662"/>
    <n v="0"/>
  </r>
  <r>
    <x v="4"/>
    <x v="10"/>
    <s v="11"/>
    <x v="8"/>
    <s v="201711"/>
    <s v="20171118"/>
    <s v="CAQUETA"/>
    <n v="69139"/>
    <n v="300670"/>
    <n v="0"/>
  </r>
  <r>
    <x v="4"/>
    <x v="10"/>
    <s v="11"/>
    <x v="9"/>
    <s v="201711"/>
    <s v="20171185"/>
    <s v="CASANARE"/>
    <n v="144193"/>
    <n v="214760"/>
    <n v="0"/>
  </r>
  <r>
    <x v="4"/>
    <x v="10"/>
    <s v="11"/>
    <x v="10"/>
    <s v="201711"/>
    <s v="20171119"/>
    <s v="CAUCA"/>
    <n v="270466"/>
    <n v="948019"/>
    <n v="0"/>
  </r>
  <r>
    <x v="4"/>
    <x v="10"/>
    <s v="11"/>
    <x v="11"/>
    <s v="201711"/>
    <s v="20171120"/>
    <s v="CESAR"/>
    <n v="303871"/>
    <n v="809726"/>
    <n v="0"/>
  </r>
  <r>
    <x v="4"/>
    <x v="10"/>
    <s v="11"/>
    <x v="12"/>
    <s v="201711"/>
    <s v="20171127"/>
    <s v="CHOCO"/>
    <n v="48121"/>
    <n v="368732"/>
    <n v="0"/>
  </r>
  <r>
    <x v="4"/>
    <x v="10"/>
    <s v="11"/>
    <x v="13"/>
    <s v="201711"/>
    <s v="20171123"/>
    <s v="CORDOBA"/>
    <n v="286826"/>
    <n v="1303087"/>
    <n v="0"/>
  </r>
  <r>
    <x v="4"/>
    <x v="10"/>
    <s v="11"/>
    <x v="14"/>
    <s v="201711"/>
    <s v="20171125"/>
    <s v="CUNDINAMARCA"/>
    <n v="1283621"/>
    <n v="836604"/>
    <n v="0"/>
  </r>
  <r>
    <x v="4"/>
    <x v="10"/>
    <s v="11"/>
    <x v="15"/>
    <s v="201711"/>
    <s v="20171194"/>
    <s v="GUAINIA"/>
    <n v="4890"/>
    <n v="37866"/>
    <n v="0"/>
  </r>
  <r>
    <x v="4"/>
    <x v="10"/>
    <s v="11"/>
    <x v="16"/>
    <s v="201711"/>
    <s v="20171195"/>
    <s v="GUAVIARE"/>
    <n v="15948"/>
    <n v="55767"/>
    <n v="0"/>
  </r>
  <r>
    <x v="4"/>
    <x v="10"/>
    <s v="11"/>
    <x v="17"/>
    <s v="201711"/>
    <s v="20171141"/>
    <s v="HUILA"/>
    <n v="303564"/>
    <n v="752214"/>
    <n v="0"/>
  </r>
  <r>
    <x v="4"/>
    <x v="10"/>
    <s v="11"/>
    <x v="19"/>
    <s v="201711"/>
    <s v="20171144"/>
    <s v="LA GUAJIRA"/>
    <n v="135646"/>
    <n v="700886"/>
    <n v="0"/>
  </r>
  <r>
    <x v="4"/>
    <x v="10"/>
    <s v="11"/>
    <x v="20"/>
    <s v="201711"/>
    <s v="20171147"/>
    <s v="MAGDALENA"/>
    <n v="351026"/>
    <n v="916520"/>
    <n v="0"/>
  </r>
  <r>
    <x v="4"/>
    <x v="10"/>
    <s v="11"/>
    <x v="21"/>
    <s v="201711"/>
    <s v="20171150"/>
    <s v="META"/>
    <n v="398730"/>
    <n v="492386"/>
    <n v="0"/>
  </r>
  <r>
    <x v="4"/>
    <x v="10"/>
    <s v="11"/>
    <x v="22"/>
    <s v="201711"/>
    <s v="20171152"/>
    <s v="NARINO"/>
    <n v="256733"/>
    <n v="1142717"/>
    <n v="0"/>
  </r>
  <r>
    <x v="4"/>
    <x v="10"/>
    <s v="11"/>
    <x v="23"/>
    <s v="201711"/>
    <s v="20171154"/>
    <s v="NORTE DE SANTANDER"/>
    <n v="414542"/>
    <n v="927382"/>
    <n v="0"/>
  </r>
  <r>
    <x v="4"/>
    <x v="10"/>
    <s v="11"/>
    <x v="24"/>
    <s v="201711"/>
    <s v="20171186"/>
    <s v="PUTUMAYO"/>
    <n v="40404"/>
    <n v="255348"/>
    <n v="0"/>
  </r>
  <r>
    <x v="4"/>
    <x v="10"/>
    <s v="11"/>
    <x v="25"/>
    <s v="201711"/>
    <s v="20171163"/>
    <s v="QUINDIO"/>
    <n v="257176"/>
    <n v="230285"/>
    <n v="0"/>
  </r>
  <r>
    <x v="4"/>
    <x v="10"/>
    <s v="11"/>
    <x v="26"/>
    <s v="201711"/>
    <s v="20171166"/>
    <s v="RISARALDA"/>
    <n v="518159"/>
    <n v="373528"/>
    <n v="0"/>
  </r>
  <r>
    <x v="4"/>
    <x v="10"/>
    <s v="11"/>
    <x v="27"/>
    <s v="201711"/>
    <s v="20171188"/>
    <s v="SAN ANDRES"/>
    <n v="40107"/>
    <n v="13574"/>
    <n v="0"/>
  </r>
  <r>
    <x v="4"/>
    <x v="10"/>
    <s v="11"/>
    <x v="28"/>
    <s v="201711"/>
    <s v="20171168"/>
    <s v="SANTANDER"/>
    <n v="1053202"/>
    <n v="894788"/>
    <n v="0"/>
  </r>
  <r>
    <x v="4"/>
    <x v="10"/>
    <s v="11"/>
    <x v="29"/>
    <s v="201711"/>
    <s v="20171170"/>
    <s v="SUCRE"/>
    <n v="148867"/>
    <n v="773099"/>
    <n v="0"/>
  </r>
  <r>
    <x v="4"/>
    <x v="10"/>
    <s v="11"/>
    <x v="30"/>
    <s v="201711"/>
    <s v="20171173"/>
    <s v="TOLIMA"/>
    <n v="472639"/>
    <n v="708571"/>
    <n v="0"/>
  </r>
  <r>
    <x v="4"/>
    <x v="10"/>
    <s v="11"/>
    <x v="31"/>
    <s v="201711"/>
    <s v="20171176"/>
    <s v="VALLE"/>
    <n v="2453316"/>
    <n v="1724527"/>
    <n v="0"/>
  </r>
  <r>
    <x v="4"/>
    <x v="10"/>
    <s v="11"/>
    <x v="32"/>
    <s v="201711"/>
    <s v="20171197"/>
    <s v="VAUPES"/>
    <n v="3119"/>
    <n v="26764"/>
    <n v="0"/>
  </r>
  <r>
    <x v="4"/>
    <x v="10"/>
    <s v="11"/>
    <x v="33"/>
    <s v="201711"/>
    <s v="20171199"/>
    <s v="VICHADA"/>
    <n v="6831"/>
    <n v="68537"/>
    <n v="0"/>
  </r>
  <r>
    <x v="4"/>
    <x v="11"/>
    <s v="12"/>
    <x v="0"/>
    <s v="201712"/>
    <s v="20171291"/>
    <s v="AMAZONAS"/>
    <n v="14226"/>
    <n v="53462"/>
    <n v="0"/>
  </r>
  <r>
    <x v="4"/>
    <x v="11"/>
    <s v="12"/>
    <x v="1"/>
    <s v="201712"/>
    <s v="20171205"/>
    <s v="ANTIOQUIA"/>
    <n v="3699280"/>
    <n v="2336079"/>
    <n v="0"/>
  </r>
  <r>
    <x v="4"/>
    <x v="11"/>
    <s v="12"/>
    <x v="2"/>
    <s v="201712"/>
    <s v="20171281"/>
    <s v="ARAUCA"/>
    <n v="42131"/>
    <n v="198011"/>
    <n v="0"/>
  </r>
  <r>
    <x v="4"/>
    <x v="11"/>
    <s v="12"/>
    <x v="3"/>
    <s v="201712"/>
    <s v="20171208"/>
    <s v="ATLANTICO"/>
    <n v="1079683"/>
    <n v="1327246"/>
    <n v="0"/>
  </r>
  <r>
    <x v="4"/>
    <x v="11"/>
    <s v="12"/>
    <x v="4"/>
    <s v="201712"/>
    <s v="20171211"/>
    <s v="BOGOTA D.C."/>
    <n v="6065608"/>
    <n v="1175245"/>
    <n v="0"/>
  </r>
  <r>
    <x v="4"/>
    <x v="11"/>
    <s v="12"/>
    <x v="5"/>
    <s v="201712"/>
    <s v="20171213"/>
    <s v="BOLIVAR"/>
    <n v="608214"/>
    <n v="1410466"/>
    <n v="0"/>
  </r>
  <r>
    <x v="4"/>
    <x v="11"/>
    <s v="12"/>
    <x v="6"/>
    <s v="201712"/>
    <s v="20171215"/>
    <s v="BOYACA"/>
    <n v="431511"/>
    <n v="640929"/>
    <n v="0"/>
  </r>
  <r>
    <x v="4"/>
    <x v="11"/>
    <s v="12"/>
    <x v="7"/>
    <s v="201712"/>
    <s v="20171217"/>
    <s v="CALDAS"/>
    <n v="445113"/>
    <n v="393770"/>
    <n v="0"/>
  </r>
  <r>
    <x v="4"/>
    <x v="11"/>
    <s v="12"/>
    <x v="8"/>
    <s v="201712"/>
    <s v="20171218"/>
    <s v="CAQUETA"/>
    <n v="69827"/>
    <n v="301437"/>
    <n v="0"/>
  </r>
  <r>
    <x v="4"/>
    <x v="11"/>
    <s v="12"/>
    <x v="9"/>
    <s v="201712"/>
    <s v="20171285"/>
    <s v="CASANARE"/>
    <n v="146757"/>
    <n v="215935"/>
    <n v="0"/>
  </r>
  <r>
    <x v="4"/>
    <x v="11"/>
    <s v="12"/>
    <x v="10"/>
    <s v="201712"/>
    <s v="20171219"/>
    <s v="CAUCA"/>
    <n v="271640"/>
    <n v="948737"/>
    <n v="0"/>
  </r>
  <r>
    <x v="4"/>
    <x v="11"/>
    <s v="12"/>
    <x v="11"/>
    <s v="201712"/>
    <s v="20171220"/>
    <s v="CESAR"/>
    <n v="304201"/>
    <n v="811168"/>
    <n v="0"/>
  </r>
  <r>
    <x v="4"/>
    <x v="11"/>
    <s v="12"/>
    <x v="12"/>
    <s v="201712"/>
    <s v="20171227"/>
    <s v="CHOCO"/>
    <n v="49246"/>
    <n v="368213"/>
    <n v="0"/>
  </r>
  <r>
    <x v="4"/>
    <x v="11"/>
    <s v="12"/>
    <x v="13"/>
    <s v="201712"/>
    <s v="20171223"/>
    <s v="CORDOBA"/>
    <n v="286747"/>
    <n v="1303978"/>
    <n v="0"/>
  </r>
  <r>
    <x v="4"/>
    <x v="11"/>
    <s v="12"/>
    <x v="14"/>
    <s v="201712"/>
    <s v="20171225"/>
    <s v="CUNDINAMARCA"/>
    <n v="1289055"/>
    <n v="837695"/>
    <n v="0"/>
  </r>
  <r>
    <x v="4"/>
    <x v="11"/>
    <s v="12"/>
    <x v="15"/>
    <s v="201712"/>
    <s v="20171294"/>
    <s v="GUAINIA"/>
    <n v="4935"/>
    <n v="37890"/>
    <n v="0"/>
  </r>
  <r>
    <x v="4"/>
    <x v="11"/>
    <s v="12"/>
    <x v="16"/>
    <s v="201712"/>
    <s v="20171295"/>
    <s v="GUAVIARE"/>
    <n v="16238"/>
    <n v="56196"/>
    <n v="0"/>
  </r>
  <r>
    <x v="4"/>
    <x v="11"/>
    <s v="12"/>
    <x v="17"/>
    <s v="201712"/>
    <s v="20171241"/>
    <s v="HUILA"/>
    <n v="308159"/>
    <n v="752549"/>
    <n v="0"/>
  </r>
  <r>
    <x v="4"/>
    <x v="11"/>
    <s v="12"/>
    <x v="19"/>
    <s v="201712"/>
    <s v="20171244"/>
    <s v="LA GUAJIRA"/>
    <n v="136000"/>
    <n v="701831"/>
    <n v="0"/>
  </r>
  <r>
    <x v="4"/>
    <x v="11"/>
    <s v="12"/>
    <x v="20"/>
    <s v="201712"/>
    <s v="20171247"/>
    <s v="MAGDALENA"/>
    <n v="353071"/>
    <n v="918571"/>
    <n v="0"/>
  </r>
  <r>
    <x v="4"/>
    <x v="11"/>
    <s v="12"/>
    <x v="21"/>
    <s v="201712"/>
    <s v="20171250"/>
    <s v="META"/>
    <n v="401803"/>
    <n v="498851"/>
    <n v="0"/>
  </r>
  <r>
    <x v="4"/>
    <x v="11"/>
    <s v="12"/>
    <x v="22"/>
    <s v="201712"/>
    <s v="20171252"/>
    <s v="NARINO"/>
    <n v="259236"/>
    <n v="1142453"/>
    <n v="0"/>
  </r>
  <r>
    <x v="4"/>
    <x v="11"/>
    <s v="12"/>
    <x v="23"/>
    <s v="201712"/>
    <s v="20171254"/>
    <s v="NORTE DE SANTANDER"/>
    <n v="416936"/>
    <n v="931687"/>
    <n v="0"/>
  </r>
  <r>
    <x v="4"/>
    <x v="11"/>
    <s v="12"/>
    <x v="24"/>
    <s v="201712"/>
    <s v="20171286"/>
    <s v="PUTUMAYO"/>
    <n v="41743"/>
    <n v="255486"/>
    <n v="0"/>
  </r>
  <r>
    <x v="4"/>
    <x v="11"/>
    <s v="12"/>
    <x v="25"/>
    <s v="201712"/>
    <s v="20171263"/>
    <s v="QUINDIO"/>
    <n v="258537"/>
    <n v="231036"/>
    <n v="0"/>
  </r>
  <r>
    <x v="4"/>
    <x v="11"/>
    <s v="12"/>
    <x v="26"/>
    <s v="201712"/>
    <s v="20171266"/>
    <s v="RISARALDA"/>
    <n v="520697"/>
    <n v="373411"/>
    <n v="0"/>
  </r>
  <r>
    <x v="4"/>
    <x v="11"/>
    <s v="12"/>
    <x v="27"/>
    <s v="201712"/>
    <s v="20171288"/>
    <s v="SAN ANDRES"/>
    <n v="40032"/>
    <n v="13520"/>
    <n v="0"/>
  </r>
  <r>
    <x v="4"/>
    <x v="11"/>
    <s v="12"/>
    <x v="28"/>
    <s v="201712"/>
    <s v="20171268"/>
    <s v="SANTANDER"/>
    <n v="1056592"/>
    <n v="895695"/>
    <n v="0"/>
  </r>
  <r>
    <x v="4"/>
    <x v="11"/>
    <s v="12"/>
    <x v="29"/>
    <s v="201712"/>
    <s v="20171270"/>
    <s v="SUCRE"/>
    <n v="149415"/>
    <n v="773369"/>
    <n v="0"/>
  </r>
  <r>
    <x v="4"/>
    <x v="11"/>
    <s v="12"/>
    <x v="30"/>
    <s v="201712"/>
    <s v="20171273"/>
    <s v="TOLIMA"/>
    <n v="475771"/>
    <n v="708155"/>
    <n v="0"/>
  </r>
  <r>
    <x v="4"/>
    <x v="11"/>
    <s v="12"/>
    <x v="31"/>
    <s v="201712"/>
    <s v="20171276"/>
    <s v="VALLE"/>
    <n v="2458901"/>
    <n v="1726058"/>
    <n v="0"/>
  </r>
  <r>
    <x v="4"/>
    <x v="11"/>
    <s v="12"/>
    <x v="32"/>
    <s v="201712"/>
    <s v="20171297"/>
    <s v="VAUPES"/>
    <n v="3227"/>
    <n v="26790"/>
    <n v="0"/>
  </r>
  <r>
    <x v="4"/>
    <x v="11"/>
    <s v="12"/>
    <x v="33"/>
    <s v="201712"/>
    <s v="20171299"/>
    <s v="VICHADA"/>
    <n v="6841"/>
    <n v="68658"/>
    <n v="0"/>
  </r>
  <r>
    <x v="5"/>
    <x v="0"/>
    <s v="01"/>
    <x v="0"/>
    <s v="201801"/>
    <s v="20180191"/>
    <s v="AMAZONAS"/>
    <n v="14022"/>
    <n v="53200"/>
    <n v="0"/>
  </r>
  <r>
    <x v="5"/>
    <x v="0"/>
    <s v="01"/>
    <x v="1"/>
    <s v="201801"/>
    <s v="20180105"/>
    <s v="ANTIOQUIA"/>
    <n v="3679263"/>
    <n v="2339905"/>
    <n v="0"/>
  </r>
  <r>
    <x v="5"/>
    <x v="0"/>
    <s v="01"/>
    <x v="2"/>
    <s v="201801"/>
    <s v="20180181"/>
    <s v="ARAUCA"/>
    <n v="41890"/>
    <n v="198251"/>
    <n v="0"/>
  </r>
  <r>
    <x v="5"/>
    <x v="0"/>
    <s v="01"/>
    <x v="3"/>
    <s v="201801"/>
    <s v="20180108"/>
    <s v="ATLANTICO"/>
    <n v="1076121"/>
    <n v="1330013"/>
    <n v="0"/>
  </r>
  <r>
    <x v="5"/>
    <x v="0"/>
    <s v="01"/>
    <x v="4"/>
    <s v="201801"/>
    <s v="20180111"/>
    <s v="BOGOTA D.C."/>
    <n v="6014546"/>
    <n v="1175160"/>
    <n v="0"/>
  </r>
  <r>
    <x v="5"/>
    <x v="0"/>
    <s v="01"/>
    <x v="5"/>
    <s v="201801"/>
    <s v="20180113"/>
    <s v="BOLIVAR"/>
    <n v="603159"/>
    <n v="1417028"/>
    <n v="0"/>
  </r>
  <r>
    <x v="5"/>
    <x v="0"/>
    <s v="01"/>
    <x v="6"/>
    <s v="201801"/>
    <s v="20180115"/>
    <s v="BOYACA"/>
    <n v="429048"/>
    <n v="640030"/>
    <n v="0"/>
  </r>
  <r>
    <x v="5"/>
    <x v="0"/>
    <s v="01"/>
    <x v="7"/>
    <s v="201801"/>
    <s v="20180117"/>
    <s v="CALDAS"/>
    <n v="442253"/>
    <n v="393385"/>
    <n v="0"/>
  </r>
  <r>
    <x v="5"/>
    <x v="0"/>
    <s v="01"/>
    <x v="8"/>
    <s v="201801"/>
    <s v="20180118"/>
    <s v="CAQUETA"/>
    <n v="68327"/>
    <n v="301981"/>
    <n v="0"/>
  </r>
  <r>
    <x v="5"/>
    <x v="0"/>
    <s v="01"/>
    <x v="9"/>
    <s v="201801"/>
    <s v="20180185"/>
    <s v="CASANARE"/>
    <n v="146880"/>
    <n v="214860"/>
    <n v="0"/>
  </r>
  <r>
    <x v="5"/>
    <x v="0"/>
    <s v="01"/>
    <x v="10"/>
    <s v="201801"/>
    <s v="20180119"/>
    <s v="CAUCA"/>
    <n v="266704"/>
    <n v="950446"/>
    <n v="0"/>
  </r>
  <r>
    <x v="5"/>
    <x v="0"/>
    <s v="01"/>
    <x v="11"/>
    <s v="201801"/>
    <s v="20180120"/>
    <s v="CESAR"/>
    <n v="300119"/>
    <n v="812210"/>
    <n v="0"/>
  </r>
  <r>
    <x v="5"/>
    <x v="0"/>
    <s v="01"/>
    <x v="12"/>
    <s v="201801"/>
    <s v="20180127"/>
    <s v="CHOCO"/>
    <n v="48794"/>
    <n v="366668"/>
    <n v="0"/>
  </r>
  <r>
    <x v="5"/>
    <x v="0"/>
    <s v="01"/>
    <x v="13"/>
    <s v="201801"/>
    <s v="20180123"/>
    <s v="CORDOBA"/>
    <n v="281605"/>
    <n v="1309014"/>
    <n v="0"/>
  </r>
  <r>
    <x v="5"/>
    <x v="0"/>
    <s v="01"/>
    <x v="14"/>
    <s v="201801"/>
    <s v="20180125"/>
    <s v="CUNDINAMARCA"/>
    <n v="1283184"/>
    <n v="837491"/>
    <n v="0"/>
  </r>
  <r>
    <x v="5"/>
    <x v="0"/>
    <s v="01"/>
    <x v="15"/>
    <s v="201801"/>
    <s v="20180194"/>
    <s v="GUAINIA"/>
    <n v="4110"/>
    <n v="38007"/>
    <n v="0"/>
  </r>
  <r>
    <x v="5"/>
    <x v="0"/>
    <s v="01"/>
    <x v="16"/>
    <s v="201801"/>
    <s v="20180195"/>
    <s v="GUAVIARE"/>
    <n v="15881"/>
    <n v="56308"/>
    <n v="0"/>
  </r>
  <r>
    <x v="5"/>
    <x v="0"/>
    <s v="01"/>
    <x v="17"/>
    <s v="201801"/>
    <s v="20180141"/>
    <s v="HUILA"/>
    <n v="306864"/>
    <n v="754083"/>
    <n v="0"/>
  </r>
  <r>
    <x v="5"/>
    <x v="0"/>
    <s v="01"/>
    <x v="19"/>
    <s v="201801"/>
    <s v="20180144"/>
    <s v="LA GUAJIRA"/>
    <n v="132773"/>
    <n v="703632"/>
    <n v="0"/>
  </r>
  <r>
    <x v="5"/>
    <x v="0"/>
    <s v="01"/>
    <x v="20"/>
    <s v="201801"/>
    <s v="20180147"/>
    <s v="MAGDALENA"/>
    <n v="350310"/>
    <n v="918990"/>
    <n v="0"/>
  </r>
  <r>
    <x v="5"/>
    <x v="0"/>
    <s v="01"/>
    <x v="21"/>
    <s v="201801"/>
    <s v="20180150"/>
    <s v="META"/>
    <n v="400119"/>
    <n v="499475"/>
    <n v="0"/>
  </r>
  <r>
    <x v="5"/>
    <x v="0"/>
    <s v="01"/>
    <x v="22"/>
    <s v="201801"/>
    <s v="20180152"/>
    <s v="NARINO"/>
    <n v="254991"/>
    <n v="1143857"/>
    <n v="0"/>
  </r>
  <r>
    <x v="5"/>
    <x v="0"/>
    <s v="01"/>
    <x v="23"/>
    <s v="201801"/>
    <s v="20180154"/>
    <s v="NORTE DE SANTANDER"/>
    <n v="411154"/>
    <n v="935482"/>
    <n v="0"/>
  </r>
  <r>
    <x v="5"/>
    <x v="0"/>
    <s v="01"/>
    <x v="24"/>
    <s v="201801"/>
    <s v="20180186"/>
    <s v="PUTUMAYO"/>
    <n v="41378"/>
    <n v="255516"/>
    <n v="0"/>
  </r>
  <r>
    <x v="5"/>
    <x v="0"/>
    <s v="01"/>
    <x v="25"/>
    <s v="201801"/>
    <s v="20180163"/>
    <s v="QUINDIO"/>
    <n v="256744"/>
    <n v="231842"/>
    <n v="0"/>
  </r>
  <r>
    <x v="5"/>
    <x v="0"/>
    <s v="01"/>
    <x v="26"/>
    <s v="201801"/>
    <s v="20180166"/>
    <s v="RISARALDA"/>
    <n v="516891"/>
    <n v="375019"/>
    <n v="0"/>
  </r>
  <r>
    <x v="5"/>
    <x v="0"/>
    <s v="01"/>
    <x v="27"/>
    <s v="201801"/>
    <s v="20180188"/>
    <s v="SAN ANDRES"/>
    <n v="39976"/>
    <n v="13377"/>
    <n v="0"/>
  </r>
  <r>
    <x v="5"/>
    <x v="0"/>
    <s v="01"/>
    <x v="28"/>
    <s v="201801"/>
    <s v="20180168"/>
    <s v="SANTANDER"/>
    <n v="1045926"/>
    <n v="896745"/>
    <n v="0"/>
  </r>
  <r>
    <x v="5"/>
    <x v="0"/>
    <s v="01"/>
    <x v="29"/>
    <s v="201801"/>
    <s v="20180170"/>
    <s v="SUCRE"/>
    <n v="148389"/>
    <n v="773652"/>
    <n v="0"/>
  </r>
  <r>
    <x v="5"/>
    <x v="0"/>
    <s v="01"/>
    <x v="30"/>
    <s v="201801"/>
    <s v="20180173"/>
    <s v="TOLIMA"/>
    <n v="473309"/>
    <n v="708716"/>
    <n v="0"/>
  </r>
  <r>
    <x v="5"/>
    <x v="0"/>
    <s v="01"/>
    <x v="31"/>
    <s v="201801"/>
    <s v="20180176"/>
    <s v="VALLE"/>
    <n v="2434457"/>
    <n v="1735327"/>
    <n v="0"/>
  </r>
  <r>
    <x v="5"/>
    <x v="0"/>
    <s v="01"/>
    <x v="32"/>
    <s v="201801"/>
    <s v="20180197"/>
    <s v="VAUPES"/>
    <n v="3172"/>
    <n v="26807"/>
    <n v="0"/>
  </r>
  <r>
    <x v="5"/>
    <x v="0"/>
    <s v="01"/>
    <x v="33"/>
    <s v="201801"/>
    <s v="20180199"/>
    <s v="VICHADA"/>
    <n v="6532"/>
    <n v="68632"/>
    <n v="0"/>
  </r>
  <r>
    <x v="5"/>
    <x v="1"/>
    <s v="02"/>
    <x v="0"/>
    <s v="201802"/>
    <s v="20180291"/>
    <s v="AMAZONAS"/>
    <n v="13824"/>
    <n v="53526"/>
    <n v="0"/>
  </r>
  <r>
    <x v="5"/>
    <x v="1"/>
    <s v="02"/>
    <x v="1"/>
    <s v="201802"/>
    <s v="20180205"/>
    <s v="ANTIOQUIA"/>
    <n v="3678528"/>
    <n v="2344891"/>
    <n v="0"/>
  </r>
  <r>
    <x v="5"/>
    <x v="1"/>
    <s v="02"/>
    <x v="2"/>
    <s v="201802"/>
    <s v="20180281"/>
    <s v="ARAUCA"/>
    <n v="40518"/>
    <n v="199851"/>
    <n v="0"/>
  </r>
  <r>
    <x v="5"/>
    <x v="1"/>
    <s v="02"/>
    <x v="3"/>
    <s v="201802"/>
    <s v="20180208"/>
    <s v="ATLANTICO"/>
    <n v="1067791"/>
    <n v="1336491"/>
    <n v="0"/>
  </r>
  <r>
    <x v="5"/>
    <x v="1"/>
    <s v="02"/>
    <x v="4"/>
    <s v="201802"/>
    <s v="20180211"/>
    <s v="BOGOTA D.C."/>
    <n v="6023957"/>
    <n v="1178732"/>
    <n v="0"/>
  </r>
  <r>
    <x v="5"/>
    <x v="1"/>
    <s v="02"/>
    <x v="5"/>
    <s v="201802"/>
    <s v="20180213"/>
    <s v="BOLIVAR"/>
    <n v="595068"/>
    <n v="1428504"/>
    <n v="0"/>
  </r>
  <r>
    <x v="5"/>
    <x v="1"/>
    <s v="02"/>
    <x v="6"/>
    <s v="201802"/>
    <s v="20180215"/>
    <s v="BOYACA"/>
    <n v="427632"/>
    <n v="642969"/>
    <n v="0"/>
  </r>
  <r>
    <x v="5"/>
    <x v="1"/>
    <s v="02"/>
    <x v="7"/>
    <s v="201802"/>
    <s v="20180217"/>
    <s v="CALDAS"/>
    <n v="442097"/>
    <n v="393445"/>
    <n v="0"/>
  </r>
  <r>
    <x v="5"/>
    <x v="1"/>
    <s v="02"/>
    <x v="8"/>
    <s v="201802"/>
    <s v="20180218"/>
    <s v="CAQUETA"/>
    <n v="68097"/>
    <n v="302941"/>
    <n v="0"/>
  </r>
  <r>
    <x v="5"/>
    <x v="1"/>
    <s v="02"/>
    <x v="9"/>
    <s v="201802"/>
    <s v="20180285"/>
    <s v="CASANARE"/>
    <n v="144804"/>
    <n v="217309"/>
    <n v="0"/>
  </r>
  <r>
    <x v="5"/>
    <x v="1"/>
    <s v="02"/>
    <x v="10"/>
    <s v="201802"/>
    <s v="20180219"/>
    <s v="CAUCA"/>
    <n v="265659"/>
    <n v="953364"/>
    <n v="0"/>
  </r>
  <r>
    <x v="5"/>
    <x v="1"/>
    <s v="02"/>
    <x v="11"/>
    <s v="201802"/>
    <s v="20180220"/>
    <s v="CESAR"/>
    <n v="299069"/>
    <n v="814608"/>
    <n v="0"/>
  </r>
  <r>
    <x v="5"/>
    <x v="1"/>
    <s v="02"/>
    <x v="12"/>
    <s v="201802"/>
    <s v="20180227"/>
    <s v="CHOCO"/>
    <n v="47571"/>
    <n v="367183"/>
    <n v="0"/>
  </r>
  <r>
    <x v="5"/>
    <x v="1"/>
    <s v="02"/>
    <x v="13"/>
    <s v="201802"/>
    <s v="20180223"/>
    <s v="CORDOBA"/>
    <n v="278092"/>
    <n v="1313931"/>
    <n v="0"/>
  </r>
  <r>
    <x v="5"/>
    <x v="1"/>
    <s v="02"/>
    <x v="14"/>
    <s v="201802"/>
    <s v="20180225"/>
    <s v="CUNDINAMARCA"/>
    <n v="1289100"/>
    <n v="838353"/>
    <n v="0"/>
  </r>
  <r>
    <x v="5"/>
    <x v="1"/>
    <s v="02"/>
    <x v="15"/>
    <s v="201802"/>
    <s v="20180294"/>
    <s v="GUAINIA"/>
    <n v="4911"/>
    <n v="38129"/>
    <n v="0"/>
  </r>
  <r>
    <x v="5"/>
    <x v="1"/>
    <s v="02"/>
    <x v="16"/>
    <s v="201802"/>
    <s v="20180295"/>
    <s v="GUAVIARE"/>
    <n v="15596"/>
    <n v="56384"/>
    <n v="0"/>
  </r>
  <r>
    <x v="5"/>
    <x v="1"/>
    <s v="02"/>
    <x v="17"/>
    <s v="201802"/>
    <s v="20180241"/>
    <s v="HUILA"/>
    <n v="306817"/>
    <n v="755858"/>
    <n v="0"/>
  </r>
  <r>
    <x v="5"/>
    <x v="1"/>
    <s v="02"/>
    <x v="19"/>
    <s v="201802"/>
    <s v="20180244"/>
    <s v="LA GUAJIRA"/>
    <n v="131028"/>
    <n v="705786"/>
    <n v="0"/>
  </r>
  <r>
    <x v="5"/>
    <x v="1"/>
    <s v="02"/>
    <x v="20"/>
    <s v="201802"/>
    <s v="20180247"/>
    <s v="MAGDALENA"/>
    <n v="348201"/>
    <n v="922787"/>
    <n v="0"/>
  </r>
  <r>
    <x v="5"/>
    <x v="1"/>
    <s v="02"/>
    <x v="21"/>
    <s v="201802"/>
    <s v="20180250"/>
    <s v="META"/>
    <n v="395193"/>
    <n v="499464"/>
    <n v="0"/>
  </r>
  <r>
    <x v="5"/>
    <x v="1"/>
    <s v="02"/>
    <x v="22"/>
    <s v="201802"/>
    <s v="20180252"/>
    <s v="NARINO"/>
    <n v="253092"/>
    <n v="1145481"/>
    <n v="0"/>
  </r>
  <r>
    <x v="5"/>
    <x v="1"/>
    <s v="02"/>
    <x v="23"/>
    <s v="201802"/>
    <s v="20180254"/>
    <s v="NORTE DE SANTANDER"/>
    <n v="408483"/>
    <n v="940305"/>
    <n v="0"/>
  </r>
  <r>
    <x v="5"/>
    <x v="1"/>
    <s v="02"/>
    <x v="24"/>
    <s v="201802"/>
    <s v="20180286"/>
    <s v="PUTUMAYO"/>
    <n v="40717"/>
    <n v="256415"/>
    <n v="0"/>
  </r>
  <r>
    <x v="5"/>
    <x v="1"/>
    <s v="02"/>
    <x v="25"/>
    <s v="201802"/>
    <s v="20180263"/>
    <s v="QUINDIO"/>
    <n v="257874"/>
    <n v="232555"/>
    <n v="0"/>
  </r>
  <r>
    <x v="5"/>
    <x v="1"/>
    <s v="02"/>
    <x v="26"/>
    <s v="201802"/>
    <s v="20180266"/>
    <s v="RISARALDA"/>
    <n v="518114"/>
    <n v="375946"/>
    <n v="0"/>
  </r>
  <r>
    <x v="5"/>
    <x v="1"/>
    <s v="02"/>
    <x v="27"/>
    <s v="201802"/>
    <s v="20180288"/>
    <s v="SAN ANDRES"/>
    <n v="39934"/>
    <n v="13357"/>
    <n v="0"/>
  </r>
  <r>
    <x v="5"/>
    <x v="1"/>
    <s v="02"/>
    <x v="28"/>
    <s v="201802"/>
    <s v="20180268"/>
    <s v="SANTANDER"/>
    <n v="1042566"/>
    <n v="901427"/>
    <n v="0"/>
  </r>
  <r>
    <x v="5"/>
    <x v="1"/>
    <s v="02"/>
    <x v="29"/>
    <s v="201802"/>
    <s v="20180270"/>
    <s v="SUCRE"/>
    <n v="145976"/>
    <n v="777658"/>
    <n v="0"/>
  </r>
  <r>
    <x v="5"/>
    <x v="1"/>
    <s v="02"/>
    <x v="30"/>
    <s v="201802"/>
    <s v="20180273"/>
    <s v="TOLIMA"/>
    <n v="471919"/>
    <n v="711315"/>
    <n v="0"/>
  </r>
  <r>
    <x v="5"/>
    <x v="1"/>
    <s v="02"/>
    <x v="31"/>
    <s v="201802"/>
    <s v="20180276"/>
    <s v="VALLE"/>
    <n v="2428691"/>
    <n v="1742967"/>
    <n v="0"/>
  </r>
  <r>
    <x v="5"/>
    <x v="1"/>
    <s v="02"/>
    <x v="32"/>
    <s v="201802"/>
    <s v="20180297"/>
    <s v="VAUPES"/>
    <n v="3204"/>
    <n v="26764"/>
    <n v="0"/>
  </r>
  <r>
    <x v="5"/>
    <x v="1"/>
    <s v="02"/>
    <x v="33"/>
    <s v="201802"/>
    <s v="20180299"/>
    <s v="VICHADA"/>
    <n v="6417"/>
    <n v="68539"/>
    <n v="0"/>
  </r>
  <r>
    <x v="5"/>
    <x v="2"/>
    <s v="03"/>
    <x v="0"/>
    <s v="201803"/>
    <s v="20180391"/>
    <s v="AMAZONAS"/>
    <n v="14437"/>
    <n v="53610"/>
    <n v="0"/>
  </r>
  <r>
    <x v="5"/>
    <x v="2"/>
    <s v="03"/>
    <x v="1"/>
    <s v="201803"/>
    <s v="20180305"/>
    <s v="ANTIOQUIA"/>
    <n v="3710861"/>
    <n v="2338251"/>
    <n v="0"/>
  </r>
  <r>
    <x v="5"/>
    <x v="2"/>
    <s v="03"/>
    <x v="2"/>
    <s v="201803"/>
    <s v="20180381"/>
    <s v="ARAUCA"/>
    <n v="41222"/>
    <n v="200056"/>
    <n v="0"/>
  </r>
  <r>
    <x v="5"/>
    <x v="2"/>
    <s v="03"/>
    <x v="3"/>
    <s v="201803"/>
    <s v="20180308"/>
    <s v="ATLANTICO"/>
    <n v="1075870"/>
    <n v="1321926"/>
    <n v="0"/>
  </r>
  <r>
    <x v="5"/>
    <x v="2"/>
    <s v="03"/>
    <x v="4"/>
    <s v="201803"/>
    <s v="20180311"/>
    <s v="BOGOTA D.C."/>
    <n v="6032541"/>
    <n v="1177144"/>
    <n v="0"/>
  </r>
  <r>
    <x v="5"/>
    <x v="2"/>
    <s v="03"/>
    <x v="5"/>
    <s v="201803"/>
    <s v="20180313"/>
    <s v="BOLIVAR"/>
    <n v="602365"/>
    <n v="1424061"/>
    <n v="0"/>
  </r>
  <r>
    <x v="5"/>
    <x v="2"/>
    <s v="03"/>
    <x v="6"/>
    <s v="201803"/>
    <s v="20180315"/>
    <s v="BOYACA"/>
    <n v="432897"/>
    <n v="641675"/>
    <n v="0"/>
  </r>
  <r>
    <x v="5"/>
    <x v="2"/>
    <s v="03"/>
    <x v="7"/>
    <s v="201803"/>
    <s v="20180317"/>
    <s v="CALDAS"/>
    <n v="445507"/>
    <n v="393663"/>
    <n v="0"/>
  </r>
  <r>
    <x v="5"/>
    <x v="2"/>
    <s v="03"/>
    <x v="8"/>
    <s v="201803"/>
    <s v="20180318"/>
    <s v="CAQUETA"/>
    <n v="69078"/>
    <n v="303190"/>
    <n v="0"/>
  </r>
  <r>
    <x v="5"/>
    <x v="2"/>
    <s v="03"/>
    <x v="9"/>
    <s v="201803"/>
    <s v="20180385"/>
    <s v="CASANARE"/>
    <n v="147562"/>
    <n v="217589"/>
    <n v="0"/>
  </r>
  <r>
    <x v="5"/>
    <x v="2"/>
    <s v="03"/>
    <x v="10"/>
    <s v="201803"/>
    <s v="20180319"/>
    <s v="CAUCA"/>
    <n v="269870"/>
    <n v="952588"/>
    <n v="0"/>
  </r>
  <r>
    <x v="5"/>
    <x v="2"/>
    <s v="03"/>
    <x v="11"/>
    <s v="201803"/>
    <s v="20180320"/>
    <s v="CESAR"/>
    <n v="301999"/>
    <n v="813683"/>
    <n v="0"/>
  </r>
  <r>
    <x v="5"/>
    <x v="2"/>
    <s v="03"/>
    <x v="12"/>
    <s v="201803"/>
    <s v="20180327"/>
    <s v="CHOCO"/>
    <n v="48668"/>
    <n v="374237"/>
    <n v="0"/>
  </r>
  <r>
    <x v="5"/>
    <x v="2"/>
    <s v="03"/>
    <x v="13"/>
    <s v="201803"/>
    <s v="20180323"/>
    <s v="CORDOBA"/>
    <n v="280904"/>
    <n v="1311341"/>
    <n v="0"/>
  </r>
  <r>
    <x v="5"/>
    <x v="2"/>
    <s v="03"/>
    <x v="14"/>
    <s v="201803"/>
    <s v="20180325"/>
    <s v="CUNDINAMARCA"/>
    <n v="1310609"/>
    <n v="832972"/>
    <n v="0"/>
  </r>
  <r>
    <x v="5"/>
    <x v="2"/>
    <s v="03"/>
    <x v="15"/>
    <s v="201803"/>
    <s v="20180394"/>
    <s v="GUAINIA"/>
    <n v="5252"/>
    <n v="38022"/>
    <n v="0"/>
  </r>
  <r>
    <x v="5"/>
    <x v="2"/>
    <s v="03"/>
    <x v="16"/>
    <s v="201803"/>
    <s v="20180395"/>
    <s v="GUAVIARE"/>
    <n v="16062"/>
    <n v="56396"/>
    <n v="0"/>
  </r>
  <r>
    <x v="5"/>
    <x v="2"/>
    <s v="03"/>
    <x v="17"/>
    <s v="201803"/>
    <s v="20180341"/>
    <s v="HUILA"/>
    <n v="310435"/>
    <n v="754795"/>
    <n v="0"/>
  </r>
  <r>
    <x v="5"/>
    <x v="2"/>
    <s v="03"/>
    <x v="19"/>
    <s v="201803"/>
    <s v="20180344"/>
    <s v="LA GUAJIRA"/>
    <n v="133407"/>
    <n v="708270"/>
    <n v="0"/>
  </r>
  <r>
    <x v="5"/>
    <x v="2"/>
    <s v="03"/>
    <x v="20"/>
    <s v="201803"/>
    <s v="20180347"/>
    <s v="MAGDALENA"/>
    <n v="352728"/>
    <n v="918098"/>
    <n v="0"/>
  </r>
  <r>
    <x v="5"/>
    <x v="2"/>
    <s v="03"/>
    <x v="21"/>
    <s v="201803"/>
    <s v="20180350"/>
    <s v="META"/>
    <n v="401722"/>
    <n v="502030"/>
    <n v="0"/>
  </r>
  <r>
    <x v="5"/>
    <x v="2"/>
    <s v="03"/>
    <x v="22"/>
    <s v="201803"/>
    <s v="20180352"/>
    <s v="NARINO"/>
    <n v="258605"/>
    <n v="1143070"/>
    <n v="0"/>
  </r>
  <r>
    <x v="5"/>
    <x v="2"/>
    <s v="03"/>
    <x v="23"/>
    <s v="201803"/>
    <s v="20180354"/>
    <s v="NORTE DE SANTANDER"/>
    <n v="415268"/>
    <n v="941285"/>
    <n v="0"/>
  </r>
  <r>
    <x v="5"/>
    <x v="2"/>
    <s v="03"/>
    <x v="24"/>
    <s v="201803"/>
    <s v="20180386"/>
    <s v="PUTUMAYO"/>
    <n v="41430"/>
    <n v="256268"/>
    <n v="0"/>
  </r>
  <r>
    <x v="5"/>
    <x v="2"/>
    <s v="03"/>
    <x v="25"/>
    <s v="201803"/>
    <s v="20180363"/>
    <s v="QUINDIO"/>
    <n v="260598"/>
    <n v="233061"/>
    <n v="0"/>
  </r>
  <r>
    <x v="5"/>
    <x v="2"/>
    <s v="03"/>
    <x v="26"/>
    <s v="201803"/>
    <s v="20180366"/>
    <s v="RISARALDA"/>
    <n v="520436"/>
    <n v="376403"/>
    <n v="0"/>
  </r>
  <r>
    <x v="5"/>
    <x v="2"/>
    <s v="03"/>
    <x v="27"/>
    <s v="201803"/>
    <s v="20180388"/>
    <s v="SAN ANDRES"/>
    <n v="40255"/>
    <n v="13364"/>
    <n v="0"/>
  </r>
  <r>
    <x v="5"/>
    <x v="2"/>
    <s v="03"/>
    <x v="28"/>
    <s v="201803"/>
    <s v="20180368"/>
    <s v="SANTANDER"/>
    <n v="1053569"/>
    <n v="900203"/>
    <n v="0"/>
  </r>
  <r>
    <x v="5"/>
    <x v="2"/>
    <s v="03"/>
    <x v="29"/>
    <s v="201803"/>
    <s v="20180370"/>
    <s v="SUCRE"/>
    <n v="147929"/>
    <n v="776692"/>
    <n v="0"/>
  </r>
  <r>
    <x v="5"/>
    <x v="2"/>
    <s v="03"/>
    <x v="30"/>
    <s v="201803"/>
    <s v="20180373"/>
    <s v="TOLIMA"/>
    <n v="474101"/>
    <n v="712169"/>
    <n v="0"/>
  </r>
  <r>
    <x v="5"/>
    <x v="2"/>
    <s v="03"/>
    <x v="31"/>
    <s v="201803"/>
    <s v="20180376"/>
    <s v="VALLE"/>
    <n v="2450553"/>
    <n v="1733354"/>
    <n v="0"/>
  </r>
  <r>
    <x v="5"/>
    <x v="2"/>
    <s v="03"/>
    <x v="32"/>
    <s v="201803"/>
    <s v="20180397"/>
    <s v="VAUPES"/>
    <n v="3324"/>
    <n v="26825"/>
    <n v="0"/>
  </r>
  <r>
    <x v="5"/>
    <x v="2"/>
    <s v="03"/>
    <x v="33"/>
    <s v="201803"/>
    <s v="20180399"/>
    <s v="VICHADA"/>
    <n v="6627"/>
    <n v="68739"/>
    <n v="0"/>
  </r>
  <r>
    <x v="5"/>
    <x v="3"/>
    <s v="04"/>
    <x v="0"/>
    <s v="201804"/>
    <s v="20180491"/>
    <s v="AMAZONAS"/>
    <n v="14462"/>
    <n v="53839"/>
    <n v="0"/>
  </r>
  <r>
    <x v="5"/>
    <x v="3"/>
    <s v="04"/>
    <x v="1"/>
    <s v="201804"/>
    <s v="20180405"/>
    <s v="ANTIOQUIA"/>
    <n v="3715071"/>
    <n v="2334826"/>
    <n v="0"/>
  </r>
  <r>
    <x v="5"/>
    <x v="3"/>
    <s v="04"/>
    <x v="2"/>
    <s v="201804"/>
    <s v="20180481"/>
    <s v="ARAUCA"/>
    <n v="42131"/>
    <n v="199688"/>
    <n v="0"/>
  </r>
  <r>
    <x v="5"/>
    <x v="3"/>
    <s v="04"/>
    <x v="3"/>
    <s v="201804"/>
    <s v="20180408"/>
    <s v="ATLANTICO"/>
    <n v="1078090"/>
    <n v="1336618"/>
    <n v="0"/>
  </r>
  <r>
    <x v="5"/>
    <x v="3"/>
    <s v="04"/>
    <x v="4"/>
    <s v="201804"/>
    <s v="20180411"/>
    <s v="BOGOTA D.C."/>
    <n v="6052836"/>
    <n v="1181663"/>
    <n v="0"/>
  </r>
  <r>
    <x v="5"/>
    <x v="3"/>
    <s v="04"/>
    <x v="5"/>
    <s v="201804"/>
    <s v="20180413"/>
    <s v="BOLIVAR"/>
    <n v="603237"/>
    <n v="1423041"/>
    <n v="0"/>
  </r>
  <r>
    <x v="5"/>
    <x v="3"/>
    <s v="04"/>
    <x v="6"/>
    <s v="201804"/>
    <s v="20180415"/>
    <s v="BOYACA"/>
    <n v="437197"/>
    <n v="638407"/>
    <n v="0"/>
  </r>
  <r>
    <x v="5"/>
    <x v="3"/>
    <s v="04"/>
    <x v="7"/>
    <s v="201804"/>
    <s v="20180417"/>
    <s v="CALDAS"/>
    <n v="446448"/>
    <n v="393058"/>
    <n v="0"/>
  </r>
  <r>
    <x v="5"/>
    <x v="3"/>
    <s v="04"/>
    <x v="8"/>
    <s v="201804"/>
    <s v="20180418"/>
    <s v="CAQUETA"/>
    <n v="69758"/>
    <n v="303463"/>
    <n v="0"/>
  </r>
  <r>
    <x v="5"/>
    <x v="3"/>
    <s v="04"/>
    <x v="9"/>
    <s v="201804"/>
    <s v="20180485"/>
    <s v="CASANARE"/>
    <n v="147991"/>
    <n v="218489"/>
    <n v="0"/>
  </r>
  <r>
    <x v="5"/>
    <x v="3"/>
    <s v="04"/>
    <x v="10"/>
    <s v="201804"/>
    <s v="20180419"/>
    <s v="CAUCA"/>
    <n v="271059"/>
    <n v="952809"/>
    <n v="0"/>
  </r>
  <r>
    <x v="5"/>
    <x v="3"/>
    <s v="04"/>
    <x v="11"/>
    <s v="201804"/>
    <s v="20180420"/>
    <s v="CESAR"/>
    <n v="302581"/>
    <n v="814741"/>
    <n v="0"/>
  </r>
  <r>
    <x v="5"/>
    <x v="3"/>
    <s v="04"/>
    <x v="12"/>
    <s v="201804"/>
    <s v="20180427"/>
    <s v="CHOCO"/>
    <n v="49956"/>
    <n v="372308"/>
    <n v="0"/>
  </r>
  <r>
    <x v="5"/>
    <x v="3"/>
    <s v="04"/>
    <x v="13"/>
    <s v="201804"/>
    <s v="20180423"/>
    <s v="CORDOBA"/>
    <n v="282341"/>
    <n v="1313180"/>
    <n v="0"/>
  </r>
  <r>
    <x v="5"/>
    <x v="3"/>
    <s v="04"/>
    <x v="14"/>
    <s v="201804"/>
    <s v="20180425"/>
    <s v="CUNDINAMARCA"/>
    <n v="1321400"/>
    <n v="835080"/>
    <n v="0"/>
  </r>
  <r>
    <x v="5"/>
    <x v="3"/>
    <s v="04"/>
    <x v="15"/>
    <s v="201804"/>
    <s v="20180494"/>
    <s v="GUAINIA"/>
    <n v="5294"/>
    <n v="38233"/>
    <n v="0"/>
  </r>
  <r>
    <x v="5"/>
    <x v="3"/>
    <s v="04"/>
    <x v="16"/>
    <s v="201804"/>
    <s v="20180495"/>
    <s v="GUAVIARE"/>
    <n v="16249"/>
    <n v="56581"/>
    <n v="0"/>
  </r>
  <r>
    <x v="5"/>
    <x v="3"/>
    <s v="04"/>
    <x v="17"/>
    <s v="201804"/>
    <s v="20180441"/>
    <s v="HUILA"/>
    <n v="311166"/>
    <n v="754014"/>
    <n v="0"/>
  </r>
  <r>
    <x v="5"/>
    <x v="3"/>
    <s v="04"/>
    <x v="19"/>
    <s v="201804"/>
    <s v="20180444"/>
    <s v="LA GUAJIRA"/>
    <n v="130690"/>
    <n v="712047"/>
    <n v="0"/>
  </r>
  <r>
    <x v="5"/>
    <x v="3"/>
    <s v="04"/>
    <x v="20"/>
    <s v="201804"/>
    <s v="20180447"/>
    <s v="MAGDALENA"/>
    <n v="353379"/>
    <n v="919258"/>
    <n v="0"/>
  </r>
  <r>
    <x v="5"/>
    <x v="3"/>
    <s v="04"/>
    <x v="21"/>
    <s v="201804"/>
    <s v="20180450"/>
    <s v="META"/>
    <n v="401828"/>
    <n v="504557"/>
    <n v="0"/>
  </r>
  <r>
    <x v="5"/>
    <x v="3"/>
    <s v="04"/>
    <x v="22"/>
    <s v="201804"/>
    <s v="20180452"/>
    <s v="NARINO"/>
    <n v="259772"/>
    <n v="1140963"/>
    <n v="0"/>
  </r>
  <r>
    <x v="5"/>
    <x v="3"/>
    <s v="04"/>
    <x v="23"/>
    <s v="201804"/>
    <s v="20180454"/>
    <s v="NORTE DE SANTANDER"/>
    <n v="416748"/>
    <n v="944787"/>
    <n v="0"/>
  </r>
  <r>
    <x v="5"/>
    <x v="3"/>
    <s v="04"/>
    <x v="24"/>
    <s v="201804"/>
    <s v="20180486"/>
    <s v="PUTUMAYO"/>
    <n v="41556"/>
    <n v="256189"/>
    <n v="0"/>
  </r>
  <r>
    <x v="5"/>
    <x v="3"/>
    <s v="04"/>
    <x v="25"/>
    <s v="201804"/>
    <s v="20180463"/>
    <s v="QUINDIO"/>
    <n v="259909"/>
    <n v="234535"/>
    <n v="0"/>
  </r>
  <r>
    <x v="5"/>
    <x v="3"/>
    <s v="04"/>
    <x v="26"/>
    <s v="201804"/>
    <s v="20180466"/>
    <s v="RISARALDA"/>
    <n v="520337"/>
    <n v="377861"/>
    <n v="0"/>
  </r>
  <r>
    <x v="5"/>
    <x v="3"/>
    <s v="04"/>
    <x v="27"/>
    <s v="201804"/>
    <s v="20180488"/>
    <s v="SAN ANDRES"/>
    <n v="40503"/>
    <n v="13286"/>
    <n v="0"/>
  </r>
  <r>
    <x v="5"/>
    <x v="3"/>
    <s v="04"/>
    <x v="28"/>
    <s v="201804"/>
    <s v="20180468"/>
    <s v="SANTANDER"/>
    <n v="1056594"/>
    <n v="902094"/>
    <n v="0"/>
  </r>
  <r>
    <x v="5"/>
    <x v="3"/>
    <s v="04"/>
    <x v="29"/>
    <s v="201804"/>
    <s v="20180470"/>
    <s v="SUCRE"/>
    <n v="147641"/>
    <n v="777245"/>
    <n v="0"/>
  </r>
  <r>
    <x v="5"/>
    <x v="3"/>
    <s v="04"/>
    <x v="30"/>
    <s v="201804"/>
    <s v="20180473"/>
    <s v="TOLIMA"/>
    <n v="475884"/>
    <n v="712272"/>
    <n v="0"/>
  </r>
  <r>
    <x v="5"/>
    <x v="3"/>
    <s v="04"/>
    <x v="31"/>
    <s v="201804"/>
    <s v="20180476"/>
    <s v="VALLE"/>
    <n v="2451235"/>
    <n v="1733729"/>
    <n v="0"/>
  </r>
  <r>
    <x v="5"/>
    <x v="3"/>
    <s v="04"/>
    <x v="32"/>
    <s v="201804"/>
    <s v="20180497"/>
    <s v="VAUPES"/>
    <n v="3306"/>
    <n v="26947"/>
    <n v="0"/>
  </r>
  <r>
    <x v="5"/>
    <x v="3"/>
    <s v="04"/>
    <x v="33"/>
    <s v="201804"/>
    <s v="20180499"/>
    <s v="VICHADA"/>
    <n v="6762"/>
    <n v="68932"/>
    <n v="0"/>
  </r>
  <r>
    <x v="5"/>
    <x v="4"/>
    <s v="05"/>
    <x v="0"/>
    <s v="201805"/>
    <s v="20180591"/>
    <s v="AMAZONAS"/>
    <n v="14649"/>
    <n v="53663"/>
    <n v="0"/>
  </r>
  <r>
    <x v="5"/>
    <x v="4"/>
    <s v="05"/>
    <x v="1"/>
    <s v="201805"/>
    <s v="20180505"/>
    <s v="ANTIOQUIA"/>
    <n v="3717423"/>
    <n v="2336036"/>
    <n v="0"/>
  </r>
  <r>
    <x v="5"/>
    <x v="4"/>
    <s v="05"/>
    <x v="2"/>
    <s v="201805"/>
    <s v="20180581"/>
    <s v="ARAUCA"/>
    <n v="41875"/>
    <n v="200254"/>
    <n v="0"/>
  </r>
  <r>
    <x v="5"/>
    <x v="4"/>
    <s v="05"/>
    <x v="3"/>
    <s v="201805"/>
    <s v="20180508"/>
    <s v="ATLANTICO"/>
    <n v="1080198"/>
    <n v="1340356"/>
    <n v="0"/>
  </r>
  <r>
    <x v="5"/>
    <x v="4"/>
    <s v="05"/>
    <x v="4"/>
    <s v="201805"/>
    <s v="20180511"/>
    <s v="BOGOTA D.C."/>
    <n v="6053364"/>
    <n v="1178778"/>
    <n v="0"/>
  </r>
  <r>
    <x v="5"/>
    <x v="4"/>
    <s v="05"/>
    <x v="5"/>
    <s v="201805"/>
    <s v="20180513"/>
    <s v="BOLIVAR"/>
    <n v="604608"/>
    <n v="1421844"/>
    <n v="0"/>
  </r>
  <r>
    <x v="5"/>
    <x v="4"/>
    <s v="05"/>
    <x v="6"/>
    <s v="201805"/>
    <s v="20180515"/>
    <s v="BOYACA"/>
    <n v="433738"/>
    <n v="639895"/>
    <n v="0"/>
  </r>
  <r>
    <x v="5"/>
    <x v="4"/>
    <s v="05"/>
    <x v="7"/>
    <s v="201805"/>
    <s v="20180517"/>
    <s v="CALDAS"/>
    <n v="445471"/>
    <n v="391538"/>
    <n v="0"/>
  </r>
  <r>
    <x v="5"/>
    <x v="4"/>
    <s v="05"/>
    <x v="8"/>
    <s v="201805"/>
    <s v="20180518"/>
    <s v="CAQUETA"/>
    <n v="69207"/>
    <n v="304204"/>
    <n v="0"/>
  </r>
  <r>
    <x v="5"/>
    <x v="4"/>
    <s v="05"/>
    <x v="9"/>
    <s v="201805"/>
    <s v="20180585"/>
    <s v="CASANARE"/>
    <n v="142287"/>
    <n v="221404"/>
    <n v="0"/>
  </r>
  <r>
    <x v="5"/>
    <x v="4"/>
    <s v="05"/>
    <x v="10"/>
    <s v="201805"/>
    <s v="20180519"/>
    <s v="CAUCA"/>
    <n v="271087"/>
    <n v="953381"/>
    <n v="0"/>
  </r>
  <r>
    <x v="5"/>
    <x v="4"/>
    <s v="05"/>
    <x v="11"/>
    <s v="201805"/>
    <s v="20180520"/>
    <s v="CESAR"/>
    <n v="302680"/>
    <n v="817432"/>
    <n v="0"/>
  </r>
  <r>
    <x v="5"/>
    <x v="4"/>
    <s v="05"/>
    <x v="12"/>
    <s v="201805"/>
    <s v="20180527"/>
    <s v="CHOCO"/>
    <n v="50537"/>
    <n v="371462"/>
    <n v="0"/>
  </r>
  <r>
    <x v="5"/>
    <x v="4"/>
    <s v="05"/>
    <x v="13"/>
    <s v="201805"/>
    <s v="20180523"/>
    <s v="CORDOBA"/>
    <n v="283682"/>
    <n v="1312862"/>
    <n v="0"/>
  </r>
  <r>
    <x v="5"/>
    <x v="4"/>
    <s v="05"/>
    <x v="14"/>
    <s v="201805"/>
    <s v="20180525"/>
    <s v="CUNDINAMARCA"/>
    <n v="1323226"/>
    <n v="834015"/>
    <n v="0"/>
  </r>
  <r>
    <x v="5"/>
    <x v="4"/>
    <s v="05"/>
    <x v="15"/>
    <s v="201805"/>
    <s v="20180594"/>
    <s v="GUAINIA"/>
    <n v="5367"/>
    <n v="38356"/>
    <n v="0"/>
  </r>
  <r>
    <x v="5"/>
    <x v="4"/>
    <s v="05"/>
    <x v="16"/>
    <s v="201805"/>
    <s v="20180595"/>
    <s v="GUAVIARE"/>
    <n v="16074"/>
    <n v="56889"/>
    <n v="0"/>
  </r>
  <r>
    <x v="5"/>
    <x v="4"/>
    <s v="05"/>
    <x v="17"/>
    <s v="201805"/>
    <s v="20180541"/>
    <s v="HUILA"/>
    <n v="309797"/>
    <n v="753695"/>
    <n v="0"/>
  </r>
  <r>
    <x v="5"/>
    <x v="4"/>
    <s v="05"/>
    <x v="19"/>
    <s v="201805"/>
    <s v="20180544"/>
    <s v="LA GUAJIRA"/>
    <n v="130231"/>
    <n v="715754"/>
    <n v="0"/>
  </r>
  <r>
    <x v="5"/>
    <x v="4"/>
    <s v="05"/>
    <x v="20"/>
    <s v="201805"/>
    <s v="20180547"/>
    <s v="MAGDALENA"/>
    <n v="350673"/>
    <n v="921316"/>
    <n v="0"/>
  </r>
  <r>
    <x v="5"/>
    <x v="4"/>
    <s v="05"/>
    <x v="21"/>
    <s v="201805"/>
    <s v="20180550"/>
    <s v="META"/>
    <n v="397239"/>
    <n v="507179"/>
    <n v="0"/>
  </r>
  <r>
    <x v="5"/>
    <x v="4"/>
    <s v="05"/>
    <x v="22"/>
    <s v="201805"/>
    <s v="20180552"/>
    <s v="NARINO"/>
    <n v="260138"/>
    <n v="1138468"/>
    <n v="0"/>
  </r>
  <r>
    <x v="5"/>
    <x v="4"/>
    <s v="05"/>
    <x v="23"/>
    <s v="201805"/>
    <s v="20180554"/>
    <s v="NORTE DE SANTANDER"/>
    <n v="412830"/>
    <n v="946175"/>
    <n v="0"/>
  </r>
  <r>
    <x v="5"/>
    <x v="4"/>
    <s v="05"/>
    <x v="24"/>
    <s v="201805"/>
    <s v="20180586"/>
    <s v="PUTUMAYO"/>
    <n v="41120"/>
    <n v="255942"/>
    <n v="0"/>
  </r>
  <r>
    <x v="5"/>
    <x v="4"/>
    <s v="05"/>
    <x v="25"/>
    <s v="201805"/>
    <s v="20180563"/>
    <s v="QUINDIO"/>
    <n v="256728"/>
    <n v="235515"/>
    <n v="0"/>
  </r>
  <r>
    <x v="5"/>
    <x v="4"/>
    <s v="05"/>
    <x v="26"/>
    <s v="201805"/>
    <s v="20180566"/>
    <s v="RISARALDA"/>
    <n v="516825"/>
    <n v="378527"/>
    <n v="0"/>
  </r>
  <r>
    <x v="5"/>
    <x v="4"/>
    <s v="05"/>
    <x v="27"/>
    <s v="201805"/>
    <s v="20180588"/>
    <s v="SAN ANDRES"/>
    <n v="40353"/>
    <n v="13238"/>
    <n v="0"/>
  </r>
  <r>
    <x v="5"/>
    <x v="4"/>
    <s v="05"/>
    <x v="28"/>
    <s v="201805"/>
    <s v="20180568"/>
    <s v="SANTANDER"/>
    <n v="1052260"/>
    <n v="904497"/>
    <n v="0"/>
  </r>
  <r>
    <x v="5"/>
    <x v="4"/>
    <s v="05"/>
    <x v="29"/>
    <s v="201805"/>
    <s v="20180570"/>
    <s v="SUCRE"/>
    <n v="146976"/>
    <n v="777693"/>
    <n v="0"/>
  </r>
  <r>
    <x v="5"/>
    <x v="4"/>
    <s v="05"/>
    <x v="30"/>
    <s v="201805"/>
    <s v="20180573"/>
    <s v="TOLIMA"/>
    <n v="472502"/>
    <n v="714806"/>
    <n v="0"/>
  </r>
  <r>
    <x v="5"/>
    <x v="4"/>
    <s v="05"/>
    <x v="31"/>
    <s v="201805"/>
    <s v="20180576"/>
    <s v="VALLE"/>
    <n v="2449838"/>
    <n v="1730287"/>
    <n v="0"/>
  </r>
  <r>
    <x v="5"/>
    <x v="4"/>
    <s v="05"/>
    <x v="32"/>
    <s v="201805"/>
    <s v="20180597"/>
    <s v="VAUPES"/>
    <n v="3349"/>
    <n v="26936"/>
    <n v="0"/>
  </r>
  <r>
    <x v="5"/>
    <x v="4"/>
    <s v="05"/>
    <x v="33"/>
    <s v="201805"/>
    <s v="20180599"/>
    <s v="VICHADA"/>
    <n v="7014"/>
    <n v="68946"/>
    <n v="0"/>
  </r>
  <r>
    <x v="5"/>
    <x v="5"/>
    <s v="06"/>
    <x v="0"/>
    <s v="201806"/>
    <s v="20180691"/>
    <s v="AMAZONAS"/>
    <n v="14572"/>
    <n v="53738"/>
    <n v="0"/>
  </r>
  <r>
    <x v="5"/>
    <x v="5"/>
    <s v="06"/>
    <x v="1"/>
    <s v="201806"/>
    <s v="20180605"/>
    <s v="ANTIOQUIA"/>
    <n v="3726523"/>
    <n v="2330983"/>
    <n v="0"/>
  </r>
  <r>
    <x v="5"/>
    <x v="5"/>
    <s v="06"/>
    <x v="2"/>
    <s v="201806"/>
    <s v="20180681"/>
    <s v="ARAUCA"/>
    <n v="42592"/>
    <n v="200076"/>
    <n v="0"/>
  </r>
  <r>
    <x v="5"/>
    <x v="5"/>
    <s v="06"/>
    <x v="3"/>
    <s v="201806"/>
    <s v="20180608"/>
    <s v="ATLANTICO"/>
    <n v="1081173"/>
    <n v="1342009"/>
    <n v="0"/>
  </r>
  <r>
    <x v="5"/>
    <x v="5"/>
    <s v="06"/>
    <x v="4"/>
    <s v="201806"/>
    <s v="20180611"/>
    <s v="BOGOTA D.C."/>
    <n v="6040917"/>
    <n v="1175369"/>
    <n v="0"/>
  </r>
  <r>
    <x v="5"/>
    <x v="5"/>
    <s v="06"/>
    <x v="5"/>
    <s v="201806"/>
    <s v="20180613"/>
    <s v="BOLIVAR"/>
    <n v="604201"/>
    <n v="1426076"/>
    <n v="0"/>
  </r>
  <r>
    <x v="5"/>
    <x v="5"/>
    <s v="06"/>
    <x v="6"/>
    <s v="201806"/>
    <s v="20180615"/>
    <s v="BOYACA"/>
    <n v="432465"/>
    <n v="640806"/>
    <n v="0"/>
  </r>
  <r>
    <x v="5"/>
    <x v="5"/>
    <s v="06"/>
    <x v="7"/>
    <s v="201806"/>
    <s v="20180617"/>
    <s v="CALDAS"/>
    <n v="445797"/>
    <n v="391624"/>
    <n v="0"/>
  </r>
  <r>
    <x v="5"/>
    <x v="5"/>
    <s v="06"/>
    <x v="8"/>
    <s v="201806"/>
    <s v="20180618"/>
    <s v="CAQUETA"/>
    <n v="69364"/>
    <n v="304449"/>
    <n v="0"/>
  </r>
  <r>
    <x v="5"/>
    <x v="5"/>
    <s v="06"/>
    <x v="9"/>
    <s v="201806"/>
    <s v="20180685"/>
    <s v="CASANARE"/>
    <n v="142742"/>
    <n v="221753"/>
    <n v="0"/>
  </r>
  <r>
    <x v="5"/>
    <x v="5"/>
    <s v="06"/>
    <x v="10"/>
    <s v="201806"/>
    <s v="20180619"/>
    <s v="CAUCA"/>
    <n v="272538"/>
    <n v="952340"/>
    <n v="0"/>
  </r>
  <r>
    <x v="5"/>
    <x v="5"/>
    <s v="06"/>
    <x v="11"/>
    <s v="201806"/>
    <s v="20180620"/>
    <s v="CESAR"/>
    <n v="304026"/>
    <n v="817204"/>
    <n v="0"/>
  </r>
  <r>
    <x v="5"/>
    <x v="5"/>
    <s v="06"/>
    <x v="12"/>
    <s v="201806"/>
    <s v="20180627"/>
    <s v="CHOCO"/>
    <n v="50528"/>
    <n v="371465"/>
    <n v="0"/>
  </r>
  <r>
    <x v="5"/>
    <x v="5"/>
    <s v="06"/>
    <x v="13"/>
    <s v="201806"/>
    <s v="20180623"/>
    <s v="CORDOBA"/>
    <n v="284138"/>
    <n v="1314639"/>
    <n v="0"/>
  </r>
  <r>
    <x v="5"/>
    <x v="5"/>
    <s v="06"/>
    <x v="14"/>
    <s v="201806"/>
    <s v="20180625"/>
    <s v="CUNDINAMARCA"/>
    <n v="1319014"/>
    <n v="834927"/>
    <n v="0"/>
  </r>
  <r>
    <x v="5"/>
    <x v="5"/>
    <s v="06"/>
    <x v="15"/>
    <s v="201806"/>
    <s v="20180694"/>
    <s v="GUAINIA"/>
    <n v="5419"/>
    <n v="37834"/>
    <n v="0"/>
  </r>
  <r>
    <x v="5"/>
    <x v="5"/>
    <s v="06"/>
    <x v="16"/>
    <s v="201806"/>
    <s v="20180695"/>
    <s v="GUAVIARE"/>
    <n v="15926"/>
    <n v="57101"/>
    <n v="0"/>
  </r>
  <r>
    <x v="5"/>
    <x v="5"/>
    <s v="06"/>
    <x v="17"/>
    <s v="201806"/>
    <s v="20180641"/>
    <s v="HUILA"/>
    <n v="309693"/>
    <n v="753941"/>
    <n v="0"/>
  </r>
  <r>
    <x v="5"/>
    <x v="5"/>
    <s v="06"/>
    <x v="19"/>
    <s v="201806"/>
    <s v="20180644"/>
    <s v="LA GUAJIRA"/>
    <n v="131421"/>
    <n v="712473"/>
    <n v="0"/>
  </r>
  <r>
    <x v="5"/>
    <x v="5"/>
    <s v="06"/>
    <x v="20"/>
    <s v="201806"/>
    <s v="20180647"/>
    <s v="MAGDALENA"/>
    <n v="351668"/>
    <n v="921087"/>
    <n v="0"/>
  </r>
  <r>
    <x v="5"/>
    <x v="5"/>
    <s v="06"/>
    <x v="21"/>
    <s v="201806"/>
    <s v="20180650"/>
    <s v="META"/>
    <n v="398333"/>
    <n v="505443"/>
    <n v="0"/>
  </r>
  <r>
    <x v="5"/>
    <x v="5"/>
    <s v="06"/>
    <x v="22"/>
    <s v="201806"/>
    <s v="20180652"/>
    <s v="NARINO"/>
    <n v="260888"/>
    <n v="1136863"/>
    <n v="0"/>
  </r>
  <r>
    <x v="5"/>
    <x v="5"/>
    <s v="06"/>
    <x v="23"/>
    <s v="201806"/>
    <s v="20180654"/>
    <s v="NORTE DE SANTANDER"/>
    <n v="413085"/>
    <n v="947707"/>
    <n v="0"/>
  </r>
  <r>
    <x v="5"/>
    <x v="5"/>
    <s v="06"/>
    <x v="24"/>
    <s v="201806"/>
    <s v="20180686"/>
    <s v="PUTUMAYO"/>
    <n v="41605"/>
    <n v="255567"/>
    <n v="0"/>
  </r>
  <r>
    <x v="5"/>
    <x v="5"/>
    <s v="06"/>
    <x v="25"/>
    <s v="201806"/>
    <s v="20180663"/>
    <s v="QUINDIO"/>
    <n v="256761"/>
    <n v="236292"/>
    <n v="0"/>
  </r>
  <r>
    <x v="5"/>
    <x v="5"/>
    <s v="06"/>
    <x v="26"/>
    <s v="201806"/>
    <s v="20180666"/>
    <s v="RISARALDA"/>
    <n v="516772"/>
    <n v="380241"/>
    <n v="0"/>
  </r>
  <r>
    <x v="5"/>
    <x v="5"/>
    <s v="06"/>
    <x v="27"/>
    <s v="201806"/>
    <s v="20180688"/>
    <s v="SAN ANDRES"/>
    <n v="40192"/>
    <n v="13207"/>
    <n v="0"/>
  </r>
  <r>
    <x v="5"/>
    <x v="5"/>
    <s v="06"/>
    <x v="28"/>
    <s v="201806"/>
    <s v="20180668"/>
    <s v="SANTANDER"/>
    <n v="1051863"/>
    <n v="905638"/>
    <n v="0"/>
  </r>
  <r>
    <x v="5"/>
    <x v="5"/>
    <s v="06"/>
    <x v="29"/>
    <s v="201806"/>
    <s v="20180670"/>
    <s v="SUCRE"/>
    <n v="148004"/>
    <n v="776438"/>
    <n v="0"/>
  </r>
  <r>
    <x v="5"/>
    <x v="5"/>
    <s v="06"/>
    <x v="30"/>
    <s v="201806"/>
    <s v="20180673"/>
    <s v="TOLIMA"/>
    <n v="472376"/>
    <n v="715193"/>
    <n v="0"/>
  </r>
  <r>
    <x v="5"/>
    <x v="5"/>
    <s v="06"/>
    <x v="31"/>
    <s v="201806"/>
    <s v="20180676"/>
    <s v="VALLE"/>
    <n v="2451960"/>
    <n v="1731119"/>
    <n v="0"/>
  </r>
  <r>
    <x v="5"/>
    <x v="5"/>
    <s v="06"/>
    <x v="32"/>
    <s v="201806"/>
    <s v="20180697"/>
    <s v="VAUPES"/>
    <n v="3326"/>
    <n v="26978"/>
    <n v="0"/>
  </r>
  <r>
    <x v="5"/>
    <x v="5"/>
    <s v="06"/>
    <x v="33"/>
    <s v="201806"/>
    <s v="20180699"/>
    <s v="VICHADA"/>
    <n v="7075"/>
    <n v="69144"/>
    <n v="0"/>
  </r>
  <r>
    <x v="5"/>
    <x v="6"/>
    <s v="07"/>
    <x v="0"/>
    <s v="201807"/>
    <s v="20180791"/>
    <s v="AMAZONAS"/>
    <n v="14673"/>
    <n v="53371"/>
    <n v="0"/>
  </r>
  <r>
    <x v="5"/>
    <x v="6"/>
    <s v="07"/>
    <x v="1"/>
    <s v="201807"/>
    <s v="20180705"/>
    <s v="ANTIOQUIA"/>
    <n v="3725821"/>
    <n v="2328564"/>
    <n v="0"/>
  </r>
  <r>
    <x v="5"/>
    <x v="6"/>
    <s v="07"/>
    <x v="2"/>
    <s v="201807"/>
    <s v="20180781"/>
    <s v="ARAUCA"/>
    <n v="42173"/>
    <n v="201259"/>
    <n v="0"/>
  </r>
  <r>
    <x v="5"/>
    <x v="6"/>
    <s v="07"/>
    <x v="3"/>
    <s v="201807"/>
    <s v="20180708"/>
    <s v="ATLANTICO"/>
    <n v="1081367"/>
    <n v="1342976"/>
    <n v="0"/>
  </r>
  <r>
    <x v="5"/>
    <x v="6"/>
    <s v="07"/>
    <x v="4"/>
    <s v="201807"/>
    <s v="20180711"/>
    <s v="BOGOTA D.C."/>
    <n v="6038237"/>
    <n v="1171699"/>
    <n v="0"/>
  </r>
  <r>
    <x v="5"/>
    <x v="6"/>
    <s v="07"/>
    <x v="5"/>
    <s v="201807"/>
    <s v="20180713"/>
    <s v="BOLIVAR"/>
    <n v="604464"/>
    <n v="1424776"/>
    <n v="0"/>
  </r>
  <r>
    <x v="5"/>
    <x v="6"/>
    <s v="07"/>
    <x v="6"/>
    <s v="201807"/>
    <s v="20180715"/>
    <s v="BOYACA"/>
    <n v="431766"/>
    <n v="643081"/>
    <n v="0"/>
  </r>
  <r>
    <x v="5"/>
    <x v="6"/>
    <s v="07"/>
    <x v="7"/>
    <s v="201807"/>
    <s v="20180717"/>
    <s v="CALDAS"/>
    <n v="445918"/>
    <n v="390516"/>
    <n v="0"/>
  </r>
  <r>
    <x v="5"/>
    <x v="6"/>
    <s v="07"/>
    <x v="8"/>
    <s v="201807"/>
    <s v="20180718"/>
    <s v="CAQUETA"/>
    <n v="69068"/>
    <n v="304992"/>
    <n v="0"/>
  </r>
  <r>
    <x v="5"/>
    <x v="6"/>
    <s v="07"/>
    <x v="9"/>
    <s v="201807"/>
    <s v="20180785"/>
    <s v="CASANARE"/>
    <n v="142205"/>
    <n v="223174"/>
    <n v="0"/>
  </r>
  <r>
    <x v="5"/>
    <x v="6"/>
    <s v="07"/>
    <x v="10"/>
    <s v="201807"/>
    <s v="20180719"/>
    <s v="CAUCA"/>
    <n v="271557"/>
    <n v="946959"/>
    <n v="0"/>
  </r>
  <r>
    <x v="5"/>
    <x v="6"/>
    <s v="07"/>
    <x v="11"/>
    <s v="201807"/>
    <s v="20180720"/>
    <s v="CESAR"/>
    <n v="304394"/>
    <n v="813192"/>
    <n v="0"/>
  </r>
  <r>
    <x v="5"/>
    <x v="6"/>
    <s v="07"/>
    <x v="12"/>
    <s v="201807"/>
    <s v="20180727"/>
    <s v="CHOCO"/>
    <n v="50415"/>
    <n v="366562"/>
    <n v="0"/>
  </r>
  <r>
    <x v="5"/>
    <x v="6"/>
    <s v="07"/>
    <x v="13"/>
    <s v="201807"/>
    <s v="20180723"/>
    <s v="CORDOBA"/>
    <n v="284293"/>
    <n v="1310642"/>
    <n v="0"/>
  </r>
  <r>
    <x v="5"/>
    <x v="6"/>
    <s v="07"/>
    <x v="14"/>
    <s v="201807"/>
    <s v="20180725"/>
    <s v="CUNDINAMARCA"/>
    <n v="1321487"/>
    <n v="835606"/>
    <n v="0"/>
  </r>
  <r>
    <x v="5"/>
    <x v="6"/>
    <s v="07"/>
    <x v="15"/>
    <s v="201807"/>
    <s v="20180794"/>
    <s v="GUAINIA"/>
    <n v="5462"/>
    <n v="37447"/>
    <n v="0"/>
  </r>
  <r>
    <x v="5"/>
    <x v="6"/>
    <s v="07"/>
    <x v="16"/>
    <s v="201807"/>
    <s v="20180795"/>
    <s v="GUAVIARE"/>
    <n v="15897"/>
    <n v="57210"/>
    <n v="0"/>
  </r>
  <r>
    <x v="5"/>
    <x v="6"/>
    <s v="07"/>
    <x v="17"/>
    <s v="201807"/>
    <s v="20180741"/>
    <s v="HUILA"/>
    <n v="308937"/>
    <n v="754944"/>
    <n v="0"/>
  </r>
  <r>
    <x v="5"/>
    <x v="6"/>
    <s v="07"/>
    <x v="19"/>
    <s v="201807"/>
    <s v="20180744"/>
    <s v="LA GUAJIRA"/>
    <n v="131018"/>
    <n v="712906"/>
    <n v="0"/>
  </r>
  <r>
    <x v="5"/>
    <x v="6"/>
    <s v="07"/>
    <x v="20"/>
    <s v="201807"/>
    <s v="20180747"/>
    <s v="MAGDALENA"/>
    <n v="351345"/>
    <n v="919927"/>
    <n v="0"/>
  </r>
  <r>
    <x v="5"/>
    <x v="6"/>
    <s v="07"/>
    <x v="21"/>
    <s v="201807"/>
    <s v="20180750"/>
    <s v="META"/>
    <n v="399942"/>
    <n v="504896"/>
    <n v="0"/>
  </r>
  <r>
    <x v="5"/>
    <x v="6"/>
    <s v="07"/>
    <x v="22"/>
    <s v="201807"/>
    <s v="20180752"/>
    <s v="NARINO"/>
    <n v="258757"/>
    <n v="1128775"/>
    <n v="0"/>
  </r>
  <r>
    <x v="5"/>
    <x v="6"/>
    <s v="07"/>
    <x v="23"/>
    <s v="201807"/>
    <s v="20180754"/>
    <s v="NORTE DE SANTANDER"/>
    <n v="412102"/>
    <n v="951532"/>
    <n v="0"/>
  </r>
  <r>
    <x v="5"/>
    <x v="6"/>
    <s v="07"/>
    <x v="24"/>
    <s v="201807"/>
    <s v="20180786"/>
    <s v="PUTUMAYO"/>
    <n v="41441"/>
    <n v="254379"/>
    <n v="0"/>
  </r>
  <r>
    <x v="5"/>
    <x v="6"/>
    <s v="07"/>
    <x v="25"/>
    <s v="201807"/>
    <s v="20180763"/>
    <s v="QUINDIO"/>
    <n v="257648"/>
    <n v="236676"/>
    <n v="0"/>
  </r>
  <r>
    <x v="5"/>
    <x v="6"/>
    <s v="07"/>
    <x v="26"/>
    <s v="201807"/>
    <s v="20180766"/>
    <s v="RISARALDA"/>
    <n v="516197"/>
    <n v="382206"/>
    <n v="0"/>
  </r>
  <r>
    <x v="5"/>
    <x v="6"/>
    <s v="07"/>
    <x v="27"/>
    <s v="201807"/>
    <s v="20180788"/>
    <s v="SAN ANDRES"/>
    <n v="40377"/>
    <n v="13164"/>
    <n v="0"/>
  </r>
  <r>
    <x v="5"/>
    <x v="6"/>
    <s v="07"/>
    <x v="28"/>
    <s v="201807"/>
    <s v="20180768"/>
    <s v="SANTANDER"/>
    <n v="1049132"/>
    <n v="907641"/>
    <n v="0"/>
  </r>
  <r>
    <x v="5"/>
    <x v="6"/>
    <s v="07"/>
    <x v="29"/>
    <s v="201807"/>
    <s v="20180770"/>
    <s v="SUCRE"/>
    <n v="147529"/>
    <n v="775850"/>
    <n v="0"/>
  </r>
  <r>
    <x v="5"/>
    <x v="6"/>
    <s v="07"/>
    <x v="30"/>
    <s v="201807"/>
    <s v="20180773"/>
    <s v="TOLIMA"/>
    <n v="471068"/>
    <n v="715934"/>
    <n v="0"/>
  </r>
  <r>
    <x v="5"/>
    <x v="6"/>
    <s v="07"/>
    <x v="31"/>
    <s v="201807"/>
    <s v="20180776"/>
    <s v="VALLE"/>
    <n v="2449055"/>
    <n v="1723086"/>
    <n v="0"/>
  </r>
  <r>
    <x v="5"/>
    <x v="6"/>
    <s v="07"/>
    <x v="32"/>
    <s v="201807"/>
    <s v="20180797"/>
    <s v="VAUPES"/>
    <n v="3302"/>
    <n v="26888"/>
    <n v="0"/>
  </r>
  <r>
    <x v="5"/>
    <x v="6"/>
    <s v="07"/>
    <x v="33"/>
    <s v="201807"/>
    <s v="20180799"/>
    <s v="VICHADA"/>
    <n v="7043"/>
    <n v="68489"/>
    <n v="0"/>
  </r>
  <r>
    <x v="5"/>
    <x v="7"/>
    <s v="08"/>
    <x v="0"/>
    <s v="201808"/>
    <s v="20180891"/>
    <s v="AMAZONAS"/>
    <n v="14472"/>
    <n v="53642"/>
    <n v="0"/>
  </r>
  <r>
    <x v="5"/>
    <x v="7"/>
    <s v="08"/>
    <x v="1"/>
    <s v="201808"/>
    <s v="20180805"/>
    <s v="ANTIOQUIA"/>
    <n v="3725000"/>
    <n v="2340946"/>
    <n v="0"/>
  </r>
  <r>
    <x v="5"/>
    <x v="7"/>
    <s v="08"/>
    <x v="2"/>
    <s v="201808"/>
    <s v="20180881"/>
    <s v="ARAUCA"/>
    <n v="41935"/>
    <n v="202109"/>
    <n v="0"/>
  </r>
  <r>
    <x v="5"/>
    <x v="7"/>
    <s v="08"/>
    <x v="3"/>
    <s v="201808"/>
    <s v="20180808"/>
    <s v="ATLANTICO"/>
    <n v="1075915"/>
    <n v="1357315"/>
    <n v="0"/>
  </r>
  <r>
    <x v="5"/>
    <x v="7"/>
    <s v="08"/>
    <x v="4"/>
    <s v="201808"/>
    <s v="20180811"/>
    <s v="BOGOTA D.C."/>
    <n v="6012274"/>
    <n v="1179241"/>
    <n v="0"/>
  </r>
  <r>
    <x v="5"/>
    <x v="7"/>
    <s v="08"/>
    <x v="5"/>
    <s v="201808"/>
    <s v="20180813"/>
    <s v="BOLIVAR"/>
    <n v="598223"/>
    <n v="1436119"/>
    <n v="0"/>
  </r>
  <r>
    <x v="5"/>
    <x v="7"/>
    <s v="08"/>
    <x v="6"/>
    <s v="201808"/>
    <s v="20180815"/>
    <s v="BOYACA"/>
    <n v="431472"/>
    <n v="647812"/>
    <n v="0"/>
  </r>
  <r>
    <x v="5"/>
    <x v="7"/>
    <s v="08"/>
    <x v="7"/>
    <s v="201808"/>
    <s v="20180817"/>
    <s v="CALDAS"/>
    <n v="445308"/>
    <n v="392482"/>
    <n v="0"/>
  </r>
  <r>
    <x v="5"/>
    <x v="7"/>
    <s v="08"/>
    <x v="8"/>
    <s v="201808"/>
    <s v="20180818"/>
    <s v="CAQUETA"/>
    <n v="68744"/>
    <n v="305532"/>
    <n v="0"/>
  </r>
  <r>
    <x v="5"/>
    <x v="7"/>
    <s v="08"/>
    <x v="9"/>
    <s v="201808"/>
    <s v="20180885"/>
    <s v="CASANARE"/>
    <n v="143885"/>
    <n v="223875"/>
    <n v="0"/>
  </r>
  <r>
    <x v="5"/>
    <x v="7"/>
    <s v="08"/>
    <x v="10"/>
    <s v="201808"/>
    <s v="20180819"/>
    <s v="CAUCA"/>
    <n v="269652"/>
    <n v="949542"/>
    <n v="0"/>
  </r>
  <r>
    <x v="5"/>
    <x v="7"/>
    <s v="08"/>
    <x v="11"/>
    <s v="201808"/>
    <s v="20180820"/>
    <s v="CESAR"/>
    <n v="300883"/>
    <n v="818892"/>
    <n v="0"/>
  </r>
  <r>
    <x v="5"/>
    <x v="7"/>
    <s v="08"/>
    <x v="12"/>
    <s v="201808"/>
    <s v="20180827"/>
    <s v="CHOCO"/>
    <n v="50668"/>
    <n v="367629"/>
    <n v="0"/>
  </r>
  <r>
    <x v="5"/>
    <x v="7"/>
    <s v="08"/>
    <x v="13"/>
    <s v="201808"/>
    <s v="20180823"/>
    <s v="CORDOBA"/>
    <n v="282472"/>
    <n v="1316391"/>
    <n v="0"/>
  </r>
  <r>
    <x v="5"/>
    <x v="7"/>
    <s v="08"/>
    <x v="14"/>
    <s v="201808"/>
    <s v="20180825"/>
    <s v="CUNDINAMARCA"/>
    <n v="1317968"/>
    <n v="842533"/>
    <n v="0"/>
  </r>
  <r>
    <x v="5"/>
    <x v="7"/>
    <s v="08"/>
    <x v="15"/>
    <s v="201808"/>
    <s v="20180894"/>
    <s v="GUAINIA"/>
    <n v="5352"/>
    <n v="37437"/>
    <n v="0"/>
  </r>
  <r>
    <x v="5"/>
    <x v="7"/>
    <s v="08"/>
    <x v="16"/>
    <s v="201808"/>
    <s v="20180895"/>
    <s v="GUAVIARE"/>
    <n v="16180"/>
    <n v="57244"/>
    <n v="0"/>
  </r>
  <r>
    <x v="5"/>
    <x v="7"/>
    <s v="08"/>
    <x v="17"/>
    <s v="201808"/>
    <s v="20180841"/>
    <s v="HUILA"/>
    <n v="310227"/>
    <n v="758073"/>
    <n v="0"/>
  </r>
  <r>
    <x v="5"/>
    <x v="7"/>
    <s v="08"/>
    <x v="19"/>
    <s v="201808"/>
    <s v="20180844"/>
    <s v="LA GUAJIRA"/>
    <n v="129674"/>
    <n v="716307"/>
    <n v="0"/>
  </r>
  <r>
    <x v="5"/>
    <x v="7"/>
    <s v="08"/>
    <x v="20"/>
    <s v="201808"/>
    <s v="20180847"/>
    <s v="MAGDALENA"/>
    <n v="348455"/>
    <n v="922939"/>
    <n v="0"/>
  </r>
  <r>
    <x v="5"/>
    <x v="7"/>
    <s v="08"/>
    <x v="21"/>
    <s v="201808"/>
    <s v="20180850"/>
    <s v="META"/>
    <n v="398736"/>
    <n v="513451"/>
    <n v="0"/>
  </r>
  <r>
    <x v="5"/>
    <x v="7"/>
    <s v="08"/>
    <x v="22"/>
    <s v="201808"/>
    <s v="20180852"/>
    <s v="NARINO"/>
    <n v="258895"/>
    <n v="1128409"/>
    <n v="0"/>
  </r>
  <r>
    <x v="5"/>
    <x v="7"/>
    <s v="08"/>
    <x v="23"/>
    <s v="201808"/>
    <s v="20180854"/>
    <s v="NORTE DE SANTANDER"/>
    <n v="409869"/>
    <n v="960101"/>
    <n v="0"/>
  </r>
  <r>
    <x v="5"/>
    <x v="7"/>
    <s v="08"/>
    <x v="24"/>
    <s v="201808"/>
    <s v="20180886"/>
    <s v="PUTUMAYO"/>
    <n v="41499"/>
    <n v="254902"/>
    <n v="0"/>
  </r>
  <r>
    <x v="5"/>
    <x v="7"/>
    <s v="08"/>
    <x v="25"/>
    <s v="201808"/>
    <s v="20180863"/>
    <s v="QUINDIO"/>
    <n v="257643"/>
    <n v="238913"/>
    <n v="0"/>
  </r>
  <r>
    <x v="5"/>
    <x v="7"/>
    <s v="08"/>
    <x v="26"/>
    <s v="201808"/>
    <s v="20180866"/>
    <s v="RISARALDA"/>
    <n v="515276"/>
    <n v="385370"/>
    <n v="0"/>
  </r>
  <r>
    <x v="5"/>
    <x v="7"/>
    <s v="08"/>
    <x v="27"/>
    <s v="201808"/>
    <s v="20180888"/>
    <s v="SAN ANDRES"/>
    <n v="39773"/>
    <n v="13157"/>
    <n v="0"/>
  </r>
  <r>
    <x v="5"/>
    <x v="7"/>
    <s v="08"/>
    <x v="28"/>
    <s v="201808"/>
    <s v="20180868"/>
    <s v="SANTANDER"/>
    <n v="1047695"/>
    <n v="916345"/>
    <n v="0"/>
  </r>
  <r>
    <x v="5"/>
    <x v="7"/>
    <s v="08"/>
    <x v="29"/>
    <s v="201808"/>
    <s v="20180870"/>
    <s v="SUCRE"/>
    <n v="147456"/>
    <n v="776771"/>
    <n v="0"/>
  </r>
  <r>
    <x v="5"/>
    <x v="7"/>
    <s v="08"/>
    <x v="30"/>
    <s v="201808"/>
    <s v="20180873"/>
    <s v="TOLIMA"/>
    <n v="468987"/>
    <n v="720048"/>
    <n v="0"/>
  </r>
  <r>
    <x v="5"/>
    <x v="7"/>
    <s v="08"/>
    <x v="31"/>
    <s v="201808"/>
    <s v="20180876"/>
    <s v="VALLE"/>
    <n v="2438633"/>
    <n v="1735627"/>
    <n v="0"/>
  </r>
  <r>
    <x v="5"/>
    <x v="7"/>
    <s v="08"/>
    <x v="32"/>
    <s v="201808"/>
    <s v="20180897"/>
    <s v="VAUPES"/>
    <n v="3393"/>
    <n v="26883"/>
    <n v="0"/>
  </r>
  <r>
    <x v="5"/>
    <x v="7"/>
    <s v="08"/>
    <x v="33"/>
    <s v="201808"/>
    <s v="20180899"/>
    <s v="VICHADA"/>
    <n v="7164"/>
    <n v="68417"/>
    <n v="0"/>
  </r>
  <r>
    <x v="5"/>
    <x v="8"/>
    <s v="09"/>
    <x v="0"/>
    <s v="201809"/>
    <s v="20180991"/>
    <s v="AMAZONAS"/>
    <n v="14848"/>
    <n v="54180"/>
    <n v="0"/>
  </r>
  <r>
    <x v="5"/>
    <x v="8"/>
    <s v="09"/>
    <x v="1"/>
    <s v="201809"/>
    <s v="20180905"/>
    <s v="ANTIOQUIA"/>
    <n v="3769054"/>
    <n v="2325579"/>
    <n v="0"/>
  </r>
  <r>
    <x v="5"/>
    <x v="8"/>
    <s v="09"/>
    <x v="2"/>
    <s v="201809"/>
    <s v="20180981"/>
    <s v="ARAUCA"/>
    <n v="42460"/>
    <n v="203050"/>
    <n v="0"/>
  </r>
  <r>
    <x v="5"/>
    <x v="8"/>
    <s v="09"/>
    <x v="3"/>
    <s v="201809"/>
    <s v="20180908"/>
    <s v="ATLANTICO"/>
    <n v="1082969"/>
    <n v="1344767"/>
    <n v="0"/>
  </r>
  <r>
    <x v="5"/>
    <x v="8"/>
    <s v="09"/>
    <x v="4"/>
    <s v="201809"/>
    <s v="20180911"/>
    <s v="BOGOTA D.C."/>
    <n v="6087525"/>
    <n v="1172281"/>
    <n v="0"/>
  </r>
  <r>
    <x v="5"/>
    <x v="8"/>
    <s v="09"/>
    <x v="5"/>
    <s v="201809"/>
    <s v="20180913"/>
    <s v="BOLIVAR"/>
    <n v="605254"/>
    <n v="1434497"/>
    <n v="0"/>
  </r>
  <r>
    <x v="5"/>
    <x v="8"/>
    <s v="09"/>
    <x v="6"/>
    <s v="201809"/>
    <s v="20180915"/>
    <s v="BOYACA"/>
    <n v="435828"/>
    <n v="648007"/>
    <n v="0"/>
  </r>
  <r>
    <x v="5"/>
    <x v="8"/>
    <s v="09"/>
    <x v="7"/>
    <s v="201809"/>
    <s v="20180917"/>
    <s v="CALDAS"/>
    <n v="450492"/>
    <n v="390456"/>
    <n v="0"/>
  </r>
  <r>
    <x v="5"/>
    <x v="8"/>
    <s v="09"/>
    <x v="8"/>
    <s v="201809"/>
    <s v="20180918"/>
    <s v="CAQUETA"/>
    <n v="70046"/>
    <n v="305448"/>
    <n v="0"/>
  </r>
  <r>
    <x v="5"/>
    <x v="8"/>
    <s v="09"/>
    <x v="9"/>
    <s v="201809"/>
    <s v="20180985"/>
    <s v="CASANARE"/>
    <n v="148997"/>
    <n v="222512"/>
    <n v="0"/>
  </r>
  <r>
    <x v="5"/>
    <x v="8"/>
    <s v="09"/>
    <x v="10"/>
    <s v="201809"/>
    <s v="20180919"/>
    <s v="CAUCA"/>
    <n v="272727"/>
    <n v="949393"/>
    <n v="0"/>
  </r>
  <r>
    <x v="5"/>
    <x v="8"/>
    <s v="09"/>
    <x v="11"/>
    <s v="201809"/>
    <s v="20180920"/>
    <s v="CESAR"/>
    <n v="304876"/>
    <n v="817857"/>
    <n v="0"/>
  </r>
  <r>
    <x v="5"/>
    <x v="8"/>
    <s v="09"/>
    <x v="12"/>
    <s v="201809"/>
    <s v="20180927"/>
    <s v="CHOCO"/>
    <n v="50973"/>
    <n v="367250"/>
    <n v="0"/>
  </r>
  <r>
    <x v="5"/>
    <x v="8"/>
    <s v="09"/>
    <x v="13"/>
    <s v="201809"/>
    <s v="20180923"/>
    <s v="CORDOBA"/>
    <n v="283436"/>
    <n v="1314845"/>
    <n v="0"/>
  </r>
  <r>
    <x v="5"/>
    <x v="8"/>
    <s v="09"/>
    <x v="14"/>
    <s v="201809"/>
    <s v="20180925"/>
    <s v="CUNDINAMARCA"/>
    <n v="1338316"/>
    <n v="838231"/>
    <n v="0"/>
  </r>
  <r>
    <x v="5"/>
    <x v="8"/>
    <s v="09"/>
    <x v="15"/>
    <s v="201809"/>
    <s v="20180994"/>
    <s v="GUAINIA"/>
    <n v="5331"/>
    <n v="37653"/>
    <n v="0"/>
  </r>
  <r>
    <x v="5"/>
    <x v="8"/>
    <s v="09"/>
    <x v="16"/>
    <s v="201809"/>
    <s v="20180995"/>
    <s v="GUAVIARE"/>
    <n v="16251"/>
    <n v="57494"/>
    <n v="0"/>
  </r>
  <r>
    <x v="5"/>
    <x v="8"/>
    <s v="09"/>
    <x v="17"/>
    <s v="201809"/>
    <s v="20180941"/>
    <s v="HUILA"/>
    <n v="314670"/>
    <n v="758726"/>
    <n v="0"/>
  </r>
  <r>
    <x v="5"/>
    <x v="8"/>
    <s v="09"/>
    <x v="19"/>
    <s v="201809"/>
    <s v="20180944"/>
    <s v="LA GUAJIRA"/>
    <n v="131031"/>
    <n v="719470"/>
    <n v="0"/>
  </r>
  <r>
    <x v="5"/>
    <x v="8"/>
    <s v="09"/>
    <x v="20"/>
    <s v="201809"/>
    <s v="20180947"/>
    <s v="MAGDALENA"/>
    <n v="353236"/>
    <n v="920402"/>
    <n v="0"/>
  </r>
  <r>
    <x v="5"/>
    <x v="8"/>
    <s v="09"/>
    <x v="21"/>
    <s v="201809"/>
    <s v="20180950"/>
    <s v="META"/>
    <n v="407087"/>
    <n v="511587"/>
    <n v="0"/>
  </r>
  <r>
    <x v="5"/>
    <x v="8"/>
    <s v="09"/>
    <x v="22"/>
    <s v="201809"/>
    <s v="20180952"/>
    <s v="NARINO"/>
    <n v="261862"/>
    <n v="1128597"/>
    <n v="0"/>
  </r>
  <r>
    <x v="5"/>
    <x v="8"/>
    <s v="09"/>
    <x v="23"/>
    <s v="201809"/>
    <s v="20180954"/>
    <s v="NORTE DE SANTANDER"/>
    <n v="413340"/>
    <n v="962189"/>
    <n v="0"/>
  </r>
  <r>
    <x v="5"/>
    <x v="8"/>
    <s v="09"/>
    <x v="24"/>
    <s v="201809"/>
    <s v="20180986"/>
    <s v="PUTUMAYO"/>
    <n v="42447"/>
    <n v="255325"/>
    <n v="0"/>
  </r>
  <r>
    <x v="5"/>
    <x v="8"/>
    <s v="09"/>
    <x v="25"/>
    <s v="201809"/>
    <s v="20180963"/>
    <s v="QUINDIO"/>
    <n v="261427"/>
    <n v="238124"/>
    <n v="0"/>
  </r>
  <r>
    <x v="5"/>
    <x v="8"/>
    <s v="09"/>
    <x v="26"/>
    <s v="201809"/>
    <s v="20180966"/>
    <s v="RISARALDA"/>
    <n v="521722"/>
    <n v="383833"/>
    <n v="0"/>
  </r>
  <r>
    <x v="5"/>
    <x v="8"/>
    <s v="09"/>
    <x v="27"/>
    <s v="201809"/>
    <s v="20180988"/>
    <s v="SAN ANDRES"/>
    <n v="40562"/>
    <n v="13143"/>
    <n v="0"/>
  </r>
  <r>
    <x v="5"/>
    <x v="8"/>
    <s v="09"/>
    <x v="28"/>
    <s v="201809"/>
    <s v="20180968"/>
    <s v="SANTANDER"/>
    <n v="1058986"/>
    <n v="916024"/>
    <n v="0"/>
  </r>
  <r>
    <x v="5"/>
    <x v="8"/>
    <s v="09"/>
    <x v="29"/>
    <s v="201809"/>
    <s v="20180970"/>
    <s v="SUCRE"/>
    <n v="148633"/>
    <n v="771903"/>
    <n v="0"/>
  </r>
  <r>
    <x v="5"/>
    <x v="8"/>
    <s v="09"/>
    <x v="30"/>
    <s v="201809"/>
    <s v="20180973"/>
    <s v="TOLIMA"/>
    <n v="474437"/>
    <n v="720493"/>
    <n v="0"/>
  </r>
  <r>
    <x v="5"/>
    <x v="8"/>
    <s v="09"/>
    <x v="31"/>
    <s v="201809"/>
    <s v="20180976"/>
    <s v="VALLE"/>
    <n v="2459579"/>
    <n v="1730414"/>
    <n v="0"/>
  </r>
  <r>
    <x v="5"/>
    <x v="8"/>
    <s v="09"/>
    <x v="32"/>
    <s v="201809"/>
    <s v="20180997"/>
    <s v="VAUPES"/>
    <n v="3365"/>
    <n v="26910"/>
    <n v="0"/>
  </r>
  <r>
    <x v="5"/>
    <x v="8"/>
    <s v="09"/>
    <x v="33"/>
    <s v="201809"/>
    <s v="20180999"/>
    <s v="VICHADA"/>
    <n v="7225"/>
    <n v="68254"/>
    <n v="0"/>
  </r>
  <r>
    <x v="5"/>
    <x v="9"/>
    <s v="10"/>
    <x v="0"/>
    <s v="201810"/>
    <s v="20181091"/>
    <s v="AMAZONAS"/>
    <n v="14908"/>
    <n v="54172"/>
    <n v="0"/>
  </r>
  <r>
    <x v="5"/>
    <x v="9"/>
    <s v="10"/>
    <x v="1"/>
    <s v="201810"/>
    <s v="20181005"/>
    <s v="ANTIOQUIA"/>
    <n v="3783032"/>
    <n v="2327498"/>
    <n v="0"/>
  </r>
  <r>
    <x v="5"/>
    <x v="9"/>
    <s v="10"/>
    <x v="2"/>
    <s v="201810"/>
    <s v="20181081"/>
    <s v="ARAUCA"/>
    <n v="43256"/>
    <n v="203794"/>
    <n v="0"/>
  </r>
  <r>
    <x v="5"/>
    <x v="9"/>
    <s v="10"/>
    <x v="3"/>
    <s v="201810"/>
    <s v="20181008"/>
    <s v="ATLANTICO"/>
    <n v="1087883"/>
    <n v="1342549"/>
    <n v="0"/>
  </r>
  <r>
    <x v="5"/>
    <x v="9"/>
    <s v="10"/>
    <x v="4"/>
    <s v="201810"/>
    <s v="20181011"/>
    <s v="BOGOTA D.C."/>
    <n v="6108494"/>
    <n v="1172481"/>
    <n v="0"/>
  </r>
  <r>
    <x v="5"/>
    <x v="9"/>
    <s v="10"/>
    <x v="5"/>
    <s v="201810"/>
    <s v="20181013"/>
    <s v="BOLIVAR"/>
    <n v="610321"/>
    <n v="1431369"/>
    <n v="0"/>
  </r>
  <r>
    <x v="5"/>
    <x v="9"/>
    <s v="10"/>
    <x v="6"/>
    <s v="201810"/>
    <s v="20181015"/>
    <s v="BOYACA"/>
    <n v="439963"/>
    <n v="647429"/>
    <n v="0"/>
  </r>
  <r>
    <x v="5"/>
    <x v="9"/>
    <s v="10"/>
    <x v="7"/>
    <s v="201810"/>
    <s v="20181017"/>
    <s v="CALDAS"/>
    <n v="452318"/>
    <n v="390879"/>
    <n v="0"/>
  </r>
  <r>
    <x v="5"/>
    <x v="9"/>
    <s v="10"/>
    <x v="8"/>
    <s v="201810"/>
    <s v="20181018"/>
    <s v="CAQUETA"/>
    <n v="70685"/>
    <n v="305234"/>
    <n v="0"/>
  </r>
  <r>
    <x v="5"/>
    <x v="9"/>
    <s v="10"/>
    <x v="9"/>
    <s v="201810"/>
    <s v="20181085"/>
    <s v="CASANARE"/>
    <n v="151978"/>
    <n v="220859"/>
    <n v="0"/>
  </r>
  <r>
    <x v="5"/>
    <x v="9"/>
    <s v="10"/>
    <x v="10"/>
    <s v="201810"/>
    <s v="20181019"/>
    <s v="CAUCA"/>
    <n v="272833"/>
    <n v="948532"/>
    <n v="0"/>
  </r>
  <r>
    <x v="5"/>
    <x v="9"/>
    <s v="10"/>
    <x v="11"/>
    <s v="201810"/>
    <s v="20181020"/>
    <s v="CESAR"/>
    <n v="305200"/>
    <n v="817848"/>
    <n v="0"/>
  </r>
  <r>
    <x v="5"/>
    <x v="9"/>
    <s v="10"/>
    <x v="12"/>
    <s v="201810"/>
    <s v="20181027"/>
    <s v="CHOCO"/>
    <n v="51033"/>
    <n v="366627"/>
    <n v="0"/>
  </r>
  <r>
    <x v="5"/>
    <x v="9"/>
    <s v="10"/>
    <x v="13"/>
    <s v="201810"/>
    <s v="20181023"/>
    <s v="CORDOBA"/>
    <n v="286466"/>
    <n v="1314243"/>
    <n v="0"/>
  </r>
  <r>
    <x v="5"/>
    <x v="9"/>
    <s v="10"/>
    <x v="14"/>
    <s v="201810"/>
    <s v="20181025"/>
    <s v="CUNDINAMARCA"/>
    <n v="1346106"/>
    <n v="841007"/>
    <n v="0"/>
  </r>
  <r>
    <x v="5"/>
    <x v="9"/>
    <s v="10"/>
    <x v="15"/>
    <s v="201810"/>
    <s v="20181094"/>
    <s v="GUAINIA"/>
    <n v="5392"/>
    <n v="37743"/>
    <n v="0"/>
  </r>
  <r>
    <x v="5"/>
    <x v="9"/>
    <s v="10"/>
    <x v="16"/>
    <s v="201810"/>
    <s v="20181095"/>
    <s v="GUAVIARE"/>
    <n v="16477"/>
    <n v="57549"/>
    <n v="0"/>
  </r>
  <r>
    <x v="5"/>
    <x v="9"/>
    <s v="10"/>
    <x v="17"/>
    <s v="201810"/>
    <s v="20181041"/>
    <s v="HUILA"/>
    <n v="315874"/>
    <n v="761867"/>
    <n v="0"/>
  </r>
  <r>
    <x v="5"/>
    <x v="9"/>
    <s v="10"/>
    <x v="19"/>
    <s v="201810"/>
    <s v="20181044"/>
    <s v="LA GUAJIRA"/>
    <n v="131728"/>
    <n v="719714"/>
    <n v="0"/>
  </r>
  <r>
    <x v="5"/>
    <x v="9"/>
    <s v="10"/>
    <x v="20"/>
    <s v="201810"/>
    <s v="20181047"/>
    <s v="MAGDALENA"/>
    <n v="356182"/>
    <n v="918894"/>
    <n v="0"/>
  </r>
  <r>
    <x v="5"/>
    <x v="9"/>
    <s v="10"/>
    <x v="21"/>
    <s v="201810"/>
    <s v="20181050"/>
    <s v="META"/>
    <n v="411706"/>
    <n v="511518"/>
    <n v="0"/>
  </r>
  <r>
    <x v="5"/>
    <x v="9"/>
    <s v="10"/>
    <x v="22"/>
    <s v="201810"/>
    <s v="20181052"/>
    <s v="NARINO"/>
    <n v="262963"/>
    <n v="1127797"/>
    <n v="0"/>
  </r>
  <r>
    <x v="5"/>
    <x v="9"/>
    <s v="10"/>
    <x v="23"/>
    <s v="201810"/>
    <s v="20181054"/>
    <s v="NORTE DE SANTANDER"/>
    <n v="416141"/>
    <n v="971719"/>
    <n v="0"/>
  </r>
  <r>
    <x v="5"/>
    <x v="9"/>
    <s v="10"/>
    <x v="24"/>
    <s v="201810"/>
    <s v="20181086"/>
    <s v="PUTUMAYO"/>
    <n v="42599"/>
    <n v="256621"/>
    <n v="0"/>
  </r>
  <r>
    <x v="5"/>
    <x v="9"/>
    <s v="10"/>
    <x v="25"/>
    <s v="201810"/>
    <s v="20181063"/>
    <s v="QUINDIO"/>
    <n v="262865"/>
    <n v="239565"/>
    <n v="0"/>
  </r>
  <r>
    <x v="5"/>
    <x v="9"/>
    <s v="10"/>
    <x v="26"/>
    <s v="201810"/>
    <s v="20181066"/>
    <s v="RISARALDA"/>
    <n v="523370"/>
    <n v="388481"/>
    <n v="0"/>
  </r>
  <r>
    <x v="5"/>
    <x v="9"/>
    <s v="10"/>
    <x v="27"/>
    <s v="201810"/>
    <s v="20181088"/>
    <s v="SAN ANDRES"/>
    <n v="40512"/>
    <n v="13081"/>
    <n v="0"/>
  </r>
  <r>
    <x v="5"/>
    <x v="9"/>
    <s v="10"/>
    <x v="28"/>
    <s v="201810"/>
    <s v="20181068"/>
    <s v="SANTANDER"/>
    <n v="1064913"/>
    <n v="917549"/>
    <n v="0"/>
  </r>
  <r>
    <x v="5"/>
    <x v="9"/>
    <s v="10"/>
    <x v="29"/>
    <s v="201810"/>
    <s v="20181070"/>
    <s v="SUCRE"/>
    <n v="149542"/>
    <n v="761574"/>
    <n v="0"/>
  </r>
  <r>
    <x v="5"/>
    <x v="9"/>
    <s v="10"/>
    <x v="30"/>
    <s v="201810"/>
    <s v="20181073"/>
    <s v="TOLIMA"/>
    <n v="475666"/>
    <n v="722802"/>
    <n v="0"/>
  </r>
  <r>
    <x v="5"/>
    <x v="9"/>
    <s v="10"/>
    <x v="31"/>
    <s v="201810"/>
    <s v="20181076"/>
    <s v="VALLE"/>
    <n v="2468045"/>
    <n v="1733539"/>
    <n v="0"/>
  </r>
  <r>
    <x v="5"/>
    <x v="9"/>
    <s v="10"/>
    <x v="32"/>
    <s v="201810"/>
    <s v="20181097"/>
    <s v="VAUPES"/>
    <n v="3352"/>
    <n v="26943"/>
    <n v="0"/>
  </r>
  <r>
    <x v="5"/>
    <x v="9"/>
    <s v="10"/>
    <x v="33"/>
    <s v="201810"/>
    <s v="20181099"/>
    <s v="VICHADA"/>
    <n v="7297"/>
    <n v="68150"/>
    <n v="0"/>
  </r>
  <r>
    <x v="5"/>
    <x v="10"/>
    <s v="11"/>
    <x v="0"/>
    <s v="201811"/>
    <s v="20181191"/>
    <s v="AMAZONAS"/>
    <n v="14767"/>
    <n v="54090"/>
    <n v="0"/>
  </r>
  <r>
    <x v="5"/>
    <x v="10"/>
    <s v="11"/>
    <x v="1"/>
    <s v="201811"/>
    <s v="20181105"/>
    <s v="ANTIOQUIA"/>
    <n v="3779484"/>
    <n v="2347650"/>
    <n v="0"/>
  </r>
  <r>
    <x v="5"/>
    <x v="10"/>
    <s v="11"/>
    <x v="2"/>
    <s v="201811"/>
    <s v="20181181"/>
    <s v="ARAUCA"/>
    <n v="43363"/>
    <n v="203978"/>
    <n v="0"/>
  </r>
  <r>
    <x v="5"/>
    <x v="10"/>
    <s v="11"/>
    <x v="3"/>
    <s v="201811"/>
    <s v="20181108"/>
    <s v="ATLANTICO"/>
    <n v="1090544"/>
    <n v="1349874"/>
    <n v="0"/>
  </r>
  <r>
    <x v="5"/>
    <x v="10"/>
    <s v="11"/>
    <x v="4"/>
    <s v="201811"/>
    <s v="20181111"/>
    <s v="BOGOTA D.C."/>
    <n v="6070282"/>
    <n v="1175085"/>
    <n v="0"/>
  </r>
  <r>
    <x v="5"/>
    <x v="10"/>
    <s v="11"/>
    <x v="5"/>
    <s v="201811"/>
    <s v="20181113"/>
    <s v="BOLIVAR"/>
    <n v="613212"/>
    <n v="1431971"/>
    <n v="0"/>
  </r>
  <r>
    <x v="5"/>
    <x v="10"/>
    <s v="11"/>
    <x v="6"/>
    <s v="201811"/>
    <s v="20181115"/>
    <s v="BOYACA"/>
    <n v="437398"/>
    <n v="647845"/>
    <n v="0"/>
  </r>
  <r>
    <x v="5"/>
    <x v="10"/>
    <s v="11"/>
    <x v="7"/>
    <s v="201811"/>
    <s v="20181117"/>
    <s v="CALDAS"/>
    <n v="451030"/>
    <n v="392179"/>
    <n v="0"/>
  </r>
  <r>
    <x v="5"/>
    <x v="10"/>
    <s v="11"/>
    <x v="8"/>
    <s v="201811"/>
    <s v="20181118"/>
    <s v="CAQUETA"/>
    <n v="70424"/>
    <n v="305677"/>
    <n v="0"/>
  </r>
  <r>
    <x v="5"/>
    <x v="10"/>
    <s v="11"/>
    <x v="9"/>
    <s v="201811"/>
    <s v="20181185"/>
    <s v="CASANARE"/>
    <n v="147029"/>
    <n v="223857"/>
    <n v="0"/>
  </r>
  <r>
    <x v="5"/>
    <x v="10"/>
    <s v="11"/>
    <x v="10"/>
    <s v="201811"/>
    <s v="20181119"/>
    <s v="CAUCA"/>
    <n v="271452"/>
    <n v="950245"/>
    <n v="0"/>
  </r>
  <r>
    <x v="5"/>
    <x v="10"/>
    <s v="11"/>
    <x v="11"/>
    <s v="201811"/>
    <s v="20181120"/>
    <s v="CESAR"/>
    <n v="302744"/>
    <n v="825802"/>
    <n v="0"/>
  </r>
  <r>
    <x v="5"/>
    <x v="10"/>
    <s v="11"/>
    <x v="12"/>
    <s v="201811"/>
    <s v="20181127"/>
    <s v="CHOCO"/>
    <n v="49511"/>
    <n v="367223"/>
    <n v="0"/>
  </r>
  <r>
    <x v="5"/>
    <x v="10"/>
    <s v="11"/>
    <x v="13"/>
    <s v="201811"/>
    <s v="20181123"/>
    <s v="CORDOBA"/>
    <n v="288703"/>
    <n v="1315354"/>
    <n v="0"/>
  </r>
  <r>
    <x v="5"/>
    <x v="10"/>
    <s v="11"/>
    <x v="14"/>
    <s v="201811"/>
    <s v="20181125"/>
    <s v="CUNDINAMARCA"/>
    <n v="1338571"/>
    <n v="851366"/>
    <n v="0"/>
  </r>
  <r>
    <x v="5"/>
    <x v="10"/>
    <s v="11"/>
    <x v="15"/>
    <s v="201811"/>
    <s v="20181194"/>
    <s v="GUAINIA"/>
    <n v="5306"/>
    <n v="37965"/>
    <n v="0"/>
  </r>
  <r>
    <x v="5"/>
    <x v="10"/>
    <s v="11"/>
    <x v="16"/>
    <s v="201811"/>
    <s v="20181195"/>
    <s v="GUAVIARE"/>
    <n v="16332"/>
    <n v="58725"/>
    <n v="0"/>
  </r>
  <r>
    <x v="5"/>
    <x v="10"/>
    <s v="11"/>
    <x v="17"/>
    <s v="201811"/>
    <s v="20181141"/>
    <s v="HUILA"/>
    <n v="314178"/>
    <n v="762921"/>
    <n v="0"/>
  </r>
  <r>
    <x v="5"/>
    <x v="10"/>
    <s v="11"/>
    <x v="19"/>
    <s v="201811"/>
    <s v="20181144"/>
    <s v="LA GUAJIRA"/>
    <n v="130496"/>
    <n v="724923"/>
    <n v="0"/>
  </r>
  <r>
    <x v="5"/>
    <x v="10"/>
    <s v="11"/>
    <x v="20"/>
    <s v="201811"/>
    <s v="20181147"/>
    <s v="MAGDALENA"/>
    <n v="356434"/>
    <n v="919842"/>
    <n v="0"/>
  </r>
  <r>
    <x v="5"/>
    <x v="10"/>
    <s v="11"/>
    <x v="21"/>
    <s v="201811"/>
    <s v="20181150"/>
    <s v="META"/>
    <n v="408206"/>
    <n v="511956"/>
    <n v="0"/>
  </r>
  <r>
    <x v="5"/>
    <x v="10"/>
    <s v="11"/>
    <x v="22"/>
    <s v="201811"/>
    <s v="20181152"/>
    <s v="NARINO"/>
    <n v="261328"/>
    <n v="1129294"/>
    <n v="0"/>
  </r>
  <r>
    <x v="5"/>
    <x v="10"/>
    <s v="11"/>
    <x v="23"/>
    <s v="201811"/>
    <s v="20181154"/>
    <s v="NORTE DE SANTANDER"/>
    <n v="414514"/>
    <n v="977216"/>
    <n v="0"/>
  </r>
  <r>
    <x v="5"/>
    <x v="10"/>
    <s v="11"/>
    <x v="24"/>
    <s v="201811"/>
    <s v="20181186"/>
    <s v="PUTUMAYO"/>
    <n v="42262"/>
    <n v="256690"/>
    <n v="0"/>
  </r>
  <r>
    <x v="5"/>
    <x v="10"/>
    <s v="11"/>
    <x v="25"/>
    <s v="201811"/>
    <s v="20181163"/>
    <s v="QUINDIO"/>
    <n v="261227"/>
    <n v="239235"/>
    <n v="0"/>
  </r>
  <r>
    <x v="5"/>
    <x v="10"/>
    <s v="11"/>
    <x v="26"/>
    <s v="201811"/>
    <s v="20181166"/>
    <s v="RISARALDA"/>
    <n v="522583"/>
    <n v="389179"/>
    <n v="0"/>
  </r>
  <r>
    <x v="5"/>
    <x v="10"/>
    <s v="11"/>
    <x v="27"/>
    <s v="201811"/>
    <s v="20181188"/>
    <s v="SAN ANDRES"/>
    <n v="40147"/>
    <n v="13062"/>
    <n v="0"/>
  </r>
  <r>
    <x v="5"/>
    <x v="10"/>
    <s v="11"/>
    <x v="28"/>
    <s v="201811"/>
    <s v="20181168"/>
    <s v="SANTANDER"/>
    <n v="1063839"/>
    <n v="918661"/>
    <n v="0"/>
  </r>
  <r>
    <x v="5"/>
    <x v="10"/>
    <s v="11"/>
    <x v="29"/>
    <s v="201811"/>
    <s v="20181170"/>
    <s v="SUCRE"/>
    <n v="149970"/>
    <n v="755046"/>
    <n v="0"/>
  </r>
  <r>
    <x v="5"/>
    <x v="10"/>
    <s v="11"/>
    <x v="30"/>
    <s v="201811"/>
    <s v="20181173"/>
    <s v="TOLIMA"/>
    <n v="472527"/>
    <n v="724075"/>
    <n v="0"/>
  </r>
  <r>
    <x v="5"/>
    <x v="10"/>
    <s v="11"/>
    <x v="31"/>
    <s v="201811"/>
    <s v="20181176"/>
    <s v="VALLE"/>
    <n v="2457983"/>
    <n v="1749448"/>
    <n v="0"/>
  </r>
  <r>
    <x v="5"/>
    <x v="10"/>
    <s v="11"/>
    <x v="32"/>
    <s v="201811"/>
    <s v="20181197"/>
    <s v="VAUPES"/>
    <n v="3406"/>
    <n v="26899"/>
    <n v="0"/>
  </r>
  <r>
    <x v="5"/>
    <x v="10"/>
    <s v="11"/>
    <x v="33"/>
    <s v="201811"/>
    <s v="20181199"/>
    <s v="VICHADA"/>
    <n v="7374"/>
    <n v="68027"/>
    <n v="0"/>
  </r>
  <r>
    <x v="5"/>
    <x v="11"/>
    <s v="12"/>
    <x v="0"/>
    <s v="201812"/>
    <s v="20181291"/>
    <s v="AMAZONAS"/>
    <n v="14715"/>
    <n v="53028"/>
    <n v="0"/>
  </r>
  <r>
    <x v="5"/>
    <x v="11"/>
    <s v="12"/>
    <x v="1"/>
    <s v="201812"/>
    <s v="20181205"/>
    <s v="ANTIOQUIA"/>
    <n v="3791942"/>
    <n v="2338345"/>
    <n v="0"/>
  </r>
  <r>
    <x v="5"/>
    <x v="11"/>
    <s v="12"/>
    <x v="2"/>
    <s v="201812"/>
    <s v="20181281"/>
    <s v="ARAUCA"/>
    <n v="43735"/>
    <n v="204058"/>
    <n v="0"/>
  </r>
  <r>
    <x v="5"/>
    <x v="11"/>
    <s v="12"/>
    <x v="3"/>
    <s v="201812"/>
    <s v="20181208"/>
    <s v="ATLANTICO"/>
    <n v="1093302"/>
    <n v="1342575"/>
    <n v="0"/>
  </r>
  <r>
    <x v="5"/>
    <x v="11"/>
    <s v="12"/>
    <x v="4"/>
    <s v="201812"/>
    <s v="20181211"/>
    <s v="BOGOTA D.C."/>
    <n v="6103448"/>
    <n v="1161125"/>
    <n v="0"/>
  </r>
  <r>
    <x v="5"/>
    <x v="11"/>
    <s v="12"/>
    <x v="5"/>
    <s v="201812"/>
    <s v="20181213"/>
    <s v="BOLIVAR"/>
    <n v="614681"/>
    <n v="1429701"/>
    <n v="0"/>
  </r>
  <r>
    <x v="5"/>
    <x v="11"/>
    <s v="12"/>
    <x v="6"/>
    <s v="201812"/>
    <s v="20181215"/>
    <s v="BOYACA"/>
    <n v="439825"/>
    <n v="645721"/>
    <n v="0"/>
  </r>
  <r>
    <x v="5"/>
    <x v="11"/>
    <s v="12"/>
    <x v="7"/>
    <s v="201812"/>
    <s v="20181217"/>
    <s v="CALDAS"/>
    <n v="452206"/>
    <n v="390148"/>
    <n v="0"/>
  </r>
  <r>
    <x v="5"/>
    <x v="11"/>
    <s v="12"/>
    <x v="8"/>
    <s v="201812"/>
    <s v="20181218"/>
    <s v="CAQUETA"/>
    <n v="70778"/>
    <n v="305491"/>
    <n v="0"/>
  </r>
  <r>
    <x v="5"/>
    <x v="11"/>
    <s v="12"/>
    <x v="9"/>
    <s v="201812"/>
    <s v="20181285"/>
    <s v="CASANARE"/>
    <n v="147293"/>
    <n v="223014"/>
    <n v="0"/>
  </r>
  <r>
    <x v="5"/>
    <x v="11"/>
    <s v="12"/>
    <x v="10"/>
    <s v="201812"/>
    <s v="20181219"/>
    <s v="CAUCA"/>
    <n v="272284"/>
    <n v="949724"/>
    <n v="0"/>
  </r>
  <r>
    <x v="5"/>
    <x v="11"/>
    <s v="12"/>
    <x v="11"/>
    <s v="201812"/>
    <s v="20181220"/>
    <s v="CESAR"/>
    <n v="303979"/>
    <n v="824413"/>
    <n v="0"/>
  </r>
  <r>
    <x v="5"/>
    <x v="11"/>
    <s v="12"/>
    <x v="12"/>
    <s v="201812"/>
    <s v="20181227"/>
    <s v="CHOCO"/>
    <n v="46980"/>
    <n v="368961"/>
    <n v="0"/>
  </r>
  <r>
    <x v="5"/>
    <x v="11"/>
    <s v="12"/>
    <x v="13"/>
    <s v="201812"/>
    <s v="20181223"/>
    <s v="CORDOBA"/>
    <n v="288423"/>
    <n v="1315710"/>
    <n v="0"/>
  </r>
  <r>
    <x v="5"/>
    <x v="11"/>
    <s v="12"/>
    <x v="14"/>
    <s v="201812"/>
    <s v="20181225"/>
    <s v="CUNDINAMARCA"/>
    <n v="1341633"/>
    <n v="853131"/>
    <n v="0"/>
  </r>
  <r>
    <x v="5"/>
    <x v="11"/>
    <s v="12"/>
    <x v="15"/>
    <s v="201812"/>
    <s v="20181294"/>
    <s v="GUAINIA"/>
    <n v="5248"/>
    <n v="38166"/>
    <n v="0"/>
  </r>
  <r>
    <x v="5"/>
    <x v="11"/>
    <s v="12"/>
    <x v="16"/>
    <s v="201812"/>
    <s v="20181295"/>
    <s v="GUAVIARE"/>
    <n v="16409"/>
    <n v="58925"/>
    <n v="0"/>
  </r>
  <r>
    <x v="5"/>
    <x v="11"/>
    <s v="12"/>
    <x v="17"/>
    <s v="201812"/>
    <s v="20181241"/>
    <s v="HUILA"/>
    <n v="313284"/>
    <n v="762852"/>
    <n v="0"/>
  </r>
  <r>
    <x v="5"/>
    <x v="11"/>
    <s v="12"/>
    <x v="19"/>
    <s v="201812"/>
    <s v="20181244"/>
    <s v="LA GUAJIRA"/>
    <n v="130604"/>
    <n v="727566"/>
    <n v="0"/>
  </r>
  <r>
    <x v="5"/>
    <x v="11"/>
    <s v="12"/>
    <x v="20"/>
    <s v="201812"/>
    <s v="20181247"/>
    <s v="MAGDALENA"/>
    <n v="356325"/>
    <n v="918402"/>
    <n v="0"/>
  </r>
  <r>
    <x v="5"/>
    <x v="11"/>
    <s v="12"/>
    <x v="21"/>
    <s v="201812"/>
    <s v="20181250"/>
    <s v="META"/>
    <n v="410616"/>
    <n v="507272"/>
    <n v="0"/>
  </r>
  <r>
    <x v="5"/>
    <x v="11"/>
    <s v="12"/>
    <x v="22"/>
    <s v="201812"/>
    <s v="20181252"/>
    <s v="NARINO"/>
    <n v="260813"/>
    <n v="1127850"/>
    <n v="0"/>
  </r>
  <r>
    <x v="5"/>
    <x v="11"/>
    <s v="12"/>
    <x v="23"/>
    <s v="201812"/>
    <s v="20181254"/>
    <s v="NORTE DE SANTANDER"/>
    <n v="413200"/>
    <n v="979866"/>
    <n v="0"/>
  </r>
  <r>
    <x v="5"/>
    <x v="11"/>
    <s v="12"/>
    <x v="24"/>
    <s v="201812"/>
    <s v="20181286"/>
    <s v="PUTUMAYO"/>
    <n v="42517"/>
    <n v="255679"/>
    <n v="0"/>
  </r>
  <r>
    <x v="5"/>
    <x v="11"/>
    <s v="12"/>
    <x v="25"/>
    <s v="201812"/>
    <s v="20181263"/>
    <s v="QUINDIO"/>
    <n v="261736"/>
    <n v="238309"/>
    <n v="0"/>
  </r>
  <r>
    <x v="5"/>
    <x v="11"/>
    <s v="12"/>
    <x v="26"/>
    <s v="201812"/>
    <s v="20181266"/>
    <s v="RISARALDA"/>
    <n v="523990"/>
    <n v="387778"/>
    <n v="0"/>
  </r>
  <r>
    <x v="5"/>
    <x v="11"/>
    <s v="12"/>
    <x v="27"/>
    <s v="201812"/>
    <s v="20181288"/>
    <s v="SAN ANDRES"/>
    <n v="40255"/>
    <n v="13033"/>
    <n v="0"/>
  </r>
  <r>
    <x v="5"/>
    <x v="11"/>
    <s v="12"/>
    <x v="28"/>
    <s v="201812"/>
    <s v="20181268"/>
    <s v="SANTANDER"/>
    <n v="1065678"/>
    <n v="917320"/>
    <n v="0"/>
  </r>
  <r>
    <x v="5"/>
    <x v="11"/>
    <s v="12"/>
    <x v="29"/>
    <s v="201812"/>
    <s v="20181270"/>
    <s v="SUCRE"/>
    <n v="149265"/>
    <n v="768379"/>
    <n v="0"/>
  </r>
  <r>
    <x v="5"/>
    <x v="11"/>
    <s v="12"/>
    <x v="30"/>
    <s v="201812"/>
    <s v="20181273"/>
    <s v="TOLIMA"/>
    <n v="473075"/>
    <n v="722128"/>
    <n v="0"/>
  </r>
  <r>
    <x v="5"/>
    <x v="11"/>
    <s v="12"/>
    <x v="31"/>
    <s v="201812"/>
    <s v="20181276"/>
    <s v="VALLE"/>
    <n v="2463773"/>
    <n v="1737897"/>
    <n v="0"/>
  </r>
  <r>
    <x v="5"/>
    <x v="11"/>
    <s v="12"/>
    <x v="32"/>
    <s v="201812"/>
    <s v="20181297"/>
    <s v="VAUPES"/>
    <n v="3421"/>
    <n v="26737"/>
    <n v="0"/>
  </r>
  <r>
    <x v="5"/>
    <x v="11"/>
    <s v="12"/>
    <x v="33"/>
    <s v="201812"/>
    <s v="20181299"/>
    <s v="VICHADA"/>
    <n v="7438"/>
    <n v="64804"/>
    <n v="0"/>
  </r>
  <r>
    <x v="6"/>
    <x v="0"/>
    <s v="01"/>
    <x v="0"/>
    <s v="201901"/>
    <s v="20190191"/>
    <s v="AMAZONAS"/>
    <n v="14564"/>
    <n v="52941"/>
    <n v="0"/>
  </r>
  <r>
    <x v="6"/>
    <x v="0"/>
    <s v="01"/>
    <x v="1"/>
    <s v="201901"/>
    <s v="20190105"/>
    <s v="ANTIOQUIA"/>
    <n v="3763414"/>
    <n v="2341830"/>
    <n v="0"/>
  </r>
  <r>
    <x v="6"/>
    <x v="0"/>
    <s v="01"/>
    <x v="2"/>
    <s v="201901"/>
    <s v="20190181"/>
    <s v="ARAUCA"/>
    <n v="43392"/>
    <n v="204047"/>
    <n v="0"/>
  </r>
  <r>
    <x v="6"/>
    <x v="0"/>
    <s v="01"/>
    <x v="3"/>
    <s v="201901"/>
    <s v="20190108"/>
    <s v="ATLANTICO"/>
    <n v="1089149"/>
    <n v="1355909"/>
    <n v="0"/>
  </r>
  <r>
    <x v="6"/>
    <x v="0"/>
    <s v="01"/>
    <x v="4"/>
    <s v="201901"/>
    <s v="20190111"/>
    <s v="BOGOTA D.C."/>
    <n v="6063329"/>
    <n v="1187685"/>
    <n v="0"/>
  </r>
  <r>
    <x v="6"/>
    <x v="0"/>
    <s v="01"/>
    <x v="5"/>
    <s v="201901"/>
    <s v="20190113"/>
    <s v="BOLIVAR"/>
    <n v="611946"/>
    <n v="1438159"/>
    <n v="0"/>
  </r>
  <r>
    <x v="6"/>
    <x v="0"/>
    <s v="01"/>
    <x v="6"/>
    <s v="201901"/>
    <s v="20190115"/>
    <s v="BOYACA"/>
    <n v="436695"/>
    <n v="646084"/>
    <n v="0"/>
  </r>
  <r>
    <x v="6"/>
    <x v="0"/>
    <s v="01"/>
    <x v="7"/>
    <s v="201901"/>
    <s v="20190117"/>
    <s v="CALDAS"/>
    <n v="447986"/>
    <n v="390375"/>
    <n v="0"/>
  </r>
  <r>
    <x v="6"/>
    <x v="0"/>
    <s v="01"/>
    <x v="8"/>
    <s v="201901"/>
    <s v="20190118"/>
    <s v="CAQUETA"/>
    <n v="68782"/>
    <n v="306158"/>
    <n v="0"/>
  </r>
  <r>
    <x v="6"/>
    <x v="0"/>
    <s v="01"/>
    <x v="9"/>
    <s v="201901"/>
    <s v="20190185"/>
    <s v="CASANARE"/>
    <n v="144637"/>
    <n v="224544"/>
    <n v="0"/>
  </r>
  <r>
    <x v="6"/>
    <x v="0"/>
    <s v="01"/>
    <x v="10"/>
    <s v="201901"/>
    <s v="20190119"/>
    <s v="CAUCA"/>
    <n v="262270"/>
    <n v="953689"/>
    <n v="0"/>
  </r>
  <r>
    <x v="6"/>
    <x v="0"/>
    <s v="01"/>
    <x v="11"/>
    <s v="201901"/>
    <s v="20190120"/>
    <s v="CESAR"/>
    <n v="299822"/>
    <n v="827476"/>
    <n v="0"/>
  </r>
  <r>
    <x v="6"/>
    <x v="0"/>
    <s v="01"/>
    <x v="12"/>
    <s v="201901"/>
    <s v="20190127"/>
    <s v="CHOCO"/>
    <n v="44176"/>
    <n v="369402"/>
    <n v="0"/>
  </r>
  <r>
    <x v="6"/>
    <x v="0"/>
    <s v="01"/>
    <x v="13"/>
    <s v="201901"/>
    <s v="20190123"/>
    <s v="CORDOBA"/>
    <n v="281636"/>
    <n v="1323075"/>
    <n v="0"/>
  </r>
  <r>
    <x v="6"/>
    <x v="0"/>
    <s v="01"/>
    <x v="14"/>
    <s v="201901"/>
    <s v="20190125"/>
    <s v="CUNDINAMARCA"/>
    <n v="1347042"/>
    <n v="854074"/>
    <n v="0"/>
  </r>
  <r>
    <x v="6"/>
    <x v="0"/>
    <s v="01"/>
    <x v="15"/>
    <s v="201901"/>
    <s v="20190194"/>
    <s v="GUAINIA"/>
    <n v="5120"/>
    <n v="38311"/>
    <n v="0"/>
  </r>
  <r>
    <x v="6"/>
    <x v="0"/>
    <s v="01"/>
    <x v="16"/>
    <s v="201901"/>
    <s v="20190195"/>
    <s v="GUAVIARE"/>
    <n v="16069"/>
    <n v="58779"/>
    <n v="0"/>
  </r>
  <r>
    <x v="6"/>
    <x v="0"/>
    <s v="01"/>
    <x v="17"/>
    <s v="201901"/>
    <s v="20190141"/>
    <s v="HUILA"/>
    <n v="308483"/>
    <n v="766098"/>
    <n v="0"/>
  </r>
  <r>
    <x v="6"/>
    <x v="0"/>
    <s v="01"/>
    <x v="19"/>
    <s v="201901"/>
    <s v="20190144"/>
    <s v="LA GUAJIRA"/>
    <n v="127015"/>
    <n v="731855"/>
    <n v="0"/>
  </r>
  <r>
    <x v="6"/>
    <x v="0"/>
    <s v="01"/>
    <x v="20"/>
    <s v="201901"/>
    <s v="20190147"/>
    <s v="MAGDALENA"/>
    <n v="354611"/>
    <n v="920528"/>
    <n v="0"/>
  </r>
  <r>
    <x v="6"/>
    <x v="0"/>
    <s v="01"/>
    <x v="21"/>
    <s v="201901"/>
    <s v="20190150"/>
    <s v="META"/>
    <n v="408959"/>
    <n v="506674"/>
    <n v="0"/>
  </r>
  <r>
    <x v="6"/>
    <x v="0"/>
    <s v="01"/>
    <x v="22"/>
    <s v="201901"/>
    <s v="20190152"/>
    <s v="NARINO"/>
    <n v="252992"/>
    <n v="1130826"/>
    <n v="0"/>
  </r>
  <r>
    <x v="6"/>
    <x v="0"/>
    <s v="01"/>
    <x v="23"/>
    <s v="201901"/>
    <s v="20190154"/>
    <s v="NORTE DE SANTANDER"/>
    <n v="406652"/>
    <n v="984064"/>
    <n v="0"/>
  </r>
  <r>
    <x v="6"/>
    <x v="0"/>
    <s v="01"/>
    <x v="24"/>
    <s v="201901"/>
    <s v="20190186"/>
    <s v="PUTUMAYO"/>
    <n v="40887"/>
    <n v="256559"/>
    <n v="0"/>
  </r>
  <r>
    <x v="6"/>
    <x v="0"/>
    <s v="01"/>
    <x v="25"/>
    <s v="201901"/>
    <s v="20190163"/>
    <s v="QUINDIO"/>
    <n v="258862"/>
    <n v="238157"/>
    <n v="0"/>
  </r>
  <r>
    <x v="6"/>
    <x v="0"/>
    <s v="01"/>
    <x v="26"/>
    <s v="201901"/>
    <s v="20190166"/>
    <s v="RISARALDA"/>
    <n v="518778"/>
    <n v="387449"/>
    <n v="0"/>
  </r>
  <r>
    <x v="6"/>
    <x v="0"/>
    <s v="01"/>
    <x v="27"/>
    <s v="201901"/>
    <s v="20190188"/>
    <s v="SAN ANDRES"/>
    <n v="40437"/>
    <n v="12897"/>
    <n v="0"/>
  </r>
  <r>
    <x v="6"/>
    <x v="0"/>
    <s v="01"/>
    <x v="28"/>
    <s v="201901"/>
    <s v="20190168"/>
    <s v="SANTANDER"/>
    <n v="1051672"/>
    <n v="923138"/>
    <n v="0"/>
  </r>
  <r>
    <x v="6"/>
    <x v="0"/>
    <s v="01"/>
    <x v="29"/>
    <s v="201901"/>
    <s v="20190170"/>
    <s v="SUCRE"/>
    <n v="146611"/>
    <n v="770501"/>
    <n v="0"/>
  </r>
  <r>
    <x v="6"/>
    <x v="0"/>
    <s v="01"/>
    <x v="30"/>
    <s v="201901"/>
    <s v="20190173"/>
    <s v="TOLIMA"/>
    <n v="469835"/>
    <n v="721579"/>
    <n v="0"/>
  </r>
  <r>
    <x v="6"/>
    <x v="0"/>
    <s v="01"/>
    <x v="31"/>
    <s v="201901"/>
    <s v="20190176"/>
    <s v="VALLE"/>
    <n v="2417300"/>
    <n v="1749035"/>
    <n v="0"/>
  </r>
  <r>
    <x v="6"/>
    <x v="0"/>
    <s v="01"/>
    <x v="32"/>
    <s v="201901"/>
    <s v="20190197"/>
    <s v="VAUPES"/>
    <n v="3312"/>
    <n v="26752"/>
    <n v="0"/>
  </r>
  <r>
    <x v="6"/>
    <x v="0"/>
    <s v="01"/>
    <x v="33"/>
    <s v="201901"/>
    <s v="20190199"/>
    <s v="VICHADA"/>
    <n v="7025"/>
    <n v="64620"/>
    <n v="0"/>
  </r>
  <r>
    <x v="6"/>
    <x v="1"/>
    <s v="02"/>
    <x v="0"/>
    <s v="201902"/>
    <s v="20190291"/>
    <s v="AMAZONAS"/>
    <n v="14604"/>
    <n v="53041"/>
    <n v="0"/>
  </r>
  <r>
    <x v="6"/>
    <x v="1"/>
    <s v="02"/>
    <x v="1"/>
    <s v="201902"/>
    <s v="20190205"/>
    <s v="ANTIOQUIA"/>
    <n v="3752786"/>
    <n v="2347882"/>
    <n v="0"/>
  </r>
  <r>
    <x v="6"/>
    <x v="1"/>
    <s v="02"/>
    <x v="2"/>
    <s v="201902"/>
    <s v="20190281"/>
    <s v="ARAUCA"/>
    <n v="42851"/>
    <n v="205014"/>
    <n v="0"/>
  </r>
  <r>
    <x v="6"/>
    <x v="1"/>
    <s v="02"/>
    <x v="3"/>
    <s v="201902"/>
    <s v="20190208"/>
    <s v="ATLANTICO"/>
    <n v="1084562"/>
    <n v="1366628"/>
    <n v="0"/>
  </r>
  <r>
    <x v="6"/>
    <x v="1"/>
    <s v="02"/>
    <x v="4"/>
    <s v="201902"/>
    <s v="20190211"/>
    <s v="BOGOTA D.C."/>
    <n v="6108985"/>
    <n v="1191600"/>
    <n v="0"/>
  </r>
  <r>
    <x v="6"/>
    <x v="1"/>
    <s v="02"/>
    <x v="5"/>
    <s v="201902"/>
    <s v="20190213"/>
    <s v="BOLIVAR"/>
    <n v="612571"/>
    <n v="1441706"/>
    <n v="0"/>
  </r>
  <r>
    <x v="6"/>
    <x v="1"/>
    <s v="02"/>
    <x v="6"/>
    <s v="201902"/>
    <s v="20190215"/>
    <s v="BOYACA"/>
    <n v="437255"/>
    <n v="648998"/>
    <n v="0"/>
  </r>
  <r>
    <x v="6"/>
    <x v="1"/>
    <s v="02"/>
    <x v="7"/>
    <s v="201902"/>
    <s v="20190217"/>
    <s v="CALDAS"/>
    <n v="450072"/>
    <n v="390875"/>
    <n v="0"/>
  </r>
  <r>
    <x v="6"/>
    <x v="1"/>
    <s v="02"/>
    <x v="8"/>
    <s v="201902"/>
    <s v="20190218"/>
    <s v="CAQUETA"/>
    <n v="68954"/>
    <n v="306756"/>
    <n v="0"/>
  </r>
  <r>
    <x v="6"/>
    <x v="1"/>
    <s v="02"/>
    <x v="9"/>
    <s v="201902"/>
    <s v="20190285"/>
    <s v="CASANARE"/>
    <n v="144710"/>
    <n v="224500"/>
    <n v="0"/>
  </r>
  <r>
    <x v="6"/>
    <x v="1"/>
    <s v="02"/>
    <x v="10"/>
    <s v="201902"/>
    <s v="20190219"/>
    <s v="CAUCA"/>
    <n v="265172"/>
    <n v="953887"/>
    <n v="0"/>
  </r>
  <r>
    <x v="6"/>
    <x v="1"/>
    <s v="02"/>
    <x v="11"/>
    <s v="201902"/>
    <s v="20190220"/>
    <s v="CESAR"/>
    <n v="299010"/>
    <n v="829360"/>
    <n v="0"/>
  </r>
  <r>
    <x v="6"/>
    <x v="1"/>
    <s v="02"/>
    <x v="12"/>
    <s v="201902"/>
    <s v="20190227"/>
    <s v="CHOCO"/>
    <n v="45023"/>
    <n v="364703"/>
    <n v="0"/>
  </r>
  <r>
    <x v="6"/>
    <x v="1"/>
    <s v="02"/>
    <x v="13"/>
    <s v="201902"/>
    <s v="20190223"/>
    <s v="CORDOBA"/>
    <n v="281468"/>
    <n v="1323286"/>
    <n v="0"/>
  </r>
  <r>
    <x v="6"/>
    <x v="1"/>
    <s v="02"/>
    <x v="14"/>
    <s v="201902"/>
    <s v="20190225"/>
    <s v="CUNDINAMARCA"/>
    <n v="1359020"/>
    <n v="857506"/>
    <n v="0"/>
  </r>
  <r>
    <x v="6"/>
    <x v="1"/>
    <s v="02"/>
    <x v="15"/>
    <s v="201902"/>
    <s v="20190294"/>
    <s v="GUAINIA"/>
    <n v="5290"/>
    <n v="38297"/>
    <n v="0"/>
  </r>
  <r>
    <x v="6"/>
    <x v="1"/>
    <s v="02"/>
    <x v="16"/>
    <s v="201902"/>
    <s v="20190295"/>
    <s v="GUAVIARE"/>
    <n v="15651"/>
    <n v="59339"/>
    <n v="0"/>
  </r>
  <r>
    <x v="6"/>
    <x v="1"/>
    <s v="02"/>
    <x v="17"/>
    <s v="201902"/>
    <s v="20190241"/>
    <s v="HUILA"/>
    <n v="308167"/>
    <n v="768742"/>
    <n v="0"/>
  </r>
  <r>
    <x v="6"/>
    <x v="1"/>
    <s v="02"/>
    <x v="19"/>
    <s v="201902"/>
    <s v="20190244"/>
    <s v="LA GUAJIRA"/>
    <n v="124993"/>
    <n v="733174"/>
    <n v="0"/>
  </r>
  <r>
    <x v="6"/>
    <x v="1"/>
    <s v="02"/>
    <x v="20"/>
    <s v="201902"/>
    <s v="20190247"/>
    <s v="MAGDALENA"/>
    <n v="353879"/>
    <n v="922092"/>
    <n v="0"/>
  </r>
  <r>
    <x v="6"/>
    <x v="1"/>
    <s v="02"/>
    <x v="21"/>
    <s v="201902"/>
    <s v="20190250"/>
    <s v="META"/>
    <n v="412443"/>
    <n v="508162"/>
    <n v="0"/>
  </r>
  <r>
    <x v="6"/>
    <x v="1"/>
    <s v="02"/>
    <x v="22"/>
    <s v="201902"/>
    <s v="20190252"/>
    <s v="NARINO"/>
    <n v="253979"/>
    <n v="1129635"/>
    <n v="0"/>
  </r>
  <r>
    <x v="6"/>
    <x v="1"/>
    <s v="02"/>
    <x v="23"/>
    <s v="201902"/>
    <s v="20190254"/>
    <s v="NORTE DE SANTANDER"/>
    <n v="406980"/>
    <n v="985364"/>
    <n v="0"/>
  </r>
  <r>
    <x v="6"/>
    <x v="1"/>
    <s v="02"/>
    <x v="24"/>
    <s v="201902"/>
    <s v="20190286"/>
    <s v="PUTUMAYO"/>
    <n v="40561"/>
    <n v="255999"/>
    <n v="0"/>
  </r>
  <r>
    <x v="6"/>
    <x v="1"/>
    <s v="02"/>
    <x v="25"/>
    <s v="201902"/>
    <s v="20190263"/>
    <s v="QUINDIO"/>
    <n v="259959"/>
    <n v="238535"/>
    <n v="0"/>
  </r>
  <r>
    <x v="6"/>
    <x v="1"/>
    <s v="02"/>
    <x v="26"/>
    <s v="201902"/>
    <s v="20190266"/>
    <s v="RISARALDA"/>
    <n v="521180"/>
    <n v="387833"/>
    <n v="0"/>
  </r>
  <r>
    <x v="6"/>
    <x v="1"/>
    <s v="02"/>
    <x v="27"/>
    <s v="201902"/>
    <s v="20190288"/>
    <s v="SAN ANDRES"/>
    <n v="40716"/>
    <n v="13007"/>
    <n v="0"/>
  </r>
  <r>
    <x v="6"/>
    <x v="1"/>
    <s v="02"/>
    <x v="28"/>
    <s v="201902"/>
    <s v="20190268"/>
    <s v="SANTANDER"/>
    <n v="1051711"/>
    <n v="927333"/>
    <n v="0"/>
  </r>
  <r>
    <x v="6"/>
    <x v="1"/>
    <s v="02"/>
    <x v="29"/>
    <s v="201902"/>
    <s v="20190270"/>
    <s v="SUCRE"/>
    <n v="146217"/>
    <n v="769315"/>
    <n v="0"/>
  </r>
  <r>
    <x v="6"/>
    <x v="1"/>
    <s v="02"/>
    <x v="30"/>
    <s v="201902"/>
    <s v="20190273"/>
    <s v="TOLIMA"/>
    <n v="470873"/>
    <n v="723266"/>
    <n v="0"/>
  </r>
  <r>
    <x v="6"/>
    <x v="1"/>
    <s v="02"/>
    <x v="31"/>
    <s v="201902"/>
    <s v="20190276"/>
    <s v="VALLE"/>
    <n v="2432373"/>
    <n v="1743165"/>
    <n v="0"/>
  </r>
  <r>
    <x v="6"/>
    <x v="1"/>
    <s v="02"/>
    <x v="32"/>
    <s v="201902"/>
    <s v="20190297"/>
    <s v="VAUPES"/>
    <n v="3166"/>
    <n v="26847"/>
    <n v="0"/>
  </r>
  <r>
    <x v="6"/>
    <x v="1"/>
    <s v="02"/>
    <x v="33"/>
    <s v="201902"/>
    <s v="20190299"/>
    <s v="VICHADA"/>
    <n v="7043"/>
    <n v="64648"/>
    <n v="0"/>
  </r>
  <r>
    <x v="6"/>
    <x v="2"/>
    <s v="03"/>
    <x v="0"/>
    <s v="201903"/>
    <s v="20190391"/>
    <s v="AMAZONAS"/>
    <n v="14744"/>
    <n v="53114"/>
    <n v="0"/>
  </r>
  <r>
    <x v="6"/>
    <x v="2"/>
    <s v="03"/>
    <x v="1"/>
    <s v="201903"/>
    <s v="20190305"/>
    <s v="ANTIOQUIA"/>
    <n v="3790110"/>
    <n v="2353039"/>
    <n v="0"/>
  </r>
  <r>
    <x v="6"/>
    <x v="2"/>
    <s v="03"/>
    <x v="2"/>
    <s v="201903"/>
    <s v="20190381"/>
    <s v="ARAUCA"/>
    <n v="43348"/>
    <n v="205549"/>
    <n v="0"/>
  </r>
  <r>
    <x v="6"/>
    <x v="2"/>
    <s v="03"/>
    <x v="3"/>
    <s v="201903"/>
    <s v="20190308"/>
    <s v="ATLANTICO"/>
    <n v="1090101"/>
    <n v="1354404"/>
    <n v="0"/>
  </r>
  <r>
    <x v="6"/>
    <x v="2"/>
    <s v="03"/>
    <x v="4"/>
    <s v="201903"/>
    <s v="20190311"/>
    <s v="BOGOTA D.C."/>
    <n v="6135530"/>
    <n v="1213569"/>
    <n v="0"/>
  </r>
  <r>
    <x v="6"/>
    <x v="2"/>
    <s v="03"/>
    <x v="5"/>
    <s v="201903"/>
    <s v="20190313"/>
    <s v="BOLIVAR"/>
    <n v="616507"/>
    <n v="1440581"/>
    <n v="0"/>
  </r>
  <r>
    <x v="6"/>
    <x v="2"/>
    <s v="03"/>
    <x v="6"/>
    <s v="201903"/>
    <s v="20190315"/>
    <s v="BOYACA"/>
    <n v="440317"/>
    <n v="649812"/>
    <n v="0"/>
  </r>
  <r>
    <x v="6"/>
    <x v="2"/>
    <s v="03"/>
    <x v="7"/>
    <s v="201903"/>
    <s v="20190317"/>
    <s v="CALDAS"/>
    <n v="451861"/>
    <n v="391262"/>
    <n v="0"/>
  </r>
  <r>
    <x v="6"/>
    <x v="2"/>
    <s v="03"/>
    <x v="8"/>
    <s v="201903"/>
    <s v="20190318"/>
    <s v="CAQUETA"/>
    <n v="69564"/>
    <n v="307421"/>
    <n v="0"/>
  </r>
  <r>
    <x v="6"/>
    <x v="2"/>
    <s v="03"/>
    <x v="9"/>
    <s v="201903"/>
    <s v="20190385"/>
    <s v="CASANARE"/>
    <n v="146584"/>
    <n v="223384"/>
    <n v="0"/>
  </r>
  <r>
    <x v="6"/>
    <x v="2"/>
    <s v="03"/>
    <x v="10"/>
    <s v="201903"/>
    <s v="20190319"/>
    <s v="CAUCA"/>
    <n v="268932"/>
    <n v="953615"/>
    <n v="0"/>
  </r>
  <r>
    <x v="6"/>
    <x v="2"/>
    <s v="03"/>
    <x v="11"/>
    <s v="201903"/>
    <s v="20190320"/>
    <s v="CESAR"/>
    <n v="300578"/>
    <n v="830304"/>
    <n v="0"/>
  </r>
  <r>
    <x v="6"/>
    <x v="2"/>
    <s v="03"/>
    <x v="12"/>
    <s v="201903"/>
    <s v="20190327"/>
    <s v="CHOCO"/>
    <n v="46231"/>
    <n v="362458"/>
    <n v="0"/>
  </r>
  <r>
    <x v="6"/>
    <x v="2"/>
    <s v="03"/>
    <x v="13"/>
    <s v="201903"/>
    <s v="20190323"/>
    <s v="CORDOBA"/>
    <n v="284395"/>
    <n v="1319689"/>
    <n v="0"/>
  </r>
  <r>
    <x v="6"/>
    <x v="2"/>
    <s v="03"/>
    <x v="14"/>
    <s v="201903"/>
    <s v="20190325"/>
    <s v="CUNDINAMARCA"/>
    <n v="1366329"/>
    <n v="856832"/>
    <n v="0"/>
  </r>
  <r>
    <x v="6"/>
    <x v="2"/>
    <s v="03"/>
    <x v="15"/>
    <s v="201903"/>
    <s v="20190394"/>
    <s v="GUAINIA"/>
    <n v="4738"/>
    <n v="38739"/>
    <n v="0"/>
  </r>
  <r>
    <x v="6"/>
    <x v="2"/>
    <s v="03"/>
    <x v="16"/>
    <s v="201903"/>
    <s v="20190395"/>
    <s v="GUAVIARE"/>
    <n v="15844"/>
    <n v="60074"/>
    <n v="0"/>
  </r>
  <r>
    <x v="6"/>
    <x v="2"/>
    <s v="03"/>
    <x v="17"/>
    <s v="201903"/>
    <s v="20190341"/>
    <s v="HUILA"/>
    <n v="310801"/>
    <n v="768993"/>
    <n v="0"/>
  </r>
  <r>
    <x v="6"/>
    <x v="2"/>
    <s v="03"/>
    <x v="19"/>
    <s v="201903"/>
    <s v="20190344"/>
    <s v="LA GUAJIRA"/>
    <n v="126212"/>
    <n v="736091"/>
    <n v="0"/>
  </r>
  <r>
    <x v="6"/>
    <x v="2"/>
    <s v="03"/>
    <x v="20"/>
    <s v="201903"/>
    <s v="20190347"/>
    <s v="MAGDALENA"/>
    <n v="353562"/>
    <n v="924292"/>
    <n v="0"/>
  </r>
  <r>
    <x v="6"/>
    <x v="2"/>
    <s v="03"/>
    <x v="21"/>
    <s v="201903"/>
    <s v="20190350"/>
    <s v="META"/>
    <n v="411174"/>
    <n v="512275"/>
    <n v="0"/>
  </r>
  <r>
    <x v="6"/>
    <x v="2"/>
    <s v="03"/>
    <x v="22"/>
    <s v="201903"/>
    <s v="20190352"/>
    <s v="NARINO"/>
    <n v="257234"/>
    <n v="1128168"/>
    <n v="0"/>
  </r>
  <r>
    <x v="6"/>
    <x v="2"/>
    <s v="03"/>
    <x v="23"/>
    <s v="201903"/>
    <s v="20190354"/>
    <s v="NORTE DE SANTANDER"/>
    <n v="408413"/>
    <n v="990185"/>
    <n v="0"/>
  </r>
  <r>
    <x v="6"/>
    <x v="2"/>
    <s v="03"/>
    <x v="24"/>
    <s v="201903"/>
    <s v="20190386"/>
    <s v="PUTUMAYO"/>
    <n v="41440"/>
    <n v="255304"/>
    <n v="0"/>
  </r>
  <r>
    <x v="6"/>
    <x v="2"/>
    <s v="03"/>
    <x v="25"/>
    <s v="201903"/>
    <s v="20190363"/>
    <s v="QUINDIO"/>
    <n v="261674"/>
    <n v="240399"/>
    <n v="0"/>
  </r>
  <r>
    <x v="6"/>
    <x v="2"/>
    <s v="03"/>
    <x v="26"/>
    <s v="201903"/>
    <s v="20190366"/>
    <s v="RISARALDA"/>
    <n v="523872"/>
    <n v="389606"/>
    <n v="0"/>
  </r>
  <r>
    <x v="6"/>
    <x v="2"/>
    <s v="03"/>
    <x v="27"/>
    <s v="201903"/>
    <s v="20190388"/>
    <s v="SAN ANDRES"/>
    <n v="40510"/>
    <n v="13025"/>
    <n v="0"/>
  </r>
  <r>
    <x v="6"/>
    <x v="2"/>
    <s v="03"/>
    <x v="28"/>
    <s v="201903"/>
    <s v="20190368"/>
    <s v="SANTANDER"/>
    <n v="1057396"/>
    <n v="929858"/>
    <n v="0"/>
  </r>
  <r>
    <x v="6"/>
    <x v="2"/>
    <s v="03"/>
    <x v="29"/>
    <s v="201903"/>
    <s v="20190370"/>
    <s v="SUCRE"/>
    <n v="147664"/>
    <n v="766541"/>
    <n v="0"/>
  </r>
  <r>
    <x v="6"/>
    <x v="2"/>
    <s v="03"/>
    <x v="30"/>
    <s v="201903"/>
    <s v="20190373"/>
    <s v="TOLIMA"/>
    <n v="473564"/>
    <n v="723675"/>
    <n v="0"/>
  </r>
  <r>
    <x v="6"/>
    <x v="2"/>
    <s v="03"/>
    <x v="31"/>
    <s v="201903"/>
    <s v="20190376"/>
    <s v="VALLE"/>
    <n v="2441340"/>
    <n v="1746580"/>
    <n v="0"/>
  </r>
  <r>
    <x v="6"/>
    <x v="2"/>
    <s v="03"/>
    <x v="32"/>
    <s v="201903"/>
    <s v="20190397"/>
    <s v="VAUPES"/>
    <n v="3313"/>
    <n v="26818"/>
    <n v="0"/>
  </r>
  <r>
    <x v="6"/>
    <x v="2"/>
    <s v="03"/>
    <x v="33"/>
    <s v="201903"/>
    <s v="20190399"/>
    <s v="VICHADA"/>
    <n v="7269"/>
    <n v="64705"/>
    <n v="0"/>
  </r>
  <r>
    <x v="6"/>
    <x v="3"/>
    <s v="04"/>
    <x v="0"/>
    <s v="201904"/>
    <s v="20190491"/>
    <s v="AMAZONAS"/>
    <n v="14575"/>
    <n v="53319"/>
    <n v="0"/>
  </r>
  <r>
    <x v="6"/>
    <x v="3"/>
    <s v="04"/>
    <x v="1"/>
    <s v="201904"/>
    <s v="20190405"/>
    <s v="ANTIOQUIA"/>
    <n v="3822501"/>
    <n v="2341386"/>
    <n v="0"/>
  </r>
  <r>
    <x v="6"/>
    <x v="3"/>
    <s v="04"/>
    <x v="2"/>
    <s v="201904"/>
    <s v="20190481"/>
    <s v="ARAUCA"/>
    <n v="43370"/>
    <n v="205387"/>
    <n v="0"/>
  </r>
  <r>
    <x v="6"/>
    <x v="3"/>
    <s v="04"/>
    <x v="3"/>
    <s v="201904"/>
    <s v="20190408"/>
    <s v="ATLANTICO"/>
    <n v="1095526"/>
    <n v="1360942"/>
    <n v="0"/>
  </r>
  <r>
    <x v="6"/>
    <x v="3"/>
    <s v="04"/>
    <x v="4"/>
    <s v="201904"/>
    <s v="20190411"/>
    <s v="BOGOTA D.C."/>
    <n v="6139213"/>
    <n v="1211539"/>
    <n v="0"/>
  </r>
  <r>
    <x v="6"/>
    <x v="3"/>
    <s v="04"/>
    <x v="5"/>
    <s v="201904"/>
    <s v="20190413"/>
    <s v="BOLIVAR"/>
    <n v="620720"/>
    <n v="1438113"/>
    <n v="0"/>
  </r>
  <r>
    <x v="6"/>
    <x v="3"/>
    <s v="04"/>
    <x v="6"/>
    <s v="201904"/>
    <s v="20190415"/>
    <s v="BOYACA"/>
    <n v="439169"/>
    <n v="650449"/>
    <n v="0"/>
  </r>
  <r>
    <x v="6"/>
    <x v="3"/>
    <s v="04"/>
    <x v="7"/>
    <s v="201904"/>
    <s v="20190417"/>
    <s v="CALDAS"/>
    <n v="452702"/>
    <n v="391269"/>
    <n v="0"/>
  </r>
  <r>
    <x v="6"/>
    <x v="3"/>
    <s v="04"/>
    <x v="8"/>
    <s v="201904"/>
    <s v="20190418"/>
    <s v="CAQUETA"/>
    <n v="69549"/>
    <n v="307455"/>
    <n v="0"/>
  </r>
  <r>
    <x v="6"/>
    <x v="3"/>
    <s v="04"/>
    <x v="9"/>
    <s v="201904"/>
    <s v="20190485"/>
    <s v="CASANARE"/>
    <n v="146546"/>
    <n v="222981"/>
    <n v="0"/>
  </r>
  <r>
    <x v="6"/>
    <x v="3"/>
    <s v="04"/>
    <x v="10"/>
    <s v="201904"/>
    <s v="20190419"/>
    <s v="CAUCA"/>
    <n v="268579"/>
    <n v="953110"/>
    <n v="0"/>
  </r>
  <r>
    <x v="6"/>
    <x v="3"/>
    <s v="04"/>
    <x v="11"/>
    <s v="201904"/>
    <s v="20190420"/>
    <s v="CESAR"/>
    <n v="301381"/>
    <n v="829946"/>
    <n v="0"/>
  </r>
  <r>
    <x v="6"/>
    <x v="3"/>
    <s v="04"/>
    <x v="12"/>
    <s v="201904"/>
    <s v="20190427"/>
    <s v="CHOCO"/>
    <n v="46705"/>
    <n v="361585"/>
    <n v="0"/>
  </r>
  <r>
    <x v="6"/>
    <x v="3"/>
    <s v="04"/>
    <x v="13"/>
    <s v="201904"/>
    <s v="20190423"/>
    <s v="CORDOBA"/>
    <n v="284150"/>
    <n v="1321357"/>
    <n v="0"/>
  </r>
  <r>
    <x v="6"/>
    <x v="3"/>
    <s v="04"/>
    <x v="14"/>
    <s v="201904"/>
    <s v="20190425"/>
    <s v="CUNDINAMARCA"/>
    <n v="1375665"/>
    <n v="854932"/>
    <n v="0"/>
  </r>
  <r>
    <x v="6"/>
    <x v="3"/>
    <s v="04"/>
    <x v="15"/>
    <s v="201904"/>
    <s v="20190494"/>
    <s v="GUAINIA"/>
    <n v="4843"/>
    <n v="38815"/>
    <n v="0"/>
  </r>
  <r>
    <x v="6"/>
    <x v="3"/>
    <s v="04"/>
    <x v="16"/>
    <s v="201904"/>
    <s v="20190495"/>
    <s v="GUAVIARE"/>
    <n v="15667"/>
    <n v="60296"/>
    <n v="0"/>
  </r>
  <r>
    <x v="6"/>
    <x v="3"/>
    <s v="04"/>
    <x v="17"/>
    <s v="201904"/>
    <s v="20190441"/>
    <s v="HUILA"/>
    <n v="310603"/>
    <n v="768677"/>
    <n v="0"/>
  </r>
  <r>
    <x v="6"/>
    <x v="3"/>
    <s v="04"/>
    <x v="19"/>
    <s v="201904"/>
    <s v="20190444"/>
    <s v="LA GUAJIRA"/>
    <n v="126637"/>
    <n v="736384"/>
    <n v="0"/>
  </r>
  <r>
    <x v="6"/>
    <x v="3"/>
    <s v="04"/>
    <x v="20"/>
    <s v="201904"/>
    <s v="20190447"/>
    <s v="MAGDALENA"/>
    <n v="355089"/>
    <n v="923246"/>
    <n v="0"/>
  </r>
  <r>
    <x v="6"/>
    <x v="3"/>
    <s v="04"/>
    <x v="21"/>
    <s v="201904"/>
    <s v="20190450"/>
    <s v="META"/>
    <n v="412492"/>
    <n v="510842"/>
    <n v="0"/>
  </r>
  <r>
    <x v="6"/>
    <x v="3"/>
    <s v="04"/>
    <x v="22"/>
    <s v="201904"/>
    <s v="20190452"/>
    <s v="NARINO"/>
    <n v="257035"/>
    <n v="1127079"/>
    <n v="0"/>
  </r>
  <r>
    <x v="6"/>
    <x v="3"/>
    <s v="04"/>
    <x v="23"/>
    <s v="201904"/>
    <s v="20190454"/>
    <s v="NORTE DE SANTANDER"/>
    <n v="409311"/>
    <n v="990015"/>
    <n v="0"/>
  </r>
  <r>
    <x v="6"/>
    <x v="3"/>
    <s v="04"/>
    <x v="24"/>
    <s v="201904"/>
    <s v="20190486"/>
    <s v="PUTUMAYO"/>
    <n v="41934"/>
    <n v="254769"/>
    <n v="0"/>
  </r>
  <r>
    <x v="6"/>
    <x v="3"/>
    <s v="04"/>
    <x v="25"/>
    <s v="201904"/>
    <s v="20190463"/>
    <s v="QUINDIO"/>
    <n v="261636"/>
    <n v="240315"/>
    <n v="0"/>
  </r>
  <r>
    <x v="6"/>
    <x v="3"/>
    <s v="04"/>
    <x v="26"/>
    <s v="201904"/>
    <s v="20190466"/>
    <s v="RISARALDA"/>
    <n v="525192"/>
    <n v="389975"/>
    <n v="0"/>
  </r>
  <r>
    <x v="6"/>
    <x v="3"/>
    <s v="04"/>
    <x v="27"/>
    <s v="201904"/>
    <s v="20190488"/>
    <s v="SAN ANDRES"/>
    <n v="40137"/>
    <n v="13083"/>
    <n v="0"/>
  </r>
  <r>
    <x v="6"/>
    <x v="3"/>
    <s v="04"/>
    <x v="28"/>
    <s v="201904"/>
    <s v="20190468"/>
    <s v="SANTANDER"/>
    <n v="1059203"/>
    <n v="930513"/>
    <n v="0"/>
  </r>
  <r>
    <x v="6"/>
    <x v="3"/>
    <s v="04"/>
    <x v="29"/>
    <s v="201904"/>
    <s v="20190470"/>
    <s v="SUCRE"/>
    <n v="147988"/>
    <n v="765593"/>
    <n v="0"/>
  </r>
  <r>
    <x v="6"/>
    <x v="3"/>
    <s v="04"/>
    <x v="30"/>
    <s v="201904"/>
    <s v="20190473"/>
    <s v="TOLIMA"/>
    <n v="472833"/>
    <n v="724499"/>
    <n v="0"/>
  </r>
  <r>
    <x v="6"/>
    <x v="3"/>
    <s v="04"/>
    <x v="31"/>
    <s v="201904"/>
    <s v="20190476"/>
    <s v="VALLE"/>
    <n v="2447699"/>
    <n v="1745041"/>
    <n v="0"/>
  </r>
  <r>
    <x v="6"/>
    <x v="3"/>
    <s v="04"/>
    <x v="32"/>
    <s v="201904"/>
    <s v="20190497"/>
    <s v="VAUPES"/>
    <n v="3373"/>
    <n v="26787"/>
    <n v="0"/>
  </r>
  <r>
    <x v="6"/>
    <x v="3"/>
    <s v="04"/>
    <x v="33"/>
    <s v="201904"/>
    <s v="20190499"/>
    <s v="VICHADA"/>
    <n v="7343"/>
    <n v="64866"/>
    <n v="0"/>
  </r>
  <r>
    <x v="6"/>
    <x v="4"/>
    <s v="05"/>
    <x v="0"/>
    <s v="201905"/>
    <s v="20190591"/>
    <s v="AMAZONAS"/>
    <n v="14925"/>
    <n v="53347"/>
    <n v="0"/>
  </r>
  <r>
    <x v="6"/>
    <x v="4"/>
    <s v="05"/>
    <x v="1"/>
    <s v="201905"/>
    <s v="20190505"/>
    <s v="ANTIOQUIA"/>
    <n v="3841080"/>
    <n v="2343730"/>
    <n v="0"/>
  </r>
  <r>
    <x v="6"/>
    <x v="4"/>
    <s v="05"/>
    <x v="2"/>
    <s v="201905"/>
    <s v="20190581"/>
    <s v="ARAUCA"/>
    <n v="44285"/>
    <n v="205844"/>
    <n v="0"/>
  </r>
  <r>
    <x v="6"/>
    <x v="4"/>
    <s v="05"/>
    <x v="3"/>
    <s v="201905"/>
    <s v="20190508"/>
    <s v="ATLANTICO"/>
    <n v="1098281"/>
    <n v="1375621"/>
    <n v="0"/>
  </r>
  <r>
    <x v="6"/>
    <x v="4"/>
    <s v="05"/>
    <x v="4"/>
    <s v="201905"/>
    <s v="20190511"/>
    <s v="BOGOTA D.C."/>
    <n v="6156454"/>
    <n v="1224825"/>
    <n v="0"/>
  </r>
  <r>
    <x v="6"/>
    <x v="4"/>
    <s v="05"/>
    <x v="5"/>
    <s v="201905"/>
    <s v="20190513"/>
    <s v="BOLIVAR"/>
    <n v="623062"/>
    <n v="1450529"/>
    <n v="0"/>
  </r>
  <r>
    <x v="6"/>
    <x v="4"/>
    <s v="05"/>
    <x v="6"/>
    <s v="201905"/>
    <s v="20190515"/>
    <s v="BOYACA"/>
    <n v="442244"/>
    <n v="650661"/>
    <n v="0"/>
  </r>
  <r>
    <x v="6"/>
    <x v="4"/>
    <s v="05"/>
    <x v="7"/>
    <s v="201905"/>
    <s v="20190517"/>
    <s v="CALDAS"/>
    <n v="453368"/>
    <n v="393103"/>
    <n v="0"/>
  </r>
  <r>
    <x v="6"/>
    <x v="4"/>
    <s v="05"/>
    <x v="8"/>
    <s v="201905"/>
    <s v="20190518"/>
    <s v="CAQUETA"/>
    <n v="69760"/>
    <n v="309243"/>
    <n v="0"/>
  </r>
  <r>
    <x v="6"/>
    <x v="4"/>
    <s v="05"/>
    <x v="9"/>
    <s v="201905"/>
    <s v="20190585"/>
    <s v="CASANARE"/>
    <n v="148203"/>
    <n v="223456"/>
    <n v="0"/>
  </r>
  <r>
    <x v="6"/>
    <x v="4"/>
    <s v="05"/>
    <x v="10"/>
    <s v="201905"/>
    <s v="20190519"/>
    <s v="CAUCA"/>
    <n v="269966"/>
    <n v="956320"/>
    <n v="0"/>
  </r>
  <r>
    <x v="6"/>
    <x v="4"/>
    <s v="05"/>
    <x v="11"/>
    <s v="201905"/>
    <s v="20190520"/>
    <s v="CESAR"/>
    <n v="303346"/>
    <n v="834483"/>
    <n v="0"/>
  </r>
  <r>
    <x v="6"/>
    <x v="4"/>
    <s v="05"/>
    <x v="12"/>
    <s v="201905"/>
    <s v="20190527"/>
    <s v="CHOCO"/>
    <n v="47643"/>
    <n v="361774"/>
    <n v="0"/>
  </r>
  <r>
    <x v="6"/>
    <x v="4"/>
    <s v="05"/>
    <x v="13"/>
    <s v="201905"/>
    <s v="20190523"/>
    <s v="CORDOBA"/>
    <n v="289381"/>
    <n v="1323833"/>
    <n v="0"/>
  </r>
  <r>
    <x v="6"/>
    <x v="4"/>
    <s v="05"/>
    <x v="14"/>
    <s v="201905"/>
    <s v="20190525"/>
    <s v="CUNDINAMARCA"/>
    <n v="1386844"/>
    <n v="854737"/>
    <n v="0"/>
  </r>
  <r>
    <x v="6"/>
    <x v="4"/>
    <s v="05"/>
    <x v="15"/>
    <s v="201905"/>
    <s v="20190594"/>
    <s v="GUAINIA"/>
    <n v="5060"/>
    <n v="38738"/>
    <n v="0"/>
  </r>
  <r>
    <x v="6"/>
    <x v="4"/>
    <s v="05"/>
    <x v="16"/>
    <s v="201905"/>
    <s v="20190595"/>
    <s v="GUAVIARE"/>
    <n v="16059"/>
    <n v="59958"/>
    <n v="0"/>
  </r>
  <r>
    <x v="6"/>
    <x v="4"/>
    <s v="05"/>
    <x v="17"/>
    <s v="201905"/>
    <s v="20190541"/>
    <s v="HUILA"/>
    <n v="312734"/>
    <n v="769362"/>
    <n v="0"/>
  </r>
  <r>
    <x v="6"/>
    <x v="4"/>
    <s v="05"/>
    <x v="19"/>
    <s v="201905"/>
    <s v="20190544"/>
    <s v="LA GUAJIRA"/>
    <n v="128613"/>
    <n v="741287"/>
    <n v="0"/>
  </r>
  <r>
    <x v="6"/>
    <x v="4"/>
    <s v="05"/>
    <x v="20"/>
    <s v="201905"/>
    <s v="20190547"/>
    <s v="MAGDALENA"/>
    <n v="357026"/>
    <n v="926945"/>
    <n v="0"/>
  </r>
  <r>
    <x v="6"/>
    <x v="4"/>
    <s v="05"/>
    <x v="21"/>
    <s v="201905"/>
    <s v="20190550"/>
    <s v="META"/>
    <n v="415544"/>
    <n v="513505"/>
    <n v="0"/>
  </r>
  <r>
    <x v="6"/>
    <x v="4"/>
    <s v="05"/>
    <x v="22"/>
    <s v="201905"/>
    <s v="20190552"/>
    <s v="NARINO"/>
    <n v="257575"/>
    <n v="1129310"/>
    <n v="0"/>
  </r>
  <r>
    <x v="6"/>
    <x v="4"/>
    <s v="05"/>
    <x v="23"/>
    <s v="201905"/>
    <s v="20190554"/>
    <s v="NORTE DE SANTANDER"/>
    <n v="412854"/>
    <n v="995916"/>
    <n v="0"/>
  </r>
  <r>
    <x v="6"/>
    <x v="4"/>
    <s v="05"/>
    <x v="24"/>
    <s v="201905"/>
    <s v="20190586"/>
    <s v="PUTUMAYO"/>
    <n v="42293"/>
    <n v="255572"/>
    <n v="0"/>
  </r>
  <r>
    <x v="6"/>
    <x v="4"/>
    <s v="05"/>
    <x v="25"/>
    <s v="201905"/>
    <s v="20190563"/>
    <s v="QUINDIO"/>
    <n v="263237"/>
    <n v="240349"/>
    <n v="0"/>
  </r>
  <r>
    <x v="6"/>
    <x v="4"/>
    <s v="05"/>
    <x v="26"/>
    <s v="201905"/>
    <s v="20190566"/>
    <s v="RISARALDA"/>
    <n v="527124"/>
    <n v="391779"/>
    <n v="0"/>
  </r>
  <r>
    <x v="6"/>
    <x v="4"/>
    <s v="05"/>
    <x v="27"/>
    <s v="201905"/>
    <s v="20190588"/>
    <s v="SAN ANDRES"/>
    <n v="40781"/>
    <n v="13051"/>
    <n v="0"/>
  </r>
  <r>
    <x v="6"/>
    <x v="4"/>
    <s v="05"/>
    <x v="28"/>
    <s v="201905"/>
    <s v="20190568"/>
    <s v="SANTANDER"/>
    <n v="1066223"/>
    <n v="934372"/>
    <n v="0"/>
  </r>
  <r>
    <x v="6"/>
    <x v="4"/>
    <s v="05"/>
    <x v="29"/>
    <s v="201905"/>
    <s v="20190570"/>
    <s v="SUCRE"/>
    <n v="148797"/>
    <n v="768910"/>
    <n v="0"/>
  </r>
  <r>
    <x v="6"/>
    <x v="4"/>
    <s v="05"/>
    <x v="30"/>
    <s v="201905"/>
    <s v="20190573"/>
    <s v="TOLIMA"/>
    <n v="474587"/>
    <n v="726524"/>
    <n v="0"/>
  </r>
  <r>
    <x v="6"/>
    <x v="4"/>
    <s v="05"/>
    <x v="31"/>
    <s v="201905"/>
    <s v="20190576"/>
    <s v="VALLE"/>
    <n v="2455252"/>
    <n v="1758780"/>
    <n v="0"/>
  </r>
  <r>
    <x v="6"/>
    <x v="4"/>
    <s v="05"/>
    <x v="32"/>
    <s v="201905"/>
    <s v="20190597"/>
    <s v="VAUPES"/>
    <n v="3533"/>
    <n v="26761"/>
    <n v="0"/>
  </r>
  <r>
    <x v="6"/>
    <x v="4"/>
    <s v="05"/>
    <x v="33"/>
    <s v="201905"/>
    <s v="20190599"/>
    <s v="VICHADA"/>
    <n v="7633"/>
    <n v="64817"/>
    <n v="0"/>
  </r>
  <r>
    <x v="6"/>
    <x v="5"/>
    <s v="06"/>
    <x v="0"/>
    <s v="201906"/>
    <s v="20190691"/>
    <s v="AMAZONAS"/>
    <n v="14999"/>
    <n v="53114"/>
    <n v="0"/>
  </r>
  <r>
    <x v="6"/>
    <x v="5"/>
    <s v="06"/>
    <x v="1"/>
    <s v="201906"/>
    <s v="20190605"/>
    <s v="ANTIOQUIA"/>
    <n v="3865174"/>
    <n v="2321254"/>
    <n v="0"/>
  </r>
  <r>
    <x v="6"/>
    <x v="5"/>
    <s v="06"/>
    <x v="2"/>
    <s v="201906"/>
    <s v="20190681"/>
    <s v="ARAUCA"/>
    <n v="44803"/>
    <n v="206162"/>
    <n v="0"/>
  </r>
  <r>
    <x v="6"/>
    <x v="5"/>
    <s v="06"/>
    <x v="3"/>
    <s v="201906"/>
    <s v="20190608"/>
    <s v="ATLANTICO"/>
    <n v="1107024"/>
    <n v="1372151"/>
    <n v="0"/>
  </r>
  <r>
    <x v="6"/>
    <x v="5"/>
    <s v="06"/>
    <x v="4"/>
    <s v="201906"/>
    <s v="20190611"/>
    <s v="BOGOTA D.C."/>
    <n v="6188832"/>
    <n v="1221640"/>
    <n v="0"/>
  </r>
  <r>
    <x v="6"/>
    <x v="5"/>
    <s v="06"/>
    <x v="5"/>
    <s v="201906"/>
    <s v="20190613"/>
    <s v="BOLIVAR"/>
    <n v="628003"/>
    <n v="1445888"/>
    <n v="0"/>
  </r>
  <r>
    <x v="6"/>
    <x v="5"/>
    <s v="06"/>
    <x v="6"/>
    <s v="201906"/>
    <s v="20190615"/>
    <s v="BOYACA"/>
    <n v="443578"/>
    <n v="648380"/>
    <n v="0"/>
  </r>
  <r>
    <x v="6"/>
    <x v="5"/>
    <s v="06"/>
    <x v="7"/>
    <s v="201906"/>
    <s v="20190617"/>
    <s v="CALDAS"/>
    <n v="455611"/>
    <n v="391874"/>
    <n v="0"/>
  </r>
  <r>
    <x v="6"/>
    <x v="5"/>
    <s v="06"/>
    <x v="8"/>
    <s v="201906"/>
    <s v="20190618"/>
    <s v="CAQUETA"/>
    <n v="70232"/>
    <n v="309836"/>
    <n v="0"/>
  </r>
  <r>
    <x v="6"/>
    <x v="5"/>
    <s v="06"/>
    <x v="9"/>
    <s v="201906"/>
    <s v="20190685"/>
    <s v="CASANARE"/>
    <n v="149851"/>
    <n v="221378"/>
    <n v="0"/>
  </r>
  <r>
    <x v="6"/>
    <x v="5"/>
    <s v="06"/>
    <x v="10"/>
    <s v="201906"/>
    <s v="20190619"/>
    <s v="CAUCA"/>
    <n v="270849"/>
    <n v="956779"/>
    <n v="0"/>
  </r>
  <r>
    <x v="6"/>
    <x v="5"/>
    <s v="06"/>
    <x v="11"/>
    <s v="201906"/>
    <s v="20190620"/>
    <s v="CESAR"/>
    <n v="306490"/>
    <n v="834555"/>
    <n v="0"/>
  </r>
  <r>
    <x v="6"/>
    <x v="5"/>
    <s v="06"/>
    <x v="12"/>
    <s v="201906"/>
    <s v="20190627"/>
    <s v="CHOCO"/>
    <n v="48332"/>
    <n v="360873"/>
    <n v="0"/>
  </r>
  <r>
    <x v="6"/>
    <x v="5"/>
    <s v="06"/>
    <x v="13"/>
    <s v="201906"/>
    <s v="20190623"/>
    <s v="CORDOBA"/>
    <n v="293612"/>
    <n v="1320920"/>
    <n v="0"/>
  </r>
  <r>
    <x v="6"/>
    <x v="5"/>
    <s v="06"/>
    <x v="14"/>
    <s v="201906"/>
    <s v="20190625"/>
    <s v="CUNDINAMARCA"/>
    <n v="1400826"/>
    <n v="848051"/>
    <n v="0"/>
  </r>
  <r>
    <x v="6"/>
    <x v="5"/>
    <s v="06"/>
    <x v="15"/>
    <s v="201906"/>
    <s v="20190694"/>
    <s v="GUAINIA"/>
    <n v="5016"/>
    <n v="39406"/>
    <n v="0"/>
  </r>
  <r>
    <x v="6"/>
    <x v="5"/>
    <s v="06"/>
    <x v="16"/>
    <s v="201906"/>
    <s v="20190695"/>
    <s v="GUAVIARE"/>
    <n v="16513"/>
    <n v="59625"/>
    <n v="0"/>
  </r>
  <r>
    <x v="6"/>
    <x v="5"/>
    <s v="06"/>
    <x v="17"/>
    <s v="201906"/>
    <s v="20190641"/>
    <s v="HUILA"/>
    <n v="313812"/>
    <n v="768700"/>
    <n v="0"/>
  </r>
  <r>
    <x v="6"/>
    <x v="5"/>
    <s v="06"/>
    <x v="19"/>
    <s v="201906"/>
    <s v="20190644"/>
    <s v="LA GUAJIRA"/>
    <n v="133011"/>
    <n v="739988"/>
    <n v="0"/>
  </r>
  <r>
    <x v="6"/>
    <x v="5"/>
    <s v="06"/>
    <x v="20"/>
    <s v="201906"/>
    <s v="20190647"/>
    <s v="MAGDALENA"/>
    <n v="360149"/>
    <n v="926782"/>
    <n v="0"/>
  </r>
  <r>
    <x v="6"/>
    <x v="5"/>
    <s v="06"/>
    <x v="21"/>
    <s v="201906"/>
    <s v="20190650"/>
    <s v="META"/>
    <n v="414956"/>
    <n v="512153"/>
    <n v="0"/>
  </r>
  <r>
    <x v="6"/>
    <x v="5"/>
    <s v="06"/>
    <x v="22"/>
    <s v="201906"/>
    <s v="20190652"/>
    <s v="NARINO"/>
    <n v="259264"/>
    <n v="1128118"/>
    <n v="0"/>
  </r>
  <r>
    <x v="6"/>
    <x v="5"/>
    <s v="06"/>
    <x v="23"/>
    <s v="201906"/>
    <s v="20190654"/>
    <s v="NORTE DE SANTANDER"/>
    <n v="414832"/>
    <n v="999835"/>
    <n v="0"/>
  </r>
  <r>
    <x v="6"/>
    <x v="5"/>
    <s v="06"/>
    <x v="24"/>
    <s v="201906"/>
    <s v="20190686"/>
    <s v="PUTUMAYO"/>
    <n v="42798"/>
    <n v="254944"/>
    <n v="0"/>
  </r>
  <r>
    <x v="6"/>
    <x v="5"/>
    <s v="06"/>
    <x v="25"/>
    <s v="201906"/>
    <s v="20190663"/>
    <s v="QUINDIO"/>
    <n v="263882"/>
    <n v="239924"/>
    <n v="0"/>
  </r>
  <r>
    <x v="6"/>
    <x v="5"/>
    <s v="06"/>
    <x v="26"/>
    <s v="201906"/>
    <s v="20190666"/>
    <s v="RISARALDA"/>
    <n v="530660"/>
    <n v="390458"/>
    <n v="0"/>
  </r>
  <r>
    <x v="6"/>
    <x v="5"/>
    <s v="06"/>
    <x v="27"/>
    <s v="201906"/>
    <s v="20190688"/>
    <s v="SAN ANDRES"/>
    <n v="41197"/>
    <n v="13091"/>
    <n v="0"/>
  </r>
  <r>
    <x v="6"/>
    <x v="5"/>
    <s v="06"/>
    <x v="28"/>
    <s v="201906"/>
    <s v="20190668"/>
    <s v="SANTANDER"/>
    <n v="1072753"/>
    <n v="931727"/>
    <n v="0"/>
  </r>
  <r>
    <x v="6"/>
    <x v="5"/>
    <s v="06"/>
    <x v="29"/>
    <s v="201906"/>
    <s v="20190670"/>
    <s v="SUCRE"/>
    <n v="150414"/>
    <n v="765063"/>
    <n v="0"/>
  </r>
  <r>
    <x v="6"/>
    <x v="5"/>
    <s v="06"/>
    <x v="30"/>
    <s v="201906"/>
    <s v="20190673"/>
    <s v="TOLIMA"/>
    <n v="477010"/>
    <n v="725080"/>
    <n v="0"/>
  </r>
  <r>
    <x v="6"/>
    <x v="5"/>
    <s v="06"/>
    <x v="31"/>
    <s v="201906"/>
    <s v="20190676"/>
    <s v="VALLE"/>
    <n v="2467443"/>
    <n v="1753551"/>
    <n v="0"/>
  </r>
  <r>
    <x v="6"/>
    <x v="5"/>
    <s v="06"/>
    <x v="32"/>
    <s v="201906"/>
    <s v="20190697"/>
    <s v="VAUPES"/>
    <n v="3620"/>
    <n v="26790"/>
    <n v="0"/>
  </r>
  <r>
    <x v="6"/>
    <x v="5"/>
    <s v="06"/>
    <x v="33"/>
    <s v="201906"/>
    <s v="20190699"/>
    <s v="VICHADA"/>
    <n v="7808"/>
    <n v="64599"/>
    <n v="0"/>
  </r>
  <r>
    <x v="6"/>
    <x v="6"/>
    <s v="07"/>
    <x v="0"/>
    <s v="201907"/>
    <s v="20190791"/>
    <s v="AMAZONAS"/>
    <n v="15139"/>
    <n v="53175"/>
    <n v="0"/>
  </r>
  <r>
    <x v="6"/>
    <x v="6"/>
    <s v="07"/>
    <x v="1"/>
    <s v="201907"/>
    <s v="20190705"/>
    <s v="ANTIOQUIA"/>
    <n v="3883478"/>
    <n v="2307694"/>
    <n v="0"/>
  </r>
  <r>
    <x v="6"/>
    <x v="6"/>
    <s v="07"/>
    <x v="2"/>
    <s v="201907"/>
    <s v="20190781"/>
    <s v="ARAUCA"/>
    <n v="45085"/>
    <n v="206825"/>
    <n v="0"/>
  </r>
  <r>
    <x v="6"/>
    <x v="6"/>
    <s v="07"/>
    <x v="3"/>
    <s v="201907"/>
    <s v="20190708"/>
    <s v="ATLANTICO"/>
    <n v="1109169"/>
    <n v="1372006"/>
    <n v="0"/>
  </r>
  <r>
    <x v="6"/>
    <x v="6"/>
    <s v="07"/>
    <x v="4"/>
    <s v="201907"/>
    <s v="20190711"/>
    <s v="BOGOTA D.C."/>
    <n v="6203722"/>
    <n v="1215689"/>
    <n v="0"/>
  </r>
  <r>
    <x v="6"/>
    <x v="6"/>
    <s v="07"/>
    <x v="5"/>
    <s v="201907"/>
    <s v="20190713"/>
    <s v="BOLIVAR"/>
    <n v="631024"/>
    <n v="1443827"/>
    <n v="0"/>
  </r>
  <r>
    <x v="6"/>
    <x v="6"/>
    <s v="07"/>
    <x v="6"/>
    <s v="201907"/>
    <s v="20190715"/>
    <s v="BOYACA"/>
    <n v="446593"/>
    <n v="648111"/>
    <n v="0"/>
  </r>
  <r>
    <x v="6"/>
    <x v="6"/>
    <s v="07"/>
    <x v="7"/>
    <s v="201907"/>
    <s v="20190717"/>
    <s v="CALDAS"/>
    <n v="456977"/>
    <n v="391255"/>
    <n v="0"/>
  </r>
  <r>
    <x v="6"/>
    <x v="6"/>
    <s v="07"/>
    <x v="8"/>
    <s v="201907"/>
    <s v="20190718"/>
    <s v="CAQUETA"/>
    <n v="70957"/>
    <n v="309903"/>
    <n v="0"/>
  </r>
  <r>
    <x v="6"/>
    <x v="6"/>
    <s v="07"/>
    <x v="9"/>
    <s v="201907"/>
    <s v="20190785"/>
    <s v="CASANARE"/>
    <n v="152195"/>
    <n v="219893"/>
    <n v="0"/>
  </r>
  <r>
    <x v="6"/>
    <x v="6"/>
    <s v="07"/>
    <x v="10"/>
    <s v="201907"/>
    <s v="20190719"/>
    <s v="CAUCA"/>
    <n v="271097"/>
    <n v="957737"/>
    <n v="0"/>
  </r>
  <r>
    <x v="6"/>
    <x v="6"/>
    <s v="07"/>
    <x v="11"/>
    <s v="201907"/>
    <s v="20190720"/>
    <s v="CESAR"/>
    <n v="308747"/>
    <n v="831874"/>
    <n v="0"/>
  </r>
  <r>
    <x v="6"/>
    <x v="6"/>
    <s v="07"/>
    <x v="12"/>
    <s v="201907"/>
    <s v="20190727"/>
    <s v="CHOCO"/>
    <n v="48715"/>
    <n v="360960"/>
    <n v="0"/>
  </r>
  <r>
    <x v="6"/>
    <x v="6"/>
    <s v="07"/>
    <x v="13"/>
    <s v="201907"/>
    <s v="20190723"/>
    <s v="CORDOBA"/>
    <n v="294424"/>
    <n v="1321262"/>
    <n v="0"/>
  </r>
  <r>
    <x v="6"/>
    <x v="6"/>
    <s v="07"/>
    <x v="14"/>
    <s v="201907"/>
    <s v="20190725"/>
    <s v="CUNDINAMARCA"/>
    <n v="1405833"/>
    <n v="847022"/>
    <n v="0"/>
  </r>
  <r>
    <x v="6"/>
    <x v="6"/>
    <s v="07"/>
    <x v="15"/>
    <s v="201907"/>
    <s v="20190794"/>
    <s v="GUAINIA"/>
    <n v="4445"/>
    <n v="40127"/>
    <n v="0"/>
  </r>
  <r>
    <x v="6"/>
    <x v="6"/>
    <s v="07"/>
    <x v="16"/>
    <s v="201907"/>
    <s v="20190795"/>
    <s v="GUAVIARE"/>
    <n v="17124"/>
    <n v="59094"/>
    <n v="0"/>
  </r>
  <r>
    <x v="6"/>
    <x v="6"/>
    <s v="07"/>
    <x v="17"/>
    <s v="201907"/>
    <s v="20190741"/>
    <s v="HUILA"/>
    <n v="315520"/>
    <n v="769003"/>
    <n v="0"/>
  </r>
  <r>
    <x v="6"/>
    <x v="6"/>
    <s v="07"/>
    <x v="19"/>
    <s v="201907"/>
    <s v="20190744"/>
    <s v="LA GUAJIRA"/>
    <n v="138345"/>
    <n v="740516"/>
    <n v="0"/>
  </r>
  <r>
    <x v="6"/>
    <x v="6"/>
    <s v="07"/>
    <x v="20"/>
    <s v="201907"/>
    <s v="20190747"/>
    <s v="MAGDALENA"/>
    <n v="362027"/>
    <n v="926366"/>
    <n v="0"/>
  </r>
  <r>
    <x v="6"/>
    <x v="6"/>
    <s v="07"/>
    <x v="21"/>
    <s v="201907"/>
    <s v="20190750"/>
    <s v="META"/>
    <n v="419740"/>
    <n v="511447"/>
    <n v="0"/>
  </r>
  <r>
    <x v="6"/>
    <x v="6"/>
    <s v="07"/>
    <x v="22"/>
    <s v="201907"/>
    <s v="20190752"/>
    <s v="NARINO"/>
    <n v="261074"/>
    <n v="1127650"/>
    <n v="0"/>
  </r>
  <r>
    <x v="6"/>
    <x v="6"/>
    <s v="07"/>
    <x v="23"/>
    <s v="201907"/>
    <s v="20190754"/>
    <s v="NORTE DE SANTANDER"/>
    <n v="419646"/>
    <n v="999775"/>
    <n v="0"/>
  </r>
  <r>
    <x v="6"/>
    <x v="6"/>
    <s v="07"/>
    <x v="24"/>
    <s v="201907"/>
    <s v="20190786"/>
    <s v="PUTUMAYO"/>
    <n v="43622"/>
    <n v="254753"/>
    <n v="0"/>
  </r>
  <r>
    <x v="6"/>
    <x v="6"/>
    <s v="07"/>
    <x v="25"/>
    <s v="201907"/>
    <s v="20190763"/>
    <s v="QUINDIO"/>
    <n v="265647"/>
    <n v="239605"/>
    <n v="0"/>
  </r>
  <r>
    <x v="6"/>
    <x v="6"/>
    <s v="07"/>
    <x v="26"/>
    <s v="201907"/>
    <s v="20190766"/>
    <s v="RISARALDA"/>
    <n v="532491"/>
    <n v="390102"/>
    <n v="0"/>
  </r>
  <r>
    <x v="6"/>
    <x v="6"/>
    <s v="07"/>
    <x v="27"/>
    <s v="201907"/>
    <s v="20190788"/>
    <s v="SAN ANDRES"/>
    <n v="41582"/>
    <n v="13073"/>
    <n v="0"/>
  </r>
  <r>
    <x v="6"/>
    <x v="6"/>
    <s v="07"/>
    <x v="28"/>
    <s v="201907"/>
    <s v="20190768"/>
    <s v="SANTANDER"/>
    <n v="1077356"/>
    <n v="935599"/>
    <n v="0"/>
  </r>
  <r>
    <x v="6"/>
    <x v="6"/>
    <s v="07"/>
    <x v="29"/>
    <s v="201907"/>
    <s v="20190770"/>
    <s v="SUCRE"/>
    <n v="151112"/>
    <n v="765823"/>
    <n v="0"/>
  </r>
  <r>
    <x v="6"/>
    <x v="6"/>
    <s v="07"/>
    <x v="30"/>
    <s v="201907"/>
    <s v="20190773"/>
    <s v="TOLIMA"/>
    <n v="479066"/>
    <n v="725871"/>
    <n v="0"/>
  </r>
  <r>
    <x v="6"/>
    <x v="6"/>
    <s v="07"/>
    <x v="31"/>
    <s v="201907"/>
    <s v="20190776"/>
    <s v="VALLE"/>
    <n v="2468766"/>
    <n v="1756761"/>
    <n v="0"/>
  </r>
  <r>
    <x v="6"/>
    <x v="6"/>
    <s v="07"/>
    <x v="32"/>
    <s v="201907"/>
    <s v="20190797"/>
    <s v="VAUPES"/>
    <n v="3692"/>
    <n v="26756"/>
    <n v="0"/>
  </r>
  <r>
    <x v="6"/>
    <x v="6"/>
    <s v="07"/>
    <x v="33"/>
    <s v="201907"/>
    <s v="20190799"/>
    <s v="VICHADA"/>
    <n v="7860"/>
    <n v="64603"/>
    <n v="0"/>
  </r>
  <r>
    <x v="6"/>
    <x v="7"/>
    <s v="08"/>
    <x v="0"/>
    <s v="201908"/>
    <s v="20190891"/>
    <s v="AMAZONAS"/>
    <n v="14957"/>
    <n v="54147"/>
    <n v="0"/>
  </r>
  <r>
    <x v="6"/>
    <x v="7"/>
    <s v="08"/>
    <x v="1"/>
    <s v="201908"/>
    <s v="20190805"/>
    <s v="ANTIOQUIA"/>
    <n v="3903201"/>
    <n v="2306143"/>
    <n v="0"/>
  </r>
  <r>
    <x v="6"/>
    <x v="7"/>
    <s v="08"/>
    <x v="2"/>
    <s v="201908"/>
    <s v="20190881"/>
    <s v="ARAUCA"/>
    <n v="45518"/>
    <n v="207208"/>
    <n v="0"/>
  </r>
  <r>
    <x v="6"/>
    <x v="7"/>
    <s v="08"/>
    <x v="3"/>
    <s v="201908"/>
    <s v="20190808"/>
    <s v="ATLANTICO"/>
    <n v="1114817"/>
    <n v="1371081"/>
    <n v="0"/>
  </r>
  <r>
    <x v="6"/>
    <x v="7"/>
    <s v="08"/>
    <x v="4"/>
    <s v="201908"/>
    <s v="20190811"/>
    <s v="BOGOTA D.C."/>
    <n v="6209880"/>
    <n v="1213251"/>
    <n v="0"/>
  </r>
  <r>
    <x v="6"/>
    <x v="7"/>
    <s v="08"/>
    <x v="5"/>
    <s v="201908"/>
    <s v="20190813"/>
    <s v="BOLIVAR"/>
    <n v="632079"/>
    <n v="1446226"/>
    <n v="0"/>
  </r>
  <r>
    <x v="6"/>
    <x v="7"/>
    <s v="08"/>
    <x v="6"/>
    <s v="201908"/>
    <s v="20190815"/>
    <s v="BOYACA"/>
    <n v="448008"/>
    <n v="647820"/>
    <n v="0"/>
  </r>
  <r>
    <x v="6"/>
    <x v="7"/>
    <s v="08"/>
    <x v="7"/>
    <s v="201908"/>
    <s v="20190817"/>
    <s v="CALDAS"/>
    <n v="458852"/>
    <n v="390581"/>
    <n v="0"/>
  </r>
  <r>
    <x v="6"/>
    <x v="7"/>
    <s v="08"/>
    <x v="8"/>
    <s v="201908"/>
    <s v="20190818"/>
    <s v="CAQUETA"/>
    <n v="71241"/>
    <n v="310233"/>
    <n v="0"/>
  </r>
  <r>
    <x v="6"/>
    <x v="7"/>
    <s v="08"/>
    <x v="9"/>
    <s v="201908"/>
    <s v="20190885"/>
    <s v="CASANARE"/>
    <n v="153805"/>
    <n v="218623"/>
    <n v="0"/>
  </r>
  <r>
    <x v="6"/>
    <x v="7"/>
    <s v="08"/>
    <x v="10"/>
    <s v="201908"/>
    <s v="20190819"/>
    <s v="CAUCA"/>
    <n v="272175"/>
    <n v="957909"/>
    <n v="0"/>
  </r>
  <r>
    <x v="6"/>
    <x v="7"/>
    <s v="08"/>
    <x v="11"/>
    <s v="201908"/>
    <s v="20190820"/>
    <s v="CESAR"/>
    <n v="310767"/>
    <n v="831291"/>
    <n v="0"/>
  </r>
  <r>
    <x v="6"/>
    <x v="7"/>
    <s v="08"/>
    <x v="12"/>
    <s v="201908"/>
    <s v="20190827"/>
    <s v="CHOCO"/>
    <n v="49274"/>
    <n v="360411"/>
    <n v="0"/>
  </r>
  <r>
    <x v="6"/>
    <x v="7"/>
    <s v="08"/>
    <x v="13"/>
    <s v="201908"/>
    <s v="20190823"/>
    <s v="CORDOBA"/>
    <n v="296491"/>
    <n v="1322407"/>
    <n v="0"/>
  </r>
  <r>
    <x v="6"/>
    <x v="7"/>
    <s v="08"/>
    <x v="14"/>
    <s v="201908"/>
    <s v="20190825"/>
    <s v="CUNDINAMARCA"/>
    <n v="1415335"/>
    <n v="847773"/>
    <n v="0"/>
  </r>
  <r>
    <x v="6"/>
    <x v="7"/>
    <s v="08"/>
    <x v="15"/>
    <s v="201908"/>
    <s v="20190894"/>
    <s v="GUAINIA"/>
    <n v="4188"/>
    <n v="40332"/>
    <n v="0"/>
  </r>
  <r>
    <x v="6"/>
    <x v="7"/>
    <s v="08"/>
    <x v="16"/>
    <s v="201908"/>
    <s v="20190895"/>
    <s v="GUAVIARE"/>
    <n v="17085"/>
    <n v="58952"/>
    <n v="0"/>
  </r>
  <r>
    <x v="6"/>
    <x v="7"/>
    <s v="08"/>
    <x v="17"/>
    <s v="201908"/>
    <s v="20190841"/>
    <s v="HUILA"/>
    <n v="317390"/>
    <n v="768484"/>
    <n v="0"/>
  </r>
  <r>
    <x v="6"/>
    <x v="7"/>
    <s v="08"/>
    <x v="19"/>
    <s v="201908"/>
    <s v="20190844"/>
    <s v="LA GUAJIRA"/>
    <n v="140141"/>
    <n v="741686"/>
    <n v="0"/>
  </r>
  <r>
    <x v="6"/>
    <x v="7"/>
    <s v="08"/>
    <x v="20"/>
    <s v="201908"/>
    <s v="20190847"/>
    <s v="MAGDALENA"/>
    <n v="362449"/>
    <n v="928300"/>
    <n v="0"/>
  </r>
  <r>
    <x v="6"/>
    <x v="7"/>
    <s v="08"/>
    <x v="21"/>
    <s v="201908"/>
    <s v="20190850"/>
    <s v="META"/>
    <n v="420325"/>
    <n v="512589"/>
    <n v="0"/>
  </r>
  <r>
    <x v="6"/>
    <x v="7"/>
    <s v="08"/>
    <x v="22"/>
    <s v="201908"/>
    <s v="20190852"/>
    <s v="NARINO"/>
    <n v="260400"/>
    <n v="1128702"/>
    <n v="0"/>
  </r>
  <r>
    <x v="6"/>
    <x v="7"/>
    <s v="08"/>
    <x v="23"/>
    <s v="201908"/>
    <s v="20190854"/>
    <s v="NORTE DE SANTANDER"/>
    <n v="421836"/>
    <n v="1003918"/>
    <n v="0"/>
  </r>
  <r>
    <x v="6"/>
    <x v="7"/>
    <s v="08"/>
    <x v="24"/>
    <s v="201908"/>
    <s v="20190886"/>
    <s v="PUTUMAYO"/>
    <n v="43958"/>
    <n v="254844"/>
    <n v="0"/>
  </r>
  <r>
    <x v="6"/>
    <x v="7"/>
    <s v="08"/>
    <x v="25"/>
    <s v="201908"/>
    <s v="20190863"/>
    <s v="QUINDIO"/>
    <n v="266206"/>
    <n v="239881"/>
    <n v="0"/>
  </r>
  <r>
    <x v="6"/>
    <x v="7"/>
    <s v="08"/>
    <x v="26"/>
    <s v="201908"/>
    <s v="20190866"/>
    <s v="RISARALDA"/>
    <n v="534447"/>
    <n v="390621"/>
    <n v="0"/>
  </r>
  <r>
    <x v="6"/>
    <x v="7"/>
    <s v="08"/>
    <x v="27"/>
    <s v="201908"/>
    <s v="20190888"/>
    <s v="SAN ANDRES"/>
    <n v="41627"/>
    <n v="12933"/>
    <n v="0"/>
  </r>
  <r>
    <x v="6"/>
    <x v="7"/>
    <s v="08"/>
    <x v="28"/>
    <s v="201908"/>
    <s v="20190868"/>
    <s v="SANTANDER"/>
    <n v="1080505"/>
    <n v="935579"/>
    <n v="0"/>
  </r>
  <r>
    <x v="6"/>
    <x v="7"/>
    <s v="08"/>
    <x v="29"/>
    <s v="201908"/>
    <s v="20190870"/>
    <s v="SUCRE"/>
    <n v="152731"/>
    <n v="767431"/>
    <n v="0"/>
  </r>
  <r>
    <x v="6"/>
    <x v="7"/>
    <s v="08"/>
    <x v="30"/>
    <s v="201908"/>
    <s v="20190873"/>
    <s v="TOLIMA"/>
    <n v="481191"/>
    <n v="726236"/>
    <n v="0"/>
  </r>
  <r>
    <x v="6"/>
    <x v="7"/>
    <s v="08"/>
    <x v="31"/>
    <s v="201908"/>
    <s v="20190876"/>
    <s v="VALLE"/>
    <n v="2466831"/>
    <n v="1759512"/>
    <n v="0"/>
  </r>
  <r>
    <x v="6"/>
    <x v="7"/>
    <s v="08"/>
    <x v="32"/>
    <s v="201908"/>
    <s v="20190897"/>
    <s v="VAUPES"/>
    <n v="3761"/>
    <n v="26799"/>
    <n v="0"/>
  </r>
  <r>
    <x v="6"/>
    <x v="7"/>
    <s v="08"/>
    <x v="33"/>
    <s v="201908"/>
    <s v="20190899"/>
    <s v="VICHADA"/>
    <n v="7827"/>
    <n v="64758"/>
    <n v="0"/>
  </r>
  <r>
    <x v="6"/>
    <x v="8"/>
    <s v="09"/>
    <x v="0"/>
    <s v="201909"/>
    <s v="20190991"/>
    <s v="AMAZONAS"/>
    <n v="15382"/>
    <n v="54143"/>
    <n v="0"/>
  </r>
  <r>
    <x v="6"/>
    <x v="8"/>
    <s v="09"/>
    <x v="1"/>
    <s v="201909"/>
    <s v="20190905"/>
    <s v="ANTIOQUIA"/>
    <n v="3910192"/>
    <n v="2305154"/>
    <n v="0"/>
  </r>
  <r>
    <x v="6"/>
    <x v="8"/>
    <s v="09"/>
    <x v="2"/>
    <s v="201909"/>
    <s v="20190981"/>
    <s v="ARAUCA"/>
    <n v="45543"/>
    <n v="208175"/>
    <n v="0"/>
  </r>
  <r>
    <x v="6"/>
    <x v="8"/>
    <s v="09"/>
    <x v="3"/>
    <s v="201909"/>
    <s v="20190908"/>
    <s v="ATLANTICO"/>
    <n v="1119765"/>
    <n v="1375152"/>
    <n v="0"/>
  </r>
  <r>
    <x v="6"/>
    <x v="8"/>
    <s v="09"/>
    <x v="4"/>
    <s v="201909"/>
    <s v="20190911"/>
    <s v="BOGOTA D.C."/>
    <n v="6216876"/>
    <n v="1217498"/>
    <n v="0"/>
  </r>
  <r>
    <x v="6"/>
    <x v="8"/>
    <s v="09"/>
    <x v="5"/>
    <s v="201909"/>
    <s v="20190913"/>
    <s v="BOLIVAR"/>
    <n v="634835"/>
    <n v="1448142"/>
    <n v="0"/>
  </r>
  <r>
    <x v="6"/>
    <x v="8"/>
    <s v="09"/>
    <x v="6"/>
    <s v="201909"/>
    <s v="20190915"/>
    <s v="BOYACA"/>
    <n v="448169"/>
    <n v="648453"/>
    <n v="0"/>
  </r>
  <r>
    <x v="6"/>
    <x v="8"/>
    <s v="09"/>
    <x v="7"/>
    <s v="201909"/>
    <s v="20190917"/>
    <s v="CALDAS"/>
    <n v="460793"/>
    <n v="389727"/>
    <n v="0"/>
  </r>
  <r>
    <x v="6"/>
    <x v="8"/>
    <s v="09"/>
    <x v="8"/>
    <s v="201909"/>
    <s v="20190918"/>
    <s v="CAQUETA"/>
    <n v="71800"/>
    <n v="310576"/>
    <n v="0"/>
  </r>
  <r>
    <x v="6"/>
    <x v="8"/>
    <s v="09"/>
    <x v="9"/>
    <s v="201909"/>
    <s v="20190985"/>
    <s v="CASANARE"/>
    <n v="151271"/>
    <n v="221999"/>
    <n v="0"/>
  </r>
  <r>
    <x v="6"/>
    <x v="8"/>
    <s v="09"/>
    <x v="10"/>
    <s v="201909"/>
    <s v="20190919"/>
    <s v="CAUCA"/>
    <n v="275143"/>
    <n v="957506"/>
    <n v="0"/>
  </r>
  <r>
    <x v="6"/>
    <x v="8"/>
    <s v="09"/>
    <x v="11"/>
    <s v="201909"/>
    <s v="20190920"/>
    <s v="CESAR"/>
    <n v="312640"/>
    <n v="834454"/>
    <n v="0"/>
  </r>
  <r>
    <x v="6"/>
    <x v="8"/>
    <s v="09"/>
    <x v="12"/>
    <s v="201909"/>
    <s v="20190927"/>
    <s v="CHOCO"/>
    <n v="47337"/>
    <n v="368415"/>
    <n v="0"/>
  </r>
  <r>
    <x v="6"/>
    <x v="8"/>
    <s v="09"/>
    <x v="13"/>
    <s v="201909"/>
    <s v="20190923"/>
    <s v="CORDOBA"/>
    <n v="297375"/>
    <n v="1321204"/>
    <n v="0"/>
  </r>
  <r>
    <x v="6"/>
    <x v="8"/>
    <s v="09"/>
    <x v="14"/>
    <s v="201909"/>
    <s v="20190925"/>
    <s v="CUNDINAMARCA"/>
    <n v="1432031"/>
    <n v="850144"/>
    <n v="0"/>
  </r>
  <r>
    <x v="6"/>
    <x v="8"/>
    <s v="09"/>
    <x v="15"/>
    <s v="201909"/>
    <s v="20190994"/>
    <s v="GUAINIA"/>
    <n v="4188"/>
    <n v="41025"/>
    <n v="0"/>
  </r>
  <r>
    <x v="6"/>
    <x v="8"/>
    <s v="09"/>
    <x v="16"/>
    <s v="201909"/>
    <s v="20190995"/>
    <s v="GUAVIARE"/>
    <n v="17043"/>
    <n v="58956"/>
    <n v="0"/>
  </r>
  <r>
    <x v="6"/>
    <x v="8"/>
    <s v="09"/>
    <x v="17"/>
    <s v="201909"/>
    <s v="20190941"/>
    <s v="HUILA"/>
    <n v="318018"/>
    <n v="769129"/>
    <n v="0"/>
  </r>
  <r>
    <x v="6"/>
    <x v="8"/>
    <s v="09"/>
    <x v="19"/>
    <s v="201909"/>
    <s v="20190944"/>
    <s v="LA GUAJIRA"/>
    <n v="141366"/>
    <n v="740913"/>
    <n v="0"/>
  </r>
  <r>
    <x v="6"/>
    <x v="8"/>
    <s v="09"/>
    <x v="20"/>
    <s v="201909"/>
    <s v="20190947"/>
    <s v="MAGDALENA"/>
    <n v="363141"/>
    <n v="930532"/>
    <n v="0"/>
  </r>
  <r>
    <x v="6"/>
    <x v="8"/>
    <s v="09"/>
    <x v="21"/>
    <s v="201909"/>
    <s v="20190950"/>
    <s v="META"/>
    <n v="423429"/>
    <n v="513122"/>
    <n v="0"/>
  </r>
  <r>
    <x v="6"/>
    <x v="8"/>
    <s v="09"/>
    <x v="22"/>
    <s v="201909"/>
    <s v="20190952"/>
    <s v="NARINO"/>
    <n v="262867"/>
    <n v="1128467"/>
    <n v="0"/>
  </r>
  <r>
    <x v="6"/>
    <x v="8"/>
    <s v="09"/>
    <x v="23"/>
    <s v="201909"/>
    <s v="20190954"/>
    <s v="NORTE DE SANTANDER"/>
    <n v="424517"/>
    <n v="1006275"/>
    <n v="0"/>
  </r>
  <r>
    <x v="6"/>
    <x v="8"/>
    <s v="09"/>
    <x v="24"/>
    <s v="201909"/>
    <s v="20190986"/>
    <s v="PUTUMAYO"/>
    <n v="43831"/>
    <n v="255407"/>
    <n v="0"/>
  </r>
  <r>
    <x v="6"/>
    <x v="8"/>
    <s v="09"/>
    <x v="25"/>
    <s v="201909"/>
    <s v="20190963"/>
    <s v="QUINDIO"/>
    <n v="267989"/>
    <n v="239773"/>
    <n v="0"/>
  </r>
  <r>
    <x v="6"/>
    <x v="8"/>
    <s v="09"/>
    <x v="26"/>
    <s v="201909"/>
    <s v="20190966"/>
    <s v="RISARALDA"/>
    <n v="537640"/>
    <n v="390128"/>
    <n v="0"/>
  </r>
  <r>
    <x v="6"/>
    <x v="8"/>
    <s v="09"/>
    <x v="27"/>
    <s v="201909"/>
    <s v="20190988"/>
    <s v="SAN ANDRES"/>
    <n v="41914"/>
    <n v="12941"/>
    <n v="0"/>
  </r>
  <r>
    <x v="6"/>
    <x v="8"/>
    <s v="09"/>
    <x v="28"/>
    <s v="201909"/>
    <s v="20190968"/>
    <s v="SANTANDER"/>
    <n v="1087242"/>
    <n v="938001"/>
    <n v="0"/>
  </r>
  <r>
    <x v="6"/>
    <x v="8"/>
    <s v="09"/>
    <x v="29"/>
    <s v="201909"/>
    <s v="20190970"/>
    <s v="SUCRE"/>
    <n v="153802"/>
    <n v="766028"/>
    <n v="0"/>
  </r>
  <r>
    <x v="6"/>
    <x v="8"/>
    <s v="09"/>
    <x v="30"/>
    <s v="201909"/>
    <s v="20190973"/>
    <s v="TOLIMA"/>
    <n v="483608"/>
    <n v="726535"/>
    <n v="0"/>
  </r>
  <r>
    <x v="6"/>
    <x v="8"/>
    <s v="09"/>
    <x v="31"/>
    <s v="201909"/>
    <s v="20190976"/>
    <s v="VALLE"/>
    <n v="2476045"/>
    <n v="1762938"/>
    <n v="0"/>
  </r>
  <r>
    <x v="6"/>
    <x v="8"/>
    <s v="09"/>
    <x v="32"/>
    <s v="201909"/>
    <s v="20190997"/>
    <s v="VAUPES"/>
    <n v="3801"/>
    <n v="26605"/>
    <n v="0"/>
  </r>
  <r>
    <x v="6"/>
    <x v="8"/>
    <s v="09"/>
    <x v="33"/>
    <s v="201909"/>
    <s v="20190999"/>
    <s v="VICHADA"/>
    <n v="7818"/>
    <n v="64737"/>
    <n v="0"/>
  </r>
  <r>
    <x v="6"/>
    <x v="9"/>
    <s v="10"/>
    <x v="0"/>
    <s v="201910"/>
    <s v="20191091"/>
    <s v="AMAZONAS"/>
    <n v="15487"/>
    <n v="54167"/>
    <n v="0"/>
  </r>
  <r>
    <x v="6"/>
    <x v="9"/>
    <s v="10"/>
    <x v="1"/>
    <s v="201910"/>
    <s v="20191005"/>
    <s v="ANTIOQUIA"/>
    <n v="3933440"/>
    <n v="2294057"/>
    <n v="0"/>
  </r>
  <r>
    <x v="6"/>
    <x v="9"/>
    <s v="10"/>
    <x v="2"/>
    <s v="201910"/>
    <s v="20191081"/>
    <s v="ARAUCA"/>
    <n v="45955"/>
    <n v="208873"/>
    <n v="0"/>
  </r>
  <r>
    <x v="6"/>
    <x v="9"/>
    <s v="10"/>
    <x v="3"/>
    <s v="201910"/>
    <s v="20191008"/>
    <s v="ATLANTICO"/>
    <n v="1125110"/>
    <n v="1372670"/>
    <n v="0"/>
  </r>
  <r>
    <x v="6"/>
    <x v="9"/>
    <s v="10"/>
    <x v="4"/>
    <s v="201910"/>
    <s v="20191011"/>
    <s v="BOGOTA D.C."/>
    <n v="6226790"/>
    <n v="1213416"/>
    <n v="0"/>
  </r>
  <r>
    <x v="6"/>
    <x v="9"/>
    <s v="10"/>
    <x v="5"/>
    <s v="201910"/>
    <s v="20191013"/>
    <s v="BOLIVAR"/>
    <n v="640134"/>
    <n v="1448292"/>
    <n v="0"/>
  </r>
  <r>
    <x v="6"/>
    <x v="9"/>
    <s v="10"/>
    <x v="6"/>
    <s v="201910"/>
    <s v="20191015"/>
    <s v="BOYACA"/>
    <n v="449401"/>
    <n v="647171"/>
    <n v="0"/>
  </r>
  <r>
    <x v="6"/>
    <x v="9"/>
    <s v="10"/>
    <x v="7"/>
    <s v="201910"/>
    <s v="20191017"/>
    <s v="CALDAS"/>
    <n v="463441"/>
    <n v="387790"/>
    <n v="0"/>
  </r>
  <r>
    <x v="6"/>
    <x v="9"/>
    <s v="10"/>
    <x v="8"/>
    <s v="201910"/>
    <s v="20191018"/>
    <s v="CAQUETA"/>
    <n v="73539"/>
    <n v="309558"/>
    <n v="0"/>
  </r>
  <r>
    <x v="6"/>
    <x v="9"/>
    <s v="10"/>
    <x v="9"/>
    <s v="201910"/>
    <s v="20191085"/>
    <s v="CASANARE"/>
    <n v="159001"/>
    <n v="221240"/>
    <n v="0"/>
  </r>
  <r>
    <x v="6"/>
    <x v="9"/>
    <s v="10"/>
    <x v="10"/>
    <s v="201910"/>
    <s v="20191019"/>
    <s v="CAUCA"/>
    <n v="278151"/>
    <n v="955902"/>
    <n v="0"/>
  </r>
  <r>
    <x v="6"/>
    <x v="9"/>
    <s v="10"/>
    <x v="11"/>
    <s v="201910"/>
    <s v="20191020"/>
    <s v="CESAR"/>
    <n v="314327"/>
    <n v="833328"/>
    <n v="0"/>
  </r>
  <r>
    <x v="6"/>
    <x v="9"/>
    <s v="10"/>
    <x v="12"/>
    <s v="201910"/>
    <s v="20191027"/>
    <s v="CHOCO"/>
    <n v="47519"/>
    <n v="369852"/>
    <n v="0"/>
  </r>
  <r>
    <x v="6"/>
    <x v="9"/>
    <s v="10"/>
    <x v="13"/>
    <s v="201910"/>
    <s v="20191023"/>
    <s v="CORDOBA"/>
    <n v="300442"/>
    <n v="1319781"/>
    <n v="0"/>
  </r>
  <r>
    <x v="6"/>
    <x v="9"/>
    <s v="10"/>
    <x v="14"/>
    <s v="201910"/>
    <s v="20191025"/>
    <s v="CUNDINAMARCA"/>
    <n v="1431662"/>
    <n v="842656"/>
    <n v="0"/>
  </r>
  <r>
    <x v="6"/>
    <x v="9"/>
    <s v="10"/>
    <x v="15"/>
    <s v="201910"/>
    <s v="20191094"/>
    <s v="GUAINIA"/>
    <n v="4254"/>
    <n v="41287"/>
    <n v="0"/>
  </r>
  <r>
    <x v="6"/>
    <x v="9"/>
    <s v="10"/>
    <x v="16"/>
    <s v="201910"/>
    <s v="20191095"/>
    <s v="GUAVIARE"/>
    <n v="17181"/>
    <n v="58868"/>
    <n v="0"/>
  </r>
  <r>
    <x v="6"/>
    <x v="9"/>
    <s v="10"/>
    <x v="17"/>
    <s v="201910"/>
    <s v="20191041"/>
    <s v="HUILA"/>
    <n v="320845"/>
    <n v="767036"/>
    <n v="0"/>
  </r>
  <r>
    <x v="6"/>
    <x v="9"/>
    <s v="10"/>
    <x v="19"/>
    <s v="201910"/>
    <s v="20191044"/>
    <s v="LA GUAJIRA"/>
    <n v="142249"/>
    <n v="743166"/>
    <n v="0"/>
  </r>
  <r>
    <x v="6"/>
    <x v="9"/>
    <s v="10"/>
    <x v="20"/>
    <s v="201910"/>
    <s v="20191047"/>
    <s v="MAGDALENA"/>
    <n v="366151"/>
    <n v="931229"/>
    <n v="0"/>
  </r>
  <r>
    <x v="6"/>
    <x v="9"/>
    <s v="10"/>
    <x v="21"/>
    <s v="201910"/>
    <s v="20191050"/>
    <s v="META"/>
    <n v="424002"/>
    <n v="511790"/>
    <n v="0"/>
  </r>
  <r>
    <x v="6"/>
    <x v="9"/>
    <s v="10"/>
    <x v="22"/>
    <s v="201910"/>
    <s v="20191052"/>
    <s v="NARINO"/>
    <n v="265688"/>
    <n v="1127291"/>
    <n v="0"/>
  </r>
  <r>
    <x v="6"/>
    <x v="9"/>
    <s v="10"/>
    <x v="23"/>
    <s v="201910"/>
    <s v="20191054"/>
    <s v="NORTE DE SANTANDER"/>
    <n v="427643"/>
    <n v="1011173"/>
    <n v="0"/>
  </r>
  <r>
    <x v="6"/>
    <x v="9"/>
    <s v="10"/>
    <x v="24"/>
    <s v="201910"/>
    <s v="20191086"/>
    <s v="PUTUMAYO"/>
    <n v="44333"/>
    <n v="255808"/>
    <n v="0"/>
  </r>
  <r>
    <x v="6"/>
    <x v="9"/>
    <s v="10"/>
    <x v="25"/>
    <s v="201910"/>
    <s v="20191063"/>
    <s v="QUINDIO"/>
    <n v="269774"/>
    <n v="239009"/>
    <n v="0"/>
  </r>
  <r>
    <x v="6"/>
    <x v="9"/>
    <s v="10"/>
    <x v="26"/>
    <s v="201910"/>
    <s v="20191066"/>
    <s v="RISARALDA"/>
    <n v="541330"/>
    <n v="389358"/>
    <n v="0"/>
  </r>
  <r>
    <x v="6"/>
    <x v="9"/>
    <s v="10"/>
    <x v="27"/>
    <s v="201910"/>
    <s v="20191088"/>
    <s v="SAN ANDRES"/>
    <n v="41958"/>
    <n v="12879"/>
    <n v="0"/>
  </r>
  <r>
    <x v="6"/>
    <x v="9"/>
    <s v="10"/>
    <x v="28"/>
    <s v="201910"/>
    <s v="20191068"/>
    <s v="SANTANDER"/>
    <n v="1092374"/>
    <n v="935881"/>
    <n v="0"/>
  </r>
  <r>
    <x v="6"/>
    <x v="9"/>
    <s v="10"/>
    <x v="29"/>
    <s v="201910"/>
    <s v="20191070"/>
    <s v="SUCRE"/>
    <n v="153907"/>
    <n v="765908"/>
    <n v="0"/>
  </r>
  <r>
    <x v="6"/>
    <x v="9"/>
    <s v="10"/>
    <x v="30"/>
    <s v="201910"/>
    <s v="20191073"/>
    <s v="TOLIMA"/>
    <n v="484924"/>
    <n v="726277"/>
    <n v="0"/>
  </r>
  <r>
    <x v="6"/>
    <x v="9"/>
    <s v="10"/>
    <x v="31"/>
    <s v="201910"/>
    <s v="20191076"/>
    <s v="VALLE"/>
    <n v="2482318"/>
    <n v="1761415"/>
    <n v="0"/>
  </r>
  <r>
    <x v="6"/>
    <x v="9"/>
    <s v="10"/>
    <x v="32"/>
    <s v="201910"/>
    <s v="20191097"/>
    <s v="VAUPES"/>
    <n v="3847"/>
    <n v="26492"/>
    <n v="0"/>
  </r>
  <r>
    <x v="6"/>
    <x v="9"/>
    <s v="10"/>
    <x v="33"/>
    <s v="201910"/>
    <s v="20191099"/>
    <s v="VICHADA"/>
    <n v="8028"/>
    <n v="64891"/>
    <n v="0"/>
  </r>
  <r>
    <x v="6"/>
    <x v="10"/>
    <s v="11"/>
    <x v="0"/>
    <s v="201911"/>
    <s v="20191191"/>
    <s v="AMAZONAS"/>
    <n v="15517"/>
    <n v="54048"/>
    <n v="0"/>
  </r>
  <r>
    <x v="6"/>
    <x v="10"/>
    <s v="11"/>
    <x v="1"/>
    <s v="201911"/>
    <s v="20191105"/>
    <s v="ANTIOQUIA"/>
    <n v="3939569"/>
    <n v="2284686"/>
    <n v="0"/>
  </r>
  <r>
    <x v="6"/>
    <x v="10"/>
    <s v="11"/>
    <x v="2"/>
    <s v="201911"/>
    <s v="20191181"/>
    <s v="ARAUCA"/>
    <n v="45951"/>
    <n v="209305"/>
    <n v="0"/>
  </r>
  <r>
    <x v="6"/>
    <x v="10"/>
    <s v="11"/>
    <x v="3"/>
    <s v="201911"/>
    <s v="20191108"/>
    <s v="ATLANTICO"/>
    <n v="1129168"/>
    <n v="1373217"/>
    <n v="0"/>
  </r>
  <r>
    <x v="6"/>
    <x v="10"/>
    <s v="11"/>
    <x v="4"/>
    <s v="201911"/>
    <s v="20191111"/>
    <s v="BOGOTA D.C."/>
    <n v="6234733"/>
    <n v="1211701"/>
    <n v="0"/>
  </r>
  <r>
    <x v="6"/>
    <x v="10"/>
    <s v="11"/>
    <x v="5"/>
    <s v="201911"/>
    <s v="20191113"/>
    <s v="BOLIVAR"/>
    <n v="641973"/>
    <n v="1448199"/>
    <n v="0"/>
  </r>
  <r>
    <x v="6"/>
    <x v="10"/>
    <s v="11"/>
    <x v="6"/>
    <s v="201911"/>
    <s v="20191115"/>
    <s v="BOYACA"/>
    <n v="450383"/>
    <n v="646154"/>
    <n v="0"/>
  </r>
  <r>
    <x v="6"/>
    <x v="10"/>
    <s v="11"/>
    <x v="7"/>
    <s v="201911"/>
    <s v="20191117"/>
    <s v="CALDAS"/>
    <n v="464108"/>
    <n v="385947"/>
    <n v="0"/>
  </r>
  <r>
    <x v="6"/>
    <x v="10"/>
    <s v="11"/>
    <x v="8"/>
    <s v="201911"/>
    <s v="20191118"/>
    <s v="CAQUETA"/>
    <n v="73472"/>
    <n v="309870"/>
    <n v="0"/>
  </r>
  <r>
    <x v="6"/>
    <x v="10"/>
    <s v="11"/>
    <x v="9"/>
    <s v="201911"/>
    <s v="20191185"/>
    <s v="CASANARE"/>
    <n v="159714"/>
    <n v="220158"/>
    <n v="0"/>
  </r>
  <r>
    <x v="6"/>
    <x v="10"/>
    <s v="11"/>
    <x v="10"/>
    <s v="201911"/>
    <s v="20191119"/>
    <s v="CAUCA"/>
    <n v="278609"/>
    <n v="955421"/>
    <n v="0"/>
  </r>
  <r>
    <x v="6"/>
    <x v="10"/>
    <s v="11"/>
    <x v="11"/>
    <s v="201911"/>
    <s v="20191120"/>
    <s v="CESAR"/>
    <n v="314679"/>
    <n v="832110"/>
    <n v="0"/>
  </r>
  <r>
    <x v="6"/>
    <x v="10"/>
    <s v="11"/>
    <x v="12"/>
    <s v="201911"/>
    <s v="20191127"/>
    <s v="CHOCO"/>
    <n v="47651"/>
    <n v="367414"/>
    <n v="0"/>
  </r>
  <r>
    <x v="6"/>
    <x v="10"/>
    <s v="11"/>
    <x v="13"/>
    <s v="201911"/>
    <s v="20191123"/>
    <s v="CORDOBA"/>
    <n v="302547"/>
    <n v="1317874"/>
    <n v="0"/>
  </r>
  <r>
    <x v="6"/>
    <x v="10"/>
    <s v="11"/>
    <x v="14"/>
    <s v="201911"/>
    <s v="20191125"/>
    <s v="CUNDINAMARCA"/>
    <n v="1441612"/>
    <n v="838202"/>
    <n v="0"/>
  </r>
  <r>
    <x v="6"/>
    <x v="10"/>
    <s v="11"/>
    <x v="15"/>
    <s v="201911"/>
    <s v="20191194"/>
    <s v="GUAINIA"/>
    <n v="4389"/>
    <n v="41382"/>
    <n v="0"/>
  </r>
  <r>
    <x v="6"/>
    <x v="10"/>
    <s v="11"/>
    <x v="16"/>
    <s v="201911"/>
    <s v="20191195"/>
    <s v="GUAVIARE"/>
    <n v="17129"/>
    <n v="59200"/>
    <n v="0"/>
  </r>
  <r>
    <x v="6"/>
    <x v="10"/>
    <s v="11"/>
    <x v="17"/>
    <s v="201911"/>
    <s v="20191141"/>
    <s v="HUILA"/>
    <n v="320015"/>
    <n v="766954"/>
    <n v="0"/>
  </r>
  <r>
    <x v="6"/>
    <x v="10"/>
    <s v="11"/>
    <x v="19"/>
    <s v="201911"/>
    <s v="20191144"/>
    <s v="LA GUAJIRA"/>
    <n v="142419"/>
    <n v="743043"/>
    <n v="0"/>
  </r>
  <r>
    <x v="6"/>
    <x v="10"/>
    <s v="11"/>
    <x v="20"/>
    <s v="201911"/>
    <s v="20191147"/>
    <s v="MAGDALENA"/>
    <n v="367686"/>
    <n v="928071"/>
    <n v="0"/>
  </r>
  <r>
    <x v="6"/>
    <x v="10"/>
    <s v="11"/>
    <x v="21"/>
    <s v="201911"/>
    <s v="20191150"/>
    <s v="META"/>
    <n v="423829"/>
    <n v="512550"/>
    <n v="0"/>
  </r>
  <r>
    <x v="6"/>
    <x v="10"/>
    <s v="11"/>
    <x v="22"/>
    <s v="201911"/>
    <s v="20191152"/>
    <s v="NARINO"/>
    <n v="265585"/>
    <n v="1127152"/>
    <n v="0"/>
  </r>
  <r>
    <x v="6"/>
    <x v="10"/>
    <s v="11"/>
    <x v="23"/>
    <s v="201911"/>
    <s v="20191154"/>
    <s v="NORTE DE SANTANDER"/>
    <n v="427774"/>
    <n v="1013876"/>
    <n v="0"/>
  </r>
  <r>
    <x v="6"/>
    <x v="10"/>
    <s v="11"/>
    <x v="24"/>
    <s v="201911"/>
    <s v="20191186"/>
    <s v="PUTUMAYO"/>
    <n v="44433"/>
    <n v="255495"/>
    <n v="0"/>
  </r>
  <r>
    <x v="6"/>
    <x v="10"/>
    <s v="11"/>
    <x v="25"/>
    <s v="201911"/>
    <s v="20191163"/>
    <s v="QUINDIO"/>
    <n v="270068"/>
    <n v="238707"/>
    <n v="0"/>
  </r>
  <r>
    <x v="6"/>
    <x v="10"/>
    <s v="11"/>
    <x v="26"/>
    <s v="201911"/>
    <s v="20191166"/>
    <s v="RISARALDA"/>
    <n v="542804"/>
    <n v="389432"/>
    <n v="0"/>
  </r>
  <r>
    <x v="6"/>
    <x v="10"/>
    <s v="11"/>
    <x v="27"/>
    <s v="201911"/>
    <s v="20191188"/>
    <s v="SAN ANDRES"/>
    <n v="42021"/>
    <n v="12881"/>
    <n v="0"/>
  </r>
  <r>
    <x v="6"/>
    <x v="10"/>
    <s v="11"/>
    <x v="28"/>
    <s v="201911"/>
    <s v="20191168"/>
    <s v="SANTANDER"/>
    <n v="1094927"/>
    <n v="934005"/>
    <n v="0"/>
  </r>
  <r>
    <x v="6"/>
    <x v="10"/>
    <s v="11"/>
    <x v="29"/>
    <s v="201911"/>
    <s v="20191170"/>
    <s v="SUCRE"/>
    <n v="153560"/>
    <n v="763344"/>
    <n v="0"/>
  </r>
  <r>
    <x v="6"/>
    <x v="10"/>
    <s v="11"/>
    <x v="30"/>
    <s v="201911"/>
    <s v="20191173"/>
    <s v="TOLIMA"/>
    <n v="485960"/>
    <n v="725356"/>
    <n v="0"/>
  </r>
  <r>
    <x v="6"/>
    <x v="10"/>
    <s v="11"/>
    <x v="31"/>
    <s v="201911"/>
    <s v="20191176"/>
    <s v="VALLE"/>
    <n v="2482752"/>
    <n v="1761379"/>
    <n v="0"/>
  </r>
  <r>
    <x v="6"/>
    <x v="10"/>
    <s v="11"/>
    <x v="32"/>
    <s v="201911"/>
    <s v="20191197"/>
    <s v="VAUPES"/>
    <n v="3848"/>
    <n v="26359"/>
    <n v="0"/>
  </r>
  <r>
    <x v="6"/>
    <x v="10"/>
    <s v="11"/>
    <x v="33"/>
    <s v="201911"/>
    <s v="20191199"/>
    <s v="VICHADA"/>
    <n v="8100"/>
    <n v="64925"/>
    <n v="0"/>
  </r>
  <r>
    <x v="6"/>
    <x v="11"/>
    <s v="12"/>
    <x v="0"/>
    <s v="201912"/>
    <s v="20191291"/>
    <s v="AMAZONAS"/>
    <n v="15438"/>
    <n v="54062"/>
    <n v="0"/>
  </r>
  <r>
    <x v="6"/>
    <x v="11"/>
    <s v="12"/>
    <x v="1"/>
    <s v="201912"/>
    <s v="20191205"/>
    <s v="ANTIOQUIA"/>
    <n v="3934455"/>
    <n v="2290422"/>
    <n v="0"/>
  </r>
  <r>
    <x v="6"/>
    <x v="11"/>
    <s v="12"/>
    <x v="2"/>
    <s v="201912"/>
    <s v="20191281"/>
    <s v="ARAUCA"/>
    <n v="46197"/>
    <n v="209225"/>
    <n v="0"/>
  </r>
  <r>
    <x v="6"/>
    <x v="11"/>
    <s v="12"/>
    <x v="3"/>
    <s v="201912"/>
    <s v="20191208"/>
    <s v="ATLANTICO"/>
    <n v="1130231"/>
    <n v="1373484"/>
    <n v="0"/>
  </r>
  <r>
    <x v="6"/>
    <x v="11"/>
    <s v="12"/>
    <x v="4"/>
    <s v="201912"/>
    <s v="20191211"/>
    <s v="BOGOTA D.C."/>
    <n v="6230416"/>
    <n v="1216039"/>
    <n v="0"/>
  </r>
  <r>
    <x v="6"/>
    <x v="11"/>
    <s v="12"/>
    <x v="5"/>
    <s v="201912"/>
    <s v="20191213"/>
    <s v="BOLIVAR"/>
    <n v="642045"/>
    <n v="1448501"/>
    <n v="0"/>
  </r>
  <r>
    <x v="6"/>
    <x v="11"/>
    <s v="12"/>
    <x v="6"/>
    <s v="201912"/>
    <s v="20191215"/>
    <s v="BOYACA"/>
    <n v="451636"/>
    <n v="644585"/>
    <n v="0"/>
  </r>
  <r>
    <x v="6"/>
    <x v="11"/>
    <s v="12"/>
    <x v="7"/>
    <s v="201912"/>
    <s v="20191217"/>
    <s v="CALDAS"/>
    <n v="464068"/>
    <n v="384299"/>
    <n v="0"/>
  </r>
  <r>
    <x v="6"/>
    <x v="11"/>
    <s v="12"/>
    <x v="8"/>
    <s v="201912"/>
    <s v="20191218"/>
    <s v="CAQUETA"/>
    <n v="72942"/>
    <n v="310275"/>
    <n v="0"/>
  </r>
  <r>
    <x v="6"/>
    <x v="11"/>
    <s v="12"/>
    <x v="9"/>
    <s v="201912"/>
    <s v="20191285"/>
    <s v="CASANARE"/>
    <n v="157820"/>
    <n v="222077"/>
    <n v="0"/>
  </r>
  <r>
    <x v="6"/>
    <x v="11"/>
    <s v="12"/>
    <x v="10"/>
    <s v="201912"/>
    <s v="20191219"/>
    <s v="CAUCA"/>
    <n v="276961"/>
    <n v="956608"/>
    <n v="0"/>
  </r>
  <r>
    <x v="6"/>
    <x v="11"/>
    <s v="12"/>
    <x v="11"/>
    <s v="201912"/>
    <s v="20191220"/>
    <s v="CESAR"/>
    <n v="312683"/>
    <n v="832583"/>
    <n v="0"/>
  </r>
  <r>
    <x v="6"/>
    <x v="11"/>
    <s v="12"/>
    <x v="12"/>
    <s v="201912"/>
    <s v="20191227"/>
    <s v="CHOCO"/>
    <n v="46664"/>
    <n v="367921"/>
    <n v="0"/>
  </r>
  <r>
    <x v="6"/>
    <x v="11"/>
    <s v="12"/>
    <x v="13"/>
    <s v="201912"/>
    <s v="20191223"/>
    <s v="CORDOBA"/>
    <n v="304219"/>
    <n v="1313413"/>
    <n v="0"/>
  </r>
  <r>
    <x v="6"/>
    <x v="11"/>
    <s v="12"/>
    <x v="14"/>
    <s v="201912"/>
    <s v="20191225"/>
    <s v="CUNDINAMARCA"/>
    <n v="1443703"/>
    <n v="843054"/>
    <n v="0"/>
  </r>
  <r>
    <x v="6"/>
    <x v="11"/>
    <s v="12"/>
    <x v="15"/>
    <s v="201912"/>
    <s v="20191294"/>
    <s v="GUAINIA"/>
    <n v="4455"/>
    <n v="41417"/>
    <n v="0"/>
  </r>
  <r>
    <x v="6"/>
    <x v="11"/>
    <s v="12"/>
    <x v="16"/>
    <s v="201912"/>
    <s v="20191295"/>
    <s v="GUAVIARE"/>
    <n v="17107"/>
    <n v="59122"/>
    <n v="0"/>
  </r>
  <r>
    <x v="6"/>
    <x v="11"/>
    <s v="12"/>
    <x v="17"/>
    <s v="201912"/>
    <s v="20191241"/>
    <s v="HUILA"/>
    <n v="321666"/>
    <n v="764251"/>
    <n v="0"/>
  </r>
  <r>
    <x v="6"/>
    <x v="11"/>
    <s v="12"/>
    <x v="19"/>
    <s v="201912"/>
    <s v="20191244"/>
    <s v="LA GUAJIRA"/>
    <n v="141010"/>
    <n v="746034"/>
    <n v="0"/>
  </r>
  <r>
    <x v="6"/>
    <x v="11"/>
    <s v="12"/>
    <x v="20"/>
    <s v="201912"/>
    <s v="20191247"/>
    <s v="MAGDALENA"/>
    <n v="368128"/>
    <n v="927580"/>
    <n v="0"/>
  </r>
  <r>
    <x v="6"/>
    <x v="11"/>
    <s v="12"/>
    <x v="21"/>
    <s v="201912"/>
    <s v="20191250"/>
    <s v="META"/>
    <n v="424140"/>
    <n v="513484"/>
    <n v="0"/>
  </r>
  <r>
    <x v="6"/>
    <x v="11"/>
    <s v="12"/>
    <x v="22"/>
    <s v="201912"/>
    <s v="20191252"/>
    <s v="NARINO"/>
    <n v="265473"/>
    <n v="1128013"/>
    <n v="0"/>
  </r>
  <r>
    <x v="6"/>
    <x v="11"/>
    <s v="12"/>
    <x v="23"/>
    <s v="201912"/>
    <s v="20191254"/>
    <s v="NORTE DE SANTANDER"/>
    <n v="426485"/>
    <n v="1019080"/>
    <n v="0"/>
  </r>
  <r>
    <x v="6"/>
    <x v="11"/>
    <s v="12"/>
    <x v="24"/>
    <s v="201912"/>
    <s v="20191286"/>
    <s v="PUTUMAYO"/>
    <n v="44063"/>
    <n v="255783"/>
    <n v="0"/>
  </r>
  <r>
    <x v="6"/>
    <x v="11"/>
    <s v="12"/>
    <x v="25"/>
    <s v="201912"/>
    <s v="20191263"/>
    <s v="QUINDIO"/>
    <n v="269647"/>
    <n v="239113"/>
    <n v="0"/>
  </r>
  <r>
    <x v="6"/>
    <x v="11"/>
    <s v="12"/>
    <x v="26"/>
    <s v="201912"/>
    <s v="20191266"/>
    <s v="RISARALDA"/>
    <n v="543406"/>
    <n v="388309"/>
    <n v="0"/>
  </r>
  <r>
    <x v="6"/>
    <x v="11"/>
    <s v="12"/>
    <x v="27"/>
    <s v="201912"/>
    <s v="20191288"/>
    <s v="SAN ANDRES"/>
    <n v="42346"/>
    <n v="12838"/>
    <n v="0"/>
  </r>
  <r>
    <x v="6"/>
    <x v="11"/>
    <s v="12"/>
    <x v="28"/>
    <s v="201912"/>
    <s v="20191268"/>
    <s v="SANTANDER"/>
    <n v="1094281"/>
    <n v="936379"/>
    <n v="0"/>
  </r>
  <r>
    <x v="6"/>
    <x v="11"/>
    <s v="12"/>
    <x v="29"/>
    <s v="201912"/>
    <s v="20191270"/>
    <s v="SUCRE"/>
    <n v="152518"/>
    <n v="763263"/>
    <n v="0"/>
  </r>
  <r>
    <x v="6"/>
    <x v="11"/>
    <s v="12"/>
    <x v="30"/>
    <s v="201912"/>
    <s v="20191273"/>
    <s v="TOLIMA"/>
    <n v="485708"/>
    <n v="724671"/>
    <n v="0"/>
  </r>
  <r>
    <x v="6"/>
    <x v="11"/>
    <s v="12"/>
    <x v="31"/>
    <s v="201912"/>
    <s v="20191276"/>
    <s v="VALLE"/>
    <n v="2479626"/>
    <n v="1759580"/>
    <n v="0"/>
  </r>
  <r>
    <x v="6"/>
    <x v="11"/>
    <s v="12"/>
    <x v="32"/>
    <s v="201912"/>
    <s v="20191297"/>
    <s v="VAUPES"/>
    <n v="3827"/>
    <n v="26345"/>
    <n v="0"/>
  </r>
  <r>
    <x v="6"/>
    <x v="11"/>
    <s v="12"/>
    <x v="33"/>
    <s v="201912"/>
    <s v="20191299"/>
    <s v="VICHADA"/>
    <n v="8138"/>
    <n v="64922"/>
    <n v="0"/>
  </r>
  <r>
    <x v="7"/>
    <x v="0"/>
    <s v="01"/>
    <x v="0"/>
    <s v="202001"/>
    <s v="20200191"/>
    <s v="AMAZONAS"/>
    <n v="14882"/>
    <n v="54154"/>
    <n v="0"/>
  </r>
  <r>
    <x v="7"/>
    <x v="0"/>
    <s v="01"/>
    <x v="1"/>
    <s v="202001"/>
    <s v="20200105"/>
    <s v="ANTIOQUIA"/>
    <n v="3886955"/>
    <n v="2294758"/>
    <n v="0"/>
  </r>
  <r>
    <x v="7"/>
    <x v="0"/>
    <s v="01"/>
    <x v="2"/>
    <s v="202001"/>
    <s v="20200181"/>
    <s v="ARAUCA"/>
    <n v="44195"/>
    <n v="210169"/>
    <n v="0"/>
  </r>
  <r>
    <x v="7"/>
    <x v="0"/>
    <s v="01"/>
    <x v="3"/>
    <s v="202001"/>
    <s v="20200108"/>
    <s v="ATLANTICO"/>
    <n v="1118105"/>
    <n v="1378348"/>
    <n v="0"/>
  </r>
  <r>
    <x v="7"/>
    <x v="0"/>
    <s v="01"/>
    <x v="4"/>
    <s v="202001"/>
    <s v="20200111"/>
    <s v="BOGOTA D.C."/>
    <n v="6118421"/>
    <n v="1223748"/>
    <n v="0"/>
  </r>
  <r>
    <x v="7"/>
    <x v="0"/>
    <s v="01"/>
    <x v="5"/>
    <s v="202001"/>
    <s v="20200113"/>
    <s v="BOLIVAR"/>
    <n v="630804"/>
    <n v="1454765"/>
    <n v="0"/>
  </r>
  <r>
    <x v="7"/>
    <x v="0"/>
    <s v="01"/>
    <x v="6"/>
    <s v="202001"/>
    <s v="20200115"/>
    <s v="BOYACA"/>
    <n v="438396"/>
    <n v="647118"/>
    <n v="0"/>
  </r>
  <r>
    <x v="7"/>
    <x v="0"/>
    <s v="01"/>
    <x v="7"/>
    <s v="202001"/>
    <s v="20200117"/>
    <s v="CALDAS"/>
    <n v="456445"/>
    <n v="383004"/>
    <n v="0"/>
  </r>
  <r>
    <x v="7"/>
    <x v="0"/>
    <s v="01"/>
    <x v="8"/>
    <s v="202001"/>
    <s v="20200118"/>
    <s v="CAQUETA"/>
    <n v="70547"/>
    <n v="310814"/>
    <n v="0"/>
  </r>
  <r>
    <x v="7"/>
    <x v="0"/>
    <s v="01"/>
    <x v="9"/>
    <s v="202001"/>
    <s v="20200185"/>
    <s v="CASANARE"/>
    <n v="151788"/>
    <n v="223030"/>
    <n v="0"/>
  </r>
  <r>
    <x v="7"/>
    <x v="0"/>
    <s v="01"/>
    <x v="10"/>
    <s v="202001"/>
    <s v="20200119"/>
    <s v="CAUCA"/>
    <n v="267695"/>
    <n v="960199"/>
    <n v="0"/>
  </r>
  <r>
    <x v="7"/>
    <x v="0"/>
    <s v="01"/>
    <x v="11"/>
    <s v="202001"/>
    <s v="20200120"/>
    <s v="CESAR"/>
    <n v="305877"/>
    <n v="834833"/>
    <n v="0"/>
  </r>
  <r>
    <x v="7"/>
    <x v="0"/>
    <s v="01"/>
    <x v="12"/>
    <s v="202001"/>
    <s v="20200127"/>
    <s v="CHOCO"/>
    <n v="44957"/>
    <n v="367714"/>
    <n v="0"/>
  </r>
  <r>
    <x v="7"/>
    <x v="0"/>
    <s v="01"/>
    <x v="13"/>
    <s v="202001"/>
    <s v="20200123"/>
    <s v="CORDOBA"/>
    <n v="296796"/>
    <n v="1316058"/>
    <n v="0"/>
  </r>
  <r>
    <x v="7"/>
    <x v="0"/>
    <s v="01"/>
    <x v="14"/>
    <s v="202001"/>
    <s v="20200125"/>
    <s v="CUNDINAMARCA"/>
    <n v="1423325"/>
    <n v="846210"/>
    <n v="0"/>
  </r>
  <r>
    <x v="7"/>
    <x v="0"/>
    <s v="01"/>
    <x v="15"/>
    <s v="202001"/>
    <s v="20200194"/>
    <s v="GUAINIA"/>
    <n v="4540"/>
    <n v="41301"/>
    <n v="0"/>
  </r>
  <r>
    <x v="7"/>
    <x v="0"/>
    <s v="01"/>
    <x v="16"/>
    <s v="202001"/>
    <s v="20200195"/>
    <s v="GUAVIARE"/>
    <n v="15960"/>
    <n v="60416"/>
    <n v="0"/>
  </r>
  <r>
    <x v="7"/>
    <x v="0"/>
    <s v="01"/>
    <x v="17"/>
    <s v="202001"/>
    <s v="20200141"/>
    <s v="HUILA"/>
    <n v="310634"/>
    <n v="764960"/>
    <n v="0"/>
  </r>
  <r>
    <x v="7"/>
    <x v="0"/>
    <s v="01"/>
    <x v="19"/>
    <s v="202001"/>
    <s v="20200144"/>
    <s v="LA GUAJIRA"/>
    <n v="134348"/>
    <n v="750233"/>
    <n v="0"/>
  </r>
  <r>
    <x v="7"/>
    <x v="0"/>
    <s v="01"/>
    <x v="20"/>
    <s v="202001"/>
    <s v="20200147"/>
    <s v="MAGDALENA"/>
    <n v="359809"/>
    <n v="928222"/>
    <n v="0"/>
  </r>
  <r>
    <x v="7"/>
    <x v="0"/>
    <s v="01"/>
    <x v="21"/>
    <s v="202001"/>
    <s v="20200150"/>
    <s v="META"/>
    <n v="413151"/>
    <n v="515891"/>
    <n v="0"/>
  </r>
  <r>
    <x v="7"/>
    <x v="0"/>
    <s v="01"/>
    <x v="22"/>
    <s v="202001"/>
    <s v="20200152"/>
    <s v="NARINO"/>
    <n v="256326"/>
    <n v="1130432"/>
    <n v="0"/>
  </r>
  <r>
    <x v="7"/>
    <x v="0"/>
    <s v="01"/>
    <x v="23"/>
    <s v="202001"/>
    <s v="20200154"/>
    <s v="NORTE DE SANTANDER"/>
    <n v="411025"/>
    <n v="1023800"/>
    <n v="0"/>
  </r>
  <r>
    <x v="7"/>
    <x v="0"/>
    <s v="01"/>
    <x v="24"/>
    <s v="202001"/>
    <s v="20200186"/>
    <s v="PUTUMAYO"/>
    <n v="42240"/>
    <n v="256257"/>
    <n v="0"/>
  </r>
  <r>
    <x v="7"/>
    <x v="0"/>
    <s v="01"/>
    <x v="25"/>
    <s v="202001"/>
    <s v="20200163"/>
    <s v="QUINDIO"/>
    <n v="265392"/>
    <n v="238710"/>
    <n v="0"/>
  </r>
  <r>
    <x v="7"/>
    <x v="0"/>
    <s v="01"/>
    <x v="26"/>
    <s v="202001"/>
    <s v="20200166"/>
    <s v="RISARALDA"/>
    <n v="537078"/>
    <n v="387166"/>
    <n v="0"/>
  </r>
  <r>
    <x v="7"/>
    <x v="0"/>
    <s v="01"/>
    <x v="27"/>
    <s v="202001"/>
    <s v="20200188"/>
    <s v="SAN ANDRES"/>
    <n v="41797"/>
    <n v="12785"/>
    <n v="0"/>
  </r>
  <r>
    <x v="7"/>
    <x v="0"/>
    <s v="01"/>
    <x v="28"/>
    <s v="202001"/>
    <s v="20200168"/>
    <s v="SANTANDER"/>
    <n v="1069548"/>
    <n v="938616"/>
    <n v="0"/>
  </r>
  <r>
    <x v="7"/>
    <x v="0"/>
    <s v="01"/>
    <x v="29"/>
    <s v="202001"/>
    <s v="20200170"/>
    <s v="SUCRE"/>
    <n v="149516"/>
    <n v="765144"/>
    <n v="0"/>
  </r>
  <r>
    <x v="7"/>
    <x v="0"/>
    <s v="01"/>
    <x v="30"/>
    <s v="202001"/>
    <s v="20200173"/>
    <s v="TOLIMA"/>
    <n v="475087"/>
    <n v="725807"/>
    <n v="0"/>
  </r>
  <r>
    <x v="7"/>
    <x v="0"/>
    <s v="01"/>
    <x v="31"/>
    <s v="202001"/>
    <s v="20200176"/>
    <s v="VALLE"/>
    <n v="2447910"/>
    <n v="1764590"/>
    <n v="0"/>
  </r>
  <r>
    <x v="7"/>
    <x v="0"/>
    <s v="01"/>
    <x v="32"/>
    <s v="202001"/>
    <s v="20200197"/>
    <s v="VAUPES"/>
    <n v="3575"/>
    <n v="26483"/>
    <n v="0"/>
  </r>
  <r>
    <x v="7"/>
    <x v="0"/>
    <s v="01"/>
    <x v="33"/>
    <s v="202001"/>
    <s v="20200199"/>
    <s v="VICHADA"/>
    <n v="7747"/>
    <n v="65328"/>
    <n v="0"/>
  </r>
  <r>
    <x v="7"/>
    <x v="1"/>
    <s v="02"/>
    <x v="0"/>
    <s v="202002"/>
    <s v="20200291"/>
    <s v="AMAZONAS"/>
    <n v="14729"/>
    <n v="54802"/>
    <n v="0"/>
  </r>
  <r>
    <x v="7"/>
    <x v="1"/>
    <s v="02"/>
    <x v="1"/>
    <s v="202002"/>
    <s v="20200205"/>
    <s v="ANTIOQUIA"/>
    <n v="3874569"/>
    <n v="2407078"/>
    <n v="0"/>
  </r>
  <r>
    <x v="7"/>
    <x v="1"/>
    <s v="02"/>
    <x v="2"/>
    <s v="202002"/>
    <s v="20200281"/>
    <s v="ARAUCA"/>
    <n v="43437"/>
    <n v="212921"/>
    <n v="0"/>
  </r>
  <r>
    <x v="7"/>
    <x v="1"/>
    <s v="02"/>
    <x v="3"/>
    <s v="202002"/>
    <s v="20200208"/>
    <s v="ATLANTICO"/>
    <n v="1112268"/>
    <n v="1401873"/>
    <n v="0"/>
  </r>
  <r>
    <x v="7"/>
    <x v="1"/>
    <s v="02"/>
    <x v="4"/>
    <s v="202002"/>
    <s v="20200211"/>
    <s v="BOGOTA D.C."/>
    <n v="6149566"/>
    <n v="1274658"/>
    <n v="0"/>
  </r>
  <r>
    <x v="7"/>
    <x v="1"/>
    <s v="02"/>
    <x v="5"/>
    <s v="202002"/>
    <s v="20200213"/>
    <s v="BOLIVAR"/>
    <n v="625607"/>
    <n v="1468661"/>
    <n v="0"/>
  </r>
  <r>
    <x v="7"/>
    <x v="1"/>
    <s v="02"/>
    <x v="6"/>
    <s v="202002"/>
    <s v="20200215"/>
    <s v="BOYACA"/>
    <n v="439970"/>
    <n v="654977"/>
    <n v="0"/>
  </r>
  <r>
    <x v="7"/>
    <x v="1"/>
    <s v="02"/>
    <x v="7"/>
    <s v="202002"/>
    <s v="20200217"/>
    <s v="CALDAS"/>
    <n v="456406"/>
    <n v="395388"/>
    <n v="0"/>
  </r>
  <r>
    <x v="7"/>
    <x v="1"/>
    <s v="02"/>
    <x v="8"/>
    <s v="202002"/>
    <s v="20200218"/>
    <s v="CAQUETA"/>
    <n v="68093"/>
    <n v="316144"/>
    <n v="0"/>
  </r>
  <r>
    <x v="7"/>
    <x v="1"/>
    <s v="02"/>
    <x v="9"/>
    <s v="202002"/>
    <s v="20200285"/>
    <s v="CASANARE"/>
    <n v="150662"/>
    <n v="229594"/>
    <n v="0"/>
  </r>
  <r>
    <x v="7"/>
    <x v="1"/>
    <s v="02"/>
    <x v="10"/>
    <s v="202002"/>
    <s v="20200219"/>
    <s v="CAUCA"/>
    <n v="264754"/>
    <n v="970953"/>
    <n v="0"/>
  </r>
  <r>
    <x v="7"/>
    <x v="1"/>
    <s v="02"/>
    <x v="11"/>
    <s v="202002"/>
    <s v="20200220"/>
    <s v="CESAR"/>
    <n v="303211"/>
    <n v="846650"/>
    <n v="0"/>
  </r>
  <r>
    <x v="7"/>
    <x v="1"/>
    <s v="02"/>
    <x v="12"/>
    <s v="202002"/>
    <s v="20200227"/>
    <s v="CHOCO"/>
    <n v="43882"/>
    <n v="368504"/>
    <n v="0"/>
  </r>
  <r>
    <x v="7"/>
    <x v="1"/>
    <s v="02"/>
    <x v="13"/>
    <s v="202002"/>
    <s v="20200223"/>
    <s v="CORDOBA"/>
    <n v="292851"/>
    <n v="1325802"/>
    <n v="0"/>
  </r>
  <r>
    <x v="7"/>
    <x v="1"/>
    <s v="02"/>
    <x v="14"/>
    <s v="202002"/>
    <s v="20200225"/>
    <s v="CUNDINAMARCA"/>
    <n v="1432222"/>
    <n v="862819"/>
    <n v="0"/>
  </r>
  <r>
    <x v="7"/>
    <x v="1"/>
    <s v="02"/>
    <x v="15"/>
    <s v="202002"/>
    <s v="20200294"/>
    <s v="GUAINIA"/>
    <n v="4501"/>
    <n v="41532"/>
    <n v="0"/>
  </r>
  <r>
    <x v="7"/>
    <x v="1"/>
    <s v="02"/>
    <x v="16"/>
    <s v="202002"/>
    <s v="20200295"/>
    <s v="GUAVIARE"/>
    <n v="16536"/>
    <n v="60072"/>
    <n v="0"/>
  </r>
  <r>
    <x v="7"/>
    <x v="1"/>
    <s v="02"/>
    <x v="17"/>
    <s v="202002"/>
    <s v="20200241"/>
    <s v="HUILA"/>
    <n v="308835"/>
    <n v="777371"/>
    <n v="0"/>
  </r>
  <r>
    <x v="7"/>
    <x v="1"/>
    <s v="02"/>
    <x v="19"/>
    <s v="202002"/>
    <s v="20200244"/>
    <s v="LA GUAJIRA"/>
    <n v="127105"/>
    <n v="761709"/>
    <n v="0"/>
  </r>
  <r>
    <x v="7"/>
    <x v="1"/>
    <s v="02"/>
    <x v="20"/>
    <s v="202002"/>
    <s v="20200247"/>
    <s v="MAGDALENA"/>
    <n v="357848"/>
    <n v="937060"/>
    <n v="0"/>
  </r>
  <r>
    <x v="7"/>
    <x v="1"/>
    <s v="02"/>
    <x v="21"/>
    <s v="202002"/>
    <s v="20200250"/>
    <s v="META"/>
    <n v="412581"/>
    <n v="529400"/>
    <n v="0"/>
  </r>
  <r>
    <x v="7"/>
    <x v="1"/>
    <s v="02"/>
    <x v="22"/>
    <s v="202002"/>
    <s v="20200252"/>
    <s v="NARINO"/>
    <n v="254134"/>
    <n v="1137090"/>
    <n v="0"/>
  </r>
  <r>
    <x v="7"/>
    <x v="1"/>
    <s v="02"/>
    <x v="23"/>
    <s v="202002"/>
    <s v="20200254"/>
    <s v="NORTE DE SANTANDER"/>
    <n v="406740"/>
    <n v="1044439"/>
    <n v="0"/>
  </r>
  <r>
    <x v="7"/>
    <x v="1"/>
    <s v="02"/>
    <x v="24"/>
    <s v="202002"/>
    <s v="20200286"/>
    <s v="PUTUMAYO"/>
    <n v="41161"/>
    <n v="258618"/>
    <n v="0"/>
  </r>
  <r>
    <x v="7"/>
    <x v="1"/>
    <s v="02"/>
    <x v="25"/>
    <s v="202002"/>
    <s v="20200263"/>
    <s v="QUINDIO"/>
    <n v="265804"/>
    <n v="244728"/>
    <n v="0"/>
  </r>
  <r>
    <x v="7"/>
    <x v="1"/>
    <s v="02"/>
    <x v="26"/>
    <s v="202002"/>
    <s v="20200266"/>
    <s v="RISARALDA"/>
    <n v="534617"/>
    <n v="407560"/>
    <n v="0"/>
  </r>
  <r>
    <x v="7"/>
    <x v="1"/>
    <s v="02"/>
    <x v="27"/>
    <s v="202002"/>
    <s v="20200288"/>
    <s v="SAN ANDRES"/>
    <n v="41545"/>
    <n v="13804"/>
    <n v="0"/>
  </r>
  <r>
    <x v="7"/>
    <x v="1"/>
    <s v="02"/>
    <x v="28"/>
    <s v="202002"/>
    <s v="20200268"/>
    <s v="SANTANDER"/>
    <n v="1067586"/>
    <n v="963638"/>
    <n v="0"/>
  </r>
  <r>
    <x v="7"/>
    <x v="1"/>
    <s v="02"/>
    <x v="29"/>
    <s v="202002"/>
    <s v="20200270"/>
    <s v="SUCRE"/>
    <n v="146861"/>
    <n v="768503"/>
    <n v="0"/>
  </r>
  <r>
    <x v="7"/>
    <x v="1"/>
    <s v="02"/>
    <x v="30"/>
    <s v="202002"/>
    <s v="20200273"/>
    <s v="TOLIMA"/>
    <n v="475266"/>
    <n v="736224"/>
    <n v="0"/>
  </r>
  <r>
    <x v="7"/>
    <x v="1"/>
    <s v="02"/>
    <x v="31"/>
    <s v="202002"/>
    <s v="20200276"/>
    <s v="VALLE"/>
    <n v="2436504"/>
    <n v="1826685"/>
    <n v="0"/>
  </r>
  <r>
    <x v="7"/>
    <x v="1"/>
    <s v="02"/>
    <x v="32"/>
    <s v="202002"/>
    <s v="20200297"/>
    <s v="VAUPES"/>
    <n v="3232"/>
    <n v="27036"/>
    <n v="0"/>
  </r>
  <r>
    <x v="7"/>
    <x v="1"/>
    <s v="02"/>
    <x v="33"/>
    <s v="202002"/>
    <s v="20200299"/>
    <s v="VICHADA"/>
    <n v="7707"/>
    <n v="65956"/>
    <n v="0"/>
  </r>
  <r>
    <x v="7"/>
    <x v="2"/>
    <s v="03"/>
    <x v="0"/>
    <s v="202003"/>
    <s v="20200391"/>
    <s v="AMAZONAS"/>
    <n v="15017"/>
    <n v="54589"/>
    <n v="0"/>
  </r>
  <r>
    <x v="7"/>
    <x v="2"/>
    <s v="03"/>
    <x v="1"/>
    <s v="202003"/>
    <s v="20200305"/>
    <s v="ANTIOQUIA"/>
    <n v="3895182"/>
    <n v="2430990"/>
    <n v="0"/>
  </r>
  <r>
    <x v="7"/>
    <x v="2"/>
    <s v="03"/>
    <x v="2"/>
    <s v="202003"/>
    <s v="20200381"/>
    <s v="ARAUCA"/>
    <n v="44967"/>
    <n v="215456"/>
    <n v="0"/>
  </r>
  <r>
    <x v="7"/>
    <x v="2"/>
    <s v="03"/>
    <x v="3"/>
    <s v="202003"/>
    <s v="20200308"/>
    <s v="ATLANTICO"/>
    <n v="1116819"/>
    <n v="1412759"/>
    <n v="0"/>
  </r>
  <r>
    <x v="7"/>
    <x v="2"/>
    <s v="03"/>
    <x v="4"/>
    <s v="202003"/>
    <s v="20200311"/>
    <s v="BOGOTA D.C."/>
    <n v="6188011"/>
    <n v="1318438"/>
    <n v="0"/>
  </r>
  <r>
    <x v="7"/>
    <x v="2"/>
    <s v="03"/>
    <x v="5"/>
    <s v="202003"/>
    <s v="20200313"/>
    <s v="BOLIVAR"/>
    <n v="629311"/>
    <n v="1472763"/>
    <n v="0"/>
  </r>
  <r>
    <x v="7"/>
    <x v="2"/>
    <s v="03"/>
    <x v="6"/>
    <s v="202003"/>
    <s v="20200315"/>
    <s v="BOYACA"/>
    <n v="445447"/>
    <n v="658260"/>
    <n v="0"/>
  </r>
  <r>
    <x v="7"/>
    <x v="2"/>
    <s v="03"/>
    <x v="7"/>
    <s v="202003"/>
    <s v="20200317"/>
    <s v="CALDAS"/>
    <n v="459537"/>
    <n v="399514"/>
    <n v="0"/>
  </r>
  <r>
    <x v="7"/>
    <x v="2"/>
    <s v="03"/>
    <x v="8"/>
    <s v="202003"/>
    <s v="20200318"/>
    <s v="CAQUETA"/>
    <n v="69379"/>
    <n v="318113"/>
    <n v="0"/>
  </r>
  <r>
    <x v="7"/>
    <x v="2"/>
    <s v="03"/>
    <x v="9"/>
    <s v="202003"/>
    <s v="20200385"/>
    <s v="CASANARE"/>
    <n v="151708"/>
    <n v="235368"/>
    <n v="0"/>
  </r>
  <r>
    <x v="7"/>
    <x v="2"/>
    <s v="03"/>
    <x v="10"/>
    <s v="202003"/>
    <s v="20200319"/>
    <s v="CAUCA"/>
    <n v="270548"/>
    <n v="969376"/>
    <n v="0"/>
  </r>
  <r>
    <x v="7"/>
    <x v="2"/>
    <s v="03"/>
    <x v="11"/>
    <s v="202003"/>
    <s v="20200320"/>
    <s v="CESAR"/>
    <n v="304455"/>
    <n v="854415"/>
    <n v="0"/>
  </r>
  <r>
    <x v="7"/>
    <x v="2"/>
    <s v="03"/>
    <x v="12"/>
    <s v="202003"/>
    <s v="20200327"/>
    <s v="CHOCO"/>
    <n v="44725"/>
    <n v="368735"/>
    <n v="0"/>
  </r>
  <r>
    <x v="7"/>
    <x v="2"/>
    <s v="03"/>
    <x v="13"/>
    <s v="202003"/>
    <s v="20200323"/>
    <s v="CORDOBA"/>
    <n v="294451"/>
    <n v="1332505"/>
    <n v="0"/>
  </r>
  <r>
    <x v="7"/>
    <x v="2"/>
    <s v="03"/>
    <x v="14"/>
    <s v="202003"/>
    <s v="20200325"/>
    <s v="CUNDINAMARCA"/>
    <n v="1439457"/>
    <n v="883967"/>
    <n v="0"/>
  </r>
  <r>
    <x v="7"/>
    <x v="2"/>
    <s v="03"/>
    <x v="15"/>
    <s v="202003"/>
    <s v="20200394"/>
    <s v="GUAINIA"/>
    <n v="4771"/>
    <n v="41507"/>
    <n v="0"/>
  </r>
  <r>
    <x v="7"/>
    <x v="2"/>
    <s v="03"/>
    <x v="16"/>
    <s v="202003"/>
    <s v="20200395"/>
    <s v="GUAVIARE"/>
    <n v="17232"/>
    <n v="60456"/>
    <n v="0"/>
  </r>
  <r>
    <x v="7"/>
    <x v="2"/>
    <s v="03"/>
    <x v="17"/>
    <s v="202003"/>
    <s v="20200341"/>
    <s v="HUILA"/>
    <n v="312383"/>
    <n v="782401"/>
    <n v="0"/>
  </r>
  <r>
    <x v="7"/>
    <x v="2"/>
    <s v="03"/>
    <x v="19"/>
    <s v="202003"/>
    <s v="20200344"/>
    <s v="LA GUAJIRA"/>
    <n v="128457"/>
    <n v="765427"/>
    <n v="0"/>
  </r>
  <r>
    <x v="7"/>
    <x v="2"/>
    <s v="03"/>
    <x v="20"/>
    <s v="202003"/>
    <s v="20200347"/>
    <s v="MAGDALENA"/>
    <n v="357650"/>
    <n v="943462"/>
    <n v="0"/>
  </r>
  <r>
    <x v="7"/>
    <x v="2"/>
    <s v="03"/>
    <x v="21"/>
    <s v="202003"/>
    <s v="20200350"/>
    <s v="META"/>
    <n v="416320"/>
    <n v="538837"/>
    <n v="0"/>
  </r>
  <r>
    <x v="7"/>
    <x v="2"/>
    <s v="03"/>
    <x v="22"/>
    <s v="202003"/>
    <s v="20200352"/>
    <s v="NARINO"/>
    <n v="257617"/>
    <n v="1139020"/>
    <n v="0"/>
  </r>
  <r>
    <x v="7"/>
    <x v="2"/>
    <s v="03"/>
    <x v="23"/>
    <s v="202003"/>
    <s v="20200354"/>
    <s v="NORTE DE SANTANDER"/>
    <n v="412622"/>
    <n v="1052407"/>
    <n v="0"/>
  </r>
  <r>
    <x v="7"/>
    <x v="2"/>
    <s v="03"/>
    <x v="24"/>
    <s v="202003"/>
    <s v="20200386"/>
    <s v="PUTUMAYO"/>
    <n v="42423"/>
    <n v="259702"/>
    <n v="0"/>
  </r>
  <r>
    <x v="7"/>
    <x v="2"/>
    <s v="03"/>
    <x v="25"/>
    <s v="202003"/>
    <s v="20200363"/>
    <s v="QUINDIO"/>
    <n v="267915"/>
    <n v="248902"/>
    <n v="0"/>
  </r>
  <r>
    <x v="7"/>
    <x v="2"/>
    <s v="03"/>
    <x v="26"/>
    <s v="202003"/>
    <s v="20200366"/>
    <s v="RISARALDA"/>
    <n v="536472"/>
    <n v="413300"/>
    <n v="0"/>
  </r>
  <r>
    <x v="7"/>
    <x v="2"/>
    <s v="03"/>
    <x v="27"/>
    <s v="202003"/>
    <s v="20200388"/>
    <s v="SAN ANDRES"/>
    <n v="41376"/>
    <n v="14956"/>
    <n v="0"/>
  </r>
  <r>
    <x v="7"/>
    <x v="2"/>
    <s v="03"/>
    <x v="28"/>
    <s v="202003"/>
    <s v="20200368"/>
    <s v="SANTANDER"/>
    <n v="1075418"/>
    <n v="980158"/>
    <n v="0"/>
  </r>
  <r>
    <x v="7"/>
    <x v="2"/>
    <s v="03"/>
    <x v="29"/>
    <s v="202003"/>
    <s v="20200370"/>
    <s v="SUCRE"/>
    <n v="148131"/>
    <n v="769511"/>
    <n v="0"/>
  </r>
  <r>
    <x v="7"/>
    <x v="2"/>
    <s v="03"/>
    <x v="30"/>
    <s v="202003"/>
    <s v="20200373"/>
    <s v="TOLIMA"/>
    <n v="477806"/>
    <n v="744135"/>
    <n v="0"/>
  </r>
  <r>
    <x v="7"/>
    <x v="2"/>
    <s v="03"/>
    <x v="31"/>
    <s v="202003"/>
    <s v="20200376"/>
    <s v="VALLE"/>
    <n v="2448678"/>
    <n v="1848494"/>
    <n v="0"/>
  </r>
  <r>
    <x v="7"/>
    <x v="2"/>
    <s v="03"/>
    <x v="32"/>
    <s v="202003"/>
    <s v="20200397"/>
    <s v="VAUPES"/>
    <n v="3394"/>
    <n v="27161"/>
    <n v="0"/>
  </r>
  <r>
    <x v="7"/>
    <x v="2"/>
    <s v="03"/>
    <x v="33"/>
    <s v="202003"/>
    <s v="20200399"/>
    <s v="VICHADA"/>
    <n v="7845"/>
    <n v="62319"/>
    <n v="0"/>
  </r>
  <r>
    <x v="7"/>
    <x v="3"/>
    <s v="04"/>
    <x v="0"/>
    <s v="202004"/>
    <s v="20200491"/>
    <s v="AMAZONAS"/>
    <n v="15304"/>
    <n v="54481"/>
    <n v="0"/>
  </r>
  <r>
    <x v="7"/>
    <x v="3"/>
    <s v="04"/>
    <x v="1"/>
    <s v="202004"/>
    <s v="20200405"/>
    <s v="ANTIOQUIA"/>
    <n v="3825124"/>
    <n v="2473117"/>
    <n v="0"/>
  </r>
  <r>
    <x v="7"/>
    <x v="3"/>
    <s v="04"/>
    <x v="2"/>
    <s v="202004"/>
    <s v="20200481"/>
    <s v="ARAUCA"/>
    <n v="44581"/>
    <n v="216990"/>
    <n v="0"/>
  </r>
  <r>
    <x v="7"/>
    <x v="3"/>
    <s v="04"/>
    <x v="3"/>
    <s v="202004"/>
    <s v="20200408"/>
    <s v="ATLANTICO"/>
    <n v="1103570"/>
    <n v="1425080"/>
    <n v="0"/>
  </r>
  <r>
    <x v="7"/>
    <x v="3"/>
    <s v="04"/>
    <x v="4"/>
    <s v="202004"/>
    <s v="20200411"/>
    <s v="BOGOTA D.C."/>
    <n v="6071410"/>
    <n v="1360898"/>
    <n v="0"/>
  </r>
  <r>
    <x v="7"/>
    <x v="3"/>
    <s v="04"/>
    <x v="5"/>
    <s v="202004"/>
    <s v="20200413"/>
    <s v="BOLIVAR"/>
    <n v="621123"/>
    <n v="1478722"/>
    <n v="0"/>
  </r>
  <r>
    <x v="7"/>
    <x v="3"/>
    <s v="04"/>
    <x v="6"/>
    <s v="202004"/>
    <s v="20200415"/>
    <s v="BOYACA"/>
    <n v="443293"/>
    <n v="661243"/>
    <n v="0"/>
  </r>
  <r>
    <x v="7"/>
    <x v="3"/>
    <s v="04"/>
    <x v="7"/>
    <s v="202004"/>
    <s v="20200417"/>
    <s v="CALDAS"/>
    <n v="451576"/>
    <n v="404519"/>
    <n v="0"/>
  </r>
  <r>
    <x v="7"/>
    <x v="3"/>
    <s v="04"/>
    <x v="8"/>
    <s v="202004"/>
    <s v="20200418"/>
    <s v="CAQUETA"/>
    <n v="68392"/>
    <n v="320466"/>
    <n v="0"/>
  </r>
  <r>
    <x v="7"/>
    <x v="3"/>
    <s v="04"/>
    <x v="9"/>
    <s v="202004"/>
    <s v="20200485"/>
    <s v="CASANARE"/>
    <n v="150750"/>
    <n v="237655"/>
    <n v="0"/>
  </r>
  <r>
    <x v="7"/>
    <x v="3"/>
    <s v="04"/>
    <x v="10"/>
    <s v="202004"/>
    <s v="20200419"/>
    <s v="CAUCA"/>
    <n v="267823"/>
    <n v="973329"/>
    <n v="0"/>
  </r>
  <r>
    <x v="7"/>
    <x v="3"/>
    <s v="04"/>
    <x v="11"/>
    <s v="202004"/>
    <s v="20200420"/>
    <s v="CESAR"/>
    <n v="303184"/>
    <n v="856576"/>
    <n v="0"/>
  </r>
  <r>
    <x v="7"/>
    <x v="3"/>
    <s v="04"/>
    <x v="12"/>
    <s v="202004"/>
    <s v="20200427"/>
    <s v="CHOCO"/>
    <n v="43743"/>
    <n v="368119"/>
    <n v="0"/>
  </r>
  <r>
    <x v="7"/>
    <x v="3"/>
    <s v="04"/>
    <x v="13"/>
    <s v="202004"/>
    <s v="20200423"/>
    <s v="CORDOBA"/>
    <n v="295650"/>
    <n v="1330541"/>
    <n v="0"/>
  </r>
  <r>
    <x v="7"/>
    <x v="3"/>
    <s v="04"/>
    <x v="14"/>
    <s v="202004"/>
    <s v="20200425"/>
    <s v="CUNDINAMARCA"/>
    <n v="1423547"/>
    <n v="895580"/>
    <n v="0"/>
  </r>
  <r>
    <x v="7"/>
    <x v="3"/>
    <s v="04"/>
    <x v="15"/>
    <s v="202004"/>
    <s v="20200494"/>
    <s v="GUAINIA"/>
    <n v="4916"/>
    <n v="41424"/>
    <n v="0"/>
  </r>
  <r>
    <x v="7"/>
    <x v="3"/>
    <s v="04"/>
    <x v="16"/>
    <s v="202004"/>
    <s v="20200495"/>
    <s v="GUAVIARE"/>
    <n v="17556"/>
    <n v="60327"/>
    <n v="0"/>
  </r>
  <r>
    <x v="7"/>
    <x v="3"/>
    <s v="04"/>
    <x v="17"/>
    <s v="202004"/>
    <s v="20200441"/>
    <s v="HUILA"/>
    <n v="309726"/>
    <n v="786845"/>
    <n v="0"/>
  </r>
  <r>
    <x v="7"/>
    <x v="3"/>
    <s v="04"/>
    <x v="19"/>
    <s v="202004"/>
    <s v="20200444"/>
    <s v="LA GUAJIRA"/>
    <n v="128814"/>
    <n v="768632"/>
    <n v="0"/>
  </r>
  <r>
    <x v="7"/>
    <x v="3"/>
    <s v="04"/>
    <x v="20"/>
    <s v="202004"/>
    <s v="20200447"/>
    <s v="MAGDALENA"/>
    <n v="355706"/>
    <n v="946976"/>
    <n v="0"/>
  </r>
  <r>
    <x v="7"/>
    <x v="3"/>
    <s v="04"/>
    <x v="21"/>
    <s v="202004"/>
    <s v="20200450"/>
    <s v="META"/>
    <n v="408365"/>
    <n v="546813"/>
    <n v="0"/>
  </r>
  <r>
    <x v="7"/>
    <x v="3"/>
    <s v="04"/>
    <x v="22"/>
    <s v="202004"/>
    <s v="20200452"/>
    <s v="NARINO"/>
    <n v="257504"/>
    <n v="1140397"/>
    <n v="0"/>
  </r>
  <r>
    <x v="7"/>
    <x v="3"/>
    <s v="04"/>
    <x v="23"/>
    <s v="202004"/>
    <s v="20200454"/>
    <s v="NORTE DE SANTANDER"/>
    <n v="411068"/>
    <n v="1058668"/>
    <n v="0"/>
  </r>
  <r>
    <x v="7"/>
    <x v="3"/>
    <s v="04"/>
    <x v="24"/>
    <s v="202004"/>
    <s v="20200486"/>
    <s v="PUTUMAYO"/>
    <n v="41519"/>
    <n v="261020"/>
    <n v="0"/>
  </r>
  <r>
    <x v="7"/>
    <x v="3"/>
    <s v="04"/>
    <x v="25"/>
    <s v="202004"/>
    <s v="20200463"/>
    <s v="QUINDIO"/>
    <n v="262689"/>
    <n v="251514"/>
    <n v="0"/>
  </r>
  <r>
    <x v="7"/>
    <x v="3"/>
    <s v="04"/>
    <x v="26"/>
    <s v="202004"/>
    <s v="20200466"/>
    <s v="RISARALDA"/>
    <n v="526357"/>
    <n v="417214"/>
    <n v="0"/>
  </r>
  <r>
    <x v="7"/>
    <x v="3"/>
    <s v="04"/>
    <x v="27"/>
    <s v="202004"/>
    <s v="20200488"/>
    <s v="SAN ANDRES"/>
    <n v="41093"/>
    <n v="15346"/>
    <n v="0"/>
  </r>
  <r>
    <x v="7"/>
    <x v="3"/>
    <s v="04"/>
    <x v="28"/>
    <s v="202004"/>
    <s v="20200468"/>
    <s v="SANTANDER"/>
    <n v="1059238"/>
    <n v="992975"/>
    <n v="0"/>
  </r>
  <r>
    <x v="7"/>
    <x v="3"/>
    <s v="04"/>
    <x v="29"/>
    <s v="202004"/>
    <s v="20200470"/>
    <s v="SUCRE"/>
    <n v="145627"/>
    <n v="772385"/>
    <n v="0"/>
  </r>
  <r>
    <x v="7"/>
    <x v="3"/>
    <s v="04"/>
    <x v="30"/>
    <s v="202004"/>
    <s v="20200473"/>
    <s v="TOLIMA"/>
    <n v="472617"/>
    <n v="748244"/>
    <n v="0"/>
  </r>
  <r>
    <x v="7"/>
    <x v="3"/>
    <s v="04"/>
    <x v="31"/>
    <s v="202004"/>
    <s v="20200476"/>
    <s v="VALLE"/>
    <n v="2409404"/>
    <n v="1870442"/>
    <n v="0"/>
  </r>
  <r>
    <x v="7"/>
    <x v="3"/>
    <s v="04"/>
    <x v="32"/>
    <s v="202004"/>
    <s v="20200497"/>
    <s v="VAUPES"/>
    <n v="3518"/>
    <n v="27147"/>
    <n v="0"/>
  </r>
  <r>
    <x v="7"/>
    <x v="3"/>
    <s v="04"/>
    <x v="33"/>
    <s v="202004"/>
    <s v="20200499"/>
    <s v="VICHADA"/>
    <n v="8062"/>
    <n v="61946"/>
    <n v="0"/>
  </r>
  <r>
    <x v="7"/>
    <x v="4"/>
    <s v="05"/>
    <x v="0"/>
    <s v="202005"/>
    <s v="20200591"/>
    <s v="AMAZONAS"/>
    <n v="14985"/>
    <n v="54826"/>
    <n v="0"/>
  </r>
  <r>
    <x v="7"/>
    <x v="4"/>
    <s v="05"/>
    <x v="1"/>
    <s v="202005"/>
    <s v="20200505"/>
    <s v="ANTIOQUIA"/>
    <n v="3755291"/>
    <n v="2524431"/>
    <n v="0"/>
  </r>
  <r>
    <x v="7"/>
    <x v="4"/>
    <s v="05"/>
    <x v="2"/>
    <s v="202005"/>
    <s v="20200581"/>
    <s v="ARAUCA"/>
    <n v="42369"/>
    <n v="219427"/>
    <n v="0"/>
  </r>
  <r>
    <x v="7"/>
    <x v="4"/>
    <s v="05"/>
    <x v="3"/>
    <s v="202005"/>
    <s v="20200508"/>
    <s v="ATLANTICO"/>
    <n v="1079350"/>
    <n v="1438615"/>
    <n v="0"/>
  </r>
  <r>
    <x v="7"/>
    <x v="4"/>
    <s v="05"/>
    <x v="4"/>
    <s v="202005"/>
    <s v="20200511"/>
    <s v="BOGOTA D.C."/>
    <n v="5977081"/>
    <n v="1415280"/>
    <n v="0"/>
  </r>
  <r>
    <x v="7"/>
    <x v="4"/>
    <s v="05"/>
    <x v="5"/>
    <s v="202005"/>
    <s v="20200513"/>
    <s v="BOLIVAR"/>
    <n v="603425"/>
    <n v="1491193"/>
    <n v="0"/>
  </r>
  <r>
    <x v="7"/>
    <x v="4"/>
    <s v="05"/>
    <x v="6"/>
    <s v="202005"/>
    <s v="20200515"/>
    <s v="BOYACA"/>
    <n v="432915"/>
    <n v="669178"/>
    <n v="0"/>
  </r>
  <r>
    <x v="7"/>
    <x v="4"/>
    <s v="05"/>
    <x v="7"/>
    <s v="202005"/>
    <s v="20200517"/>
    <s v="CALDAS"/>
    <n v="441177"/>
    <n v="411703"/>
    <n v="0"/>
  </r>
  <r>
    <x v="7"/>
    <x v="4"/>
    <s v="05"/>
    <x v="8"/>
    <s v="202005"/>
    <s v="20200518"/>
    <s v="CAQUETA"/>
    <n v="66969"/>
    <n v="322788"/>
    <n v="0"/>
  </r>
  <r>
    <x v="7"/>
    <x v="4"/>
    <s v="05"/>
    <x v="9"/>
    <s v="202005"/>
    <s v="20200585"/>
    <s v="CASANARE"/>
    <n v="142917"/>
    <n v="243969"/>
    <n v="0"/>
  </r>
  <r>
    <x v="7"/>
    <x v="4"/>
    <s v="05"/>
    <x v="10"/>
    <s v="202005"/>
    <s v="20200519"/>
    <s v="CAUCA"/>
    <n v="261816"/>
    <n v="979165"/>
    <n v="0"/>
  </r>
  <r>
    <x v="7"/>
    <x v="4"/>
    <s v="05"/>
    <x v="11"/>
    <s v="202005"/>
    <s v="20200520"/>
    <s v="CESAR"/>
    <n v="295752"/>
    <n v="862320"/>
    <n v="0"/>
  </r>
  <r>
    <x v="7"/>
    <x v="4"/>
    <s v="05"/>
    <x v="12"/>
    <s v="202005"/>
    <s v="20200527"/>
    <s v="CHOCO"/>
    <n v="43779"/>
    <n v="370930"/>
    <n v="0"/>
  </r>
  <r>
    <x v="7"/>
    <x v="4"/>
    <s v="05"/>
    <x v="13"/>
    <s v="202005"/>
    <s v="20200523"/>
    <s v="CORDOBA"/>
    <n v="286764"/>
    <n v="1336282"/>
    <n v="0"/>
  </r>
  <r>
    <x v="7"/>
    <x v="4"/>
    <s v="05"/>
    <x v="14"/>
    <s v="202005"/>
    <s v="20200525"/>
    <s v="CUNDINAMARCA"/>
    <n v="1403903"/>
    <n v="911500"/>
    <n v="0"/>
  </r>
  <r>
    <x v="7"/>
    <x v="4"/>
    <s v="05"/>
    <x v="15"/>
    <s v="202005"/>
    <s v="20200594"/>
    <s v="GUAINIA"/>
    <n v="4853"/>
    <n v="41501"/>
    <n v="0"/>
  </r>
  <r>
    <x v="7"/>
    <x v="4"/>
    <s v="05"/>
    <x v="16"/>
    <s v="202005"/>
    <s v="20200595"/>
    <s v="GUAVIARE"/>
    <n v="16889"/>
    <n v="61027"/>
    <n v="0"/>
  </r>
  <r>
    <x v="7"/>
    <x v="4"/>
    <s v="05"/>
    <x v="17"/>
    <s v="202005"/>
    <s v="20200541"/>
    <s v="HUILA"/>
    <n v="301322"/>
    <n v="793747"/>
    <n v="0"/>
  </r>
  <r>
    <x v="7"/>
    <x v="4"/>
    <s v="05"/>
    <x v="19"/>
    <s v="202005"/>
    <s v="20200544"/>
    <s v="LA GUAJIRA"/>
    <n v="127485"/>
    <n v="771164"/>
    <n v="0"/>
  </r>
  <r>
    <x v="7"/>
    <x v="4"/>
    <s v="05"/>
    <x v="20"/>
    <s v="202005"/>
    <s v="20200547"/>
    <s v="MAGDALENA"/>
    <n v="347783"/>
    <n v="954296"/>
    <n v="0"/>
  </r>
  <r>
    <x v="7"/>
    <x v="4"/>
    <s v="05"/>
    <x v="21"/>
    <s v="202005"/>
    <s v="20200550"/>
    <s v="META"/>
    <n v="394300"/>
    <n v="556461"/>
    <n v="0"/>
  </r>
  <r>
    <x v="7"/>
    <x v="4"/>
    <s v="05"/>
    <x v="22"/>
    <s v="202005"/>
    <s v="20200552"/>
    <s v="NARINO"/>
    <n v="252341"/>
    <n v="1145564"/>
    <n v="0"/>
  </r>
  <r>
    <x v="7"/>
    <x v="4"/>
    <s v="05"/>
    <x v="23"/>
    <s v="202005"/>
    <s v="20200554"/>
    <s v="NORTE DE SANTANDER"/>
    <n v="400267"/>
    <n v="1072726"/>
    <n v="0"/>
  </r>
  <r>
    <x v="7"/>
    <x v="4"/>
    <s v="05"/>
    <x v="24"/>
    <s v="202005"/>
    <s v="20200586"/>
    <s v="PUTUMAYO"/>
    <n v="38966"/>
    <n v="263485"/>
    <n v="0"/>
  </r>
  <r>
    <x v="7"/>
    <x v="4"/>
    <s v="05"/>
    <x v="25"/>
    <s v="202005"/>
    <s v="20200563"/>
    <s v="QUINDIO"/>
    <n v="257479"/>
    <n v="255807"/>
    <n v="0"/>
  </r>
  <r>
    <x v="7"/>
    <x v="4"/>
    <s v="05"/>
    <x v="26"/>
    <s v="202005"/>
    <s v="20200566"/>
    <s v="RISARALDA"/>
    <n v="514435"/>
    <n v="426776"/>
    <n v="0"/>
  </r>
  <r>
    <x v="7"/>
    <x v="4"/>
    <s v="05"/>
    <x v="27"/>
    <s v="202005"/>
    <s v="20200588"/>
    <s v="SAN ANDRES"/>
    <n v="39368"/>
    <n v="16591"/>
    <n v="0"/>
  </r>
  <r>
    <x v="7"/>
    <x v="4"/>
    <s v="05"/>
    <x v="28"/>
    <s v="202005"/>
    <s v="20200568"/>
    <s v="SANTANDER"/>
    <n v="1029227"/>
    <n v="1022630"/>
    <n v="0"/>
  </r>
  <r>
    <x v="7"/>
    <x v="4"/>
    <s v="05"/>
    <x v="29"/>
    <s v="202005"/>
    <s v="20200570"/>
    <s v="SUCRE"/>
    <n v="141452"/>
    <n v="775810"/>
    <n v="0"/>
  </r>
  <r>
    <x v="7"/>
    <x v="4"/>
    <s v="05"/>
    <x v="30"/>
    <s v="202005"/>
    <s v="20200573"/>
    <s v="TOLIMA"/>
    <n v="459934"/>
    <n v="757961"/>
    <n v="0"/>
  </r>
  <r>
    <x v="7"/>
    <x v="4"/>
    <s v="05"/>
    <x v="31"/>
    <s v="202005"/>
    <s v="20200576"/>
    <s v="VALLE"/>
    <n v="2365639"/>
    <n v="1904015"/>
    <n v="0"/>
  </r>
  <r>
    <x v="7"/>
    <x v="4"/>
    <s v="05"/>
    <x v="32"/>
    <s v="202005"/>
    <s v="20200597"/>
    <s v="VAUPES"/>
    <n v="3320"/>
    <n v="27301"/>
    <n v="0"/>
  </r>
  <r>
    <x v="7"/>
    <x v="4"/>
    <s v="05"/>
    <x v="33"/>
    <s v="202005"/>
    <s v="20200599"/>
    <s v="VICHADA"/>
    <n v="7743"/>
    <n v="61726"/>
    <n v="0"/>
  </r>
  <r>
    <x v="7"/>
    <x v="5"/>
    <s v="06"/>
    <x v="0"/>
    <s v="202006"/>
    <s v="20200691"/>
    <s v="AMAZONAS"/>
    <n v="14883"/>
    <n v="54964"/>
    <n v="0"/>
  </r>
  <r>
    <x v="7"/>
    <x v="5"/>
    <s v="06"/>
    <x v="1"/>
    <s v="202006"/>
    <s v="20200605"/>
    <s v="ANTIOQUIA"/>
    <n v="3737512"/>
    <n v="2540904"/>
    <n v="0"/>
  </r>
  <r>
    <x v="7"/>
    <x v="5"/>
    <s v="06"/>
    <x v="2"/>
    <s v="202006"/>
    <s v="20200681"/>
    <s v="ARAUCA"/>
    <n v="41655"/>
    <n v="220436"/>
    <n v="0"/>
  </r>
  <r>
    <x v="7"/>
    <x v="5"/>
    <s v="06"/>
    <x v="3"/>
    <s v="202006"/>
    <s v="20200608"/>
    <s v="ATLANTICO"/>
    <n v="1066302"/>
    <n v="1443932"/>
    <n v="0"/>
  </r>
  <r>
    <x v="7"/>
    <x v="5"/>
    <s v="06"/>
    <x v="4"/>
    <s v="202006"/>
    <s v="20200611"/>
    <s v="BOGOTA D.C."/>
    <n v="5928034"/>
    <n v="1450761"/>
    <n v="0"/>
  </r>
  <r>
    <x v="7"/>
    <x v="5"/>
    <s v="06"/>
    <x v="5"/>
    <s v="202006"/>
    <s v="20200613"/>
    <s v="BOLIVAR"/>
    <n v="594927"/>
    <n v="1496742"/>
    <n v="0"/>
  </r>
  <r>
    <x v="7"/>
    <x v="5"/>
    <s v="06"/>
    <x v="6"/>
    <s v="202006"/>
    <s v="20200615"/>
    <s v="BOYACA"/>
    <n v="430422"/>
    <n v="672313"/>
    <n v="0"/>
  </r>
  <r>
    <x v="7"/>
    <x v="5"/>
    <s v="06"/>
    <x v="7"/>
    <s v="202006"/>
    <s v="20200617"/>
    <s v="CALDAS"/>
    <n v="439632"/>
    <n v="415361"/>
    <n v="0"/>
  </r>
  <r>
    <x v="7"/>
    <x v="5"/>
    <s v="06"/>
    <x v="8"/>
    <s v="202006"/>
    <s v="20200618"/>
    <s v="CAQUETA"/>
    <n v="66396"/>
    <n v="323837"/>
    <n v="0"/>
  </r>
  <r>
    <x v="7"/>
    <x v="5"/>
    <s v="06"/>
    <x v="9"/>
    <s v="202006"/>
    <s v="20200685"/>
    <s v="CASANARE"/>
    <n v="141438"/>
    <n v="246079"/>
    <n v="0"/>
  </r>
  <r>
    <x v="7"/>
    <x v="5"/>
    <s v="06"/>
    <x v="10"/>
    <s v="202006"/>
    <s v="20200619"/>
    <s v="CAUCA"/>
    <n v="262866"/>
    <n v="980798"/>
    <n v="0"/>
  </r>
  <r>
    <x v="7"/>
    <x v="5"/>
    <s v="06"/>
    <x v="11"/>
    <s v="202006"/>
    <s v="20200620"/>
    <s v="CESAR"/>
    <n v="292973"/>
    <n v="866482"/>
    <n v="0"/>
  </r>
  <r>
    <x v="7"/>
    <x v="5"/>
    <s v="06"/>
    <x v="12"/>
    <s v="202006"/>
    <s v="20200627"/>
    <s v="CHOCO"/>
    <n v="44796"/>
    <n v="370644"/>
    <n v="0"/>
  </r>
  <r>
    <x v="7"/>
    <x v="5"/>
    <s v="06"/>
    <x v="13"/>
    <s v="202006"/>
    <s v="20200623"/>
    <s v="CORDOBA"/>
    <n v="285858"/>
    <n v="1337874"/>
    <n v="0"/>
  </r>
  <r>
    <x v="7"/>
    <x v="5"/>
    <s v="06"/>
    <x v="14"/>
    <s v="202006"/>
    <s v="20200625"/>
    <s v="CUNDINAMARCA"/>
    <n v="1391119"/>
    <n v="924643"/>
    <n v="0"/>
  </r>
  <r>
    <x v="7"/>
    <x v="5"/>
    <s v="06"/>
    <x v="15"/>
    <s v="202006"/>
    <s v="20200694"/>
    <s v="GUAINIA"/>
    <n v="4984"/>
    <n v="41416"/>
    <n v="0"/>
  </r>
  <r>
    <x v="7"/>
    <x v="5"/>
    <s v="06"/>
    <x v="16"/>
    <s v="202006"/>
    <s v="20200695"/>
    <s v="GUAVIARE"/>
    <n v="16298"/>
    <n v="61734"/>
    <n v="0"/>
  </r>
  <r>
    <x v="7"/>
    <x v="5"/>
    <s v="06"/>
    <x v="17"/>
    <s v="202006"/>
    <s v="20200641"/>
    <s v="HUILA"/>
    <n v="299237"/>
    <n v="797194"/>
    <n v="0"/>
  </r>
  <r>
    <x v="7"/>
    <x v="5"/>
    <s v="06"/>
    <x v="19"/>
    <s v="202006"/>
    <s v="20200644"/>
    <s v="LA GUAJIRA"/>
    <n v="127750"/>
    <n v="773353"/>
    <n v="0"/>
  </r>
  <r>
    <x v="7"/>
    <x v="5"/>
    <s v="06"/>
    <x v="20"/>
    <s v="202006"/>
    <s v="20200647"/>
    <s v="MAGDALENA"/>
    <n v="343335"/>
    <n v="956942"/>
    <n v="0"/>
  </r>
  <r>
    <x v="7"/>
    <x v="5"/>
    <s v="06"/>
    <x v="21"/>
    <s v="202006"/>
    <s v="20200650"/>
    <s v="META"/>
    <n v="390221"/>
    <n v="562065"/>
    <n v="0"/>
  </r>
  <r>
    <x v="7"/>
    <x v="5"/>
    <s v="06"/>
    <x v="22"/>
    <s v="202006"/>
    <s v="20200652"/>
    <s v="NARINO"/>
    <n v="252880"/>
    <n v="1146418"/>
    <n v="0"/>
  </r>
  <r>
    <x v="7"/>
    <x v="5"/>
    <s v="06"/>
    <x v="23"/>
    <s v="202006"/>
    <s v="20200654"/>
    <s v="NORTE DE SANTANDER"/>
    <n v="399592"/>
    <n v="1078842"/>
    <n v="0"/>
  </r>
  <r>
    <x v="7"/>
    <x v="5"/>
    <s v="06"/>
    <x v="24"/>
    <s v="202006"/>
    <s v="20200686"/>
    <s v="PUTUMAYO"/>
    <n v="38155"/>
    <n v="264689"/>
    <n v="0"/>
  </r>
  <r>
    <x v="7"/>
    <x v="5"/>
    <s v="06"/>
    <x v="25"/>
    <s v="202006"/>
    <s v="20200663"/>
    <s v="QUINDIO"/>
    <n v="256509"/>
    <n v="257555"/>
    <n v="0"/>
  </r>
  <r>
    <x v="7"/>
    <x v="5"/>
    <s v="06"/>
    <x v="26"/>
    <s v="202006"/>
    <s v="20200666"/>
    <s v="RISARALDA"/>
    <n v="512483"/>
    <n v="431517"/>
    <n v="0"/>
  </r>
  <r>
    <x v="7"/>
    <x v="5"/>
    <s v="06"/>
    <x v="27"/>
    <s v="202006"/>
    <s v="20200688"/>
    <s v="SAN ANDRES"/>
    <n v="38837"/>
    <n v="17149"/>
    <n v="0"/>
  </r>
  <r>
    <x v="7"/>
    <x v="5"/>
    <s v="06"/>
    <x v="28"/>
    <s v="202006"/>
    <s v="20200668"/>
    <s v="SANTANDER"/>
    <n v="1021651"/>
    <n v="1036509"/>
    <n v="0"/>
  </r>
  <r>
    <x v="7"/>
    <x v="5"/>
    <s v="06"/>
    <x v="29"/>
    <s v="202006"/>
    <s v="20200670"/>
    <s v="SUCRE"/>
    <n v="140089"/>
    <n v="779786"/>
    <n v="0"/>
  </r>
  <r>
    <x v="7"/>
    <x v="5"/>
    <s v="06"/>
    <x v="30"/>
    <s v="202006"/>
    <s v="20200673"/>
    <s v="TOLIMA"/>
    <n v="456706"/>
    <n v="763305"/>
    <n v="0"/>
  </r>
  <r>
    <x v="7"/>
    <x v="5"/>
    <s v="06"/>
    <x v="31"/>
    <s v="202006"/>
    <s v="20200676"/>
    <s v="VALLE"/>
    <n v="2362478"/>
    <n v="1911861"/>
    <n v="0"/>
  </r>
  <r>
    <x v="7"/>
    <x v="5"/>
    <s v="06"/>
    <x v="32"/>
    <s v="202006"/>
    <s v="20200697"/>
    <s v="VAUPES"/>
    <n v="3417"/>
    <n v="27279"/>
    <n v="0"/>
  </r>
  <r>
    <x v="7"/>
    <x v="5"/>
    <s v="06"/>
    <x v="33"/>
    <s v="202006"/>
    <s v="20200699"/>
    <s v="VICHADA"/>
    <n v="7887"/>
    <n v="61489"/>
    <n v="0"/>
  </r>
  <r>
    <x v="7"/>
    <x v="6"/>
    <s v="07"/>
    <x v="0"/>
    <s v="202007"/>
    <s v="20200791"/>
    <s v="AMAZONAS"/>
    <n v="14620"/>
    <n v="55261"/>
    <n v="0"/>
  </r>
  <r>
    <x v="7"/>
    <x v="6"/>
    <s v="07"/>
    <x v="1"/>
    <s v="202007"/>
    <s v="20200705"/>
    <s v="ANTIOQUIA"/>
    <n v="3743128"/>
    <n v="2540655"/>
    <n v="0"/>
  </r>
  <r>
    <x v="7"/>
    <x v="6"/>
    <s v="07"/>
    <x v="2"/>
    <s v="202007"/>
    <s v="20200781"/>
    <s v="ARAUCA"/>
    <n v="39616"/>
    <n v="222479"/>
    <n v="0"/>
  </r>
  <r>
    <x v="7"/>
    <x v="6"/>
    <s v="07"/>
    <x v="3"/>
    <s v="202007"/>
    <s v="20200708"/>
    <s v="ATLANTICO"/>
    <n v="1061651"/>
    <n v="1451080"/>
    <n v="0"/>
  </r>
  <r>
    <x v="7"/>
    <x v="6"/>
    <s v="07"/>
    <x v="4"/>
    <s v="202007"/>
    <s v="20200711"/>
    <s v="BOGOTA D.C."/>
    <n v="5900085"/>
    <n v="1482894"/>
    <n v="0"/>
  </r>
  <r>
    <x v="7"/>
    <x v="6"/>
    <s v="07"/>
    <x v="5"/>
    <s v="202007"/>
    <s v="20200713"/>
    <s v="BOLIVAR"/>
    <n v="590840"/>
    <n v="1498717"/>
    <n v="0"/>
  </r>
  <r>
    <x v="7"/>
    <x v="6"/>
    <s v="07"/>
    <x v="6"/>
    <s v="202007"/>
    <s v="20200715"/>
    <s v="BOYACA"/>
    <n v="429125"/>
    <n v="673431"/>
    <n v="0"/>
  </r>
  <r>
    <x v="7"/>
    <x v="6"/>
    <s v="07"/>
    <x v="7"/>
    <s v="202007"/>
    <s v="20200717"/>
    <s v="CALDAS"/>
    <n v="441754"/>
    <n v="417039"/>
    <n v="0"/>
  </r>
  <r>
    <x v="7"/>
    <x v="6"/>
    <s v="07"/>
    <x v="8"/>
    <s v="202007"/>
    <s v="20200718"/>
    <s v="CAQUETA"/>
    <n v="66123"/>
    <n v="324459"/>
    <n v="0"/>
  </r>
  <r>
    <x v="7"/>
    <x v="6"/>
    <s v="07"/>
    <x v="9"/>
    <s v="202007"/>
    <s v="20200785"/>
    <s v="CASANARE"/>
    <n v="139530"/>
    <n v="248341"/>
    <n v="0"/>
  </r>
  <r>
    <x v="7"/>
    <x v="6"/>
    <s v="07"/>
    <x v="10"/>
    <s v="202007"/>
    <s v="20200719"/>
    <s v="CAUCA"/>
    <n v="258871"/>
    <n v="984230"/>
    <n v="0"/>
  </r>
  <r>
    <x v="7"/>
    <x v="6"/>
    <s v="07"/>
    <x v="11"/>
    <s v="202007"/>
    <s v="20200720"/>
    <s v="CESAR"/>
    <n v="292924"/>
    <n v="870040"/>
    <n v="0"/>
  </r>
  <r>
    <x v="7"/>
    <x v="6"/>
    <s v="07"/>
    <x v="12"/>
    <s v="202007"/>
    <s v="20200727"/>
    <s v="CHOCO"/>
    <n v="44883"/>
    <n v="371072"/>
    <n v="0"/>
  </r>
  <r>
    <x v="7"/>
    <x v="6"/>
    <s v="07"/>
    <x v="13"/>
    <s v="202007"/>
    <s v="20200723"/>
    <s v="CORDOBA"/>
    <n v="288368"/>
    <n v="1336200"/>
    <n v="0"/>
  </r>
  <r>
    <x v="7"/>
    <x v="6"/>
    <s v="07"/>
    <x v="14"/>
    <s v="202007"/>
    <s v="20200725"/>
    <s v="CUNDINAMARCA"/>
    <n v="1386561"/>
    <n v="931260"/>
    <n v="0"/>
  </r>
  <r>
    <x v="7"/>
    <x v="6"/>
    <s v="07"/>
    <x v="15"/>
    <s v="202007"/>
    <s v="20200794"/>
    <s v="GUAINIA"/>
    <n v="5043"/>
    <n v="41353"/>
    <n v="0"/>
  </r>
  <r>
    <x v="7"/>
    <x v="6"/>
    <s v="07"/>
    <x v="16"/>
    <s v="202007"/>
    <s v="20200795"/>
    <s v="GUAVIARE"/>
    <n v="15984"/>
    <n v="62300"/>
    <n v="0"/>
  </r>
  <r>
    <x v="7"/>
    <x v="6"/>
    <s v="07"/>
    <x v="17"/>
    <s v="202007"/>
    <s v="20200741"/>
    <s v="HUILA"/>
    <n v="296598"/>
    <n v="800142"/>
    <n v="0"/>
  </r>
  <r>
    <x v="7"/>
    <x v="6"/>
    <s v="07"/>
    <x v="19"/>
    <s v="202007"/>
    <s v="20200744"/>
    <s v="LA GUAJIRA"/>
    <n v="128252"/>
    <n v="774171"/>
    <n v="0"/>
  </r>
  <r>
    <x v="7"/>
    <x v="6"/>
    <s v="07"/>
    <x v="20"/>
    <s v="202007"/>
    <s v="20200747"/>
    <s v="MAGDALENA"/>
    <n v="340052"/>
    <n v="958512"/>
    <n v="0"/>
  </r>
  <r>
    <x v="7"/>
    <x v="6"/>
    <s v="07"/>
    <x v="21"/>
    <s v="202007"/>
    <s v="20200750"/>
    <s v="META"/>
    <n v="389811"/>
    <n v="564589"/>
    <n v="0"/>
  </r>
  <r>
    <x v="7"/>
    <x v="6"/>
    <s v="07"/>
    <x v="22"/>
    <s v="202007"/>
    <s v="20200752"/>
    <s v="NARINO"/>
    <n v="251067"/>
    <n v="1149379"/>
    <n v="0"/>
  </r>
  <r>
    <x v="7"/>
    <x v="6"/>
    <s v="07"/>
    <x v="23"/>
    <s v="202007"/>
    <s v="20200754"/>
    <s v="NORTE DE SANTANDER"/>
    <n v="398973"/>
    <n v="1081896"/>
    <n v="0"/>
  </r>
  <r>
    <x v="7"/>
    <x v="6"/>
    <s v="07"/>
    <x v="24"/>
    <s v="202007"/>
    <s v="20200786"/>
    <s v="PUTUMAYO"/>
    <n v="38074"/>
    <n v="265431"/>
    <n v="0"/>
  </r>
  <r>
    <x v="7"/>
    <x v="6"/>
    <s v="07"/>
    <x v="25"/>
    <s v="202007"/>
    <s v="20200763"/>
    <s v="QUINDIO"/>
    <n v="255651"/>
    <n v="258406"/>
    <n v="0"/>
  </r>
  <r>
    <x v="7"/>
    <x v="6"/>
    <s v="07"/>
    <x v="26"/>
    <s v="202007"/>
    <s v="20200766"/>
    <s v="RISARALDA"/>
    <n v="513742"/>
    <n v="432327"/>
    <n v="0"/>
  </r>
  <r>
    <x v="7"/>
    <x v="6"/>
    <s v="07"/>
    <x v="27"/>
    <s v="202007"/>
    <s v="20200788"/>
    <s v="SAN ANDRES"/>
    <n v="37639"/>
    <n v="17449"/>
    <n v="0"/>
  </r>
  <r>
    <x v="7"/>
    <x v="6"/>
    <s v="07"/>
    <x v="28"/>
    <s v="202007"/>
    <s v="20200768"/>
    <s v="SANTANDER"/>
    <n v="1022556"/>
    <n v="1039026"/>
    <n v="0"/>
  </r>
  <r>
    <x v="7"/>
    <x v="6"/>
    <s v="07"/>
    <x v="29"/>
    <s v="202007"/>
    <s v="20200770"/>
    <s v="SUCRE"/>
    <n v="141771"/>
    <n v="778428"/>
    <n v="0"/>
  </r>
  <r>
    <x v="7"/>
    <x v="6"/>
    <s v="07"/>
    <x v="30"/>
    <s v="202007"/>
    <s v="20200773"/>
    <s v="TOLIMA"/>
    <n v="457719"/>
    <n v="766215"/>
    <n v="0"/>
  </r>
  <r>
    <x v="7"/>
    <x v="6"/>
    <s v="07"/>
    <x v="31"/>
    <s v="202007"/>
    <s v="20200776"/>
    <s v="VALLE"/>
    <n v="2357669"/>
    <n v="1914080"/>
    <n v="0"/>
  </r>
  <r>
    <x v="7"/>
    <x v="6"/>
    <s v="07"/>
    <x v="32"/>
    <s v="202007"/>
    <s v="20200797"/>
    <s v="VAUPES"/>
    <n v="3543"/>
    <n v="27212"/>
    <n v="0"/>
  </r>
  <r>
    <x v="7"/>
    <x v="6"/>
    <s v="07"/>
    <x v="33"/>
    <s v="202007"/>
    <s v="20200799"/>
    <s v="VICHADA"/>
    <n v="7926"/>
    <n v="61912"/>
    <n v="0"/>
  </r>
  <r>
    <x v="7"/>
    <x v="7"/>
    <s v="08"/>
    <x v="0"/>
    <s v="202008"/>
    <s v="20200891"/>
    <s v="AMAZONAS"/>
    <n v="15468"/>
    <n v="55145"/>
    <n v="0"/>
  </r>
  <r>
    <x v="7"/>
    <x v="7"/>
    <s v="08"/>
    <x v="1"/>
    <s v="202008"/>
    <s v="20200805"/>
    <s v="ANTIOQUIA"/>
    <n v="3864845"/>
    <n v="2498733"/>
    <n v="0"/>
  </r>
  <r>
    <x v="7"/>
    <x v="7"/>
    <s v="08"/>
    <x v="2"/>
    <s v="202008"/>
    <s v="20200881"/>
    <s v="ARAUCA"/>
    <n v="44309"/>
    <n v="220721"/>
    <n v="0"/>
  </r>
  <r>
    <x v="7"/>
    <x v="7"/>
    <s v="08"/>
    <x v="3"/>
    <s v="202008"/>
    <s v="20200808"/>
    <s v="ATLANTICO"/>
    <n v="1102703"/>
    <n v="1439229"/>
    <n v="0"/>
  </r>
  <r>
    <x v="7"/>
    <x v="7"/>
    <s v="08"/>
    <x v="4"/>
    <s v="202008"/>
    <s v="20200811"/>
    <s v="BOGOTA D.C."/>
    <n v="6100916"/>
    <n v="1465536"/>
    <n v="0"/>
  </r>
  <r>
    <x v="7"/>
    <x v="7"/>
    <s v="08"/>
    <x v="5"/>
    <s v="202008"/>
    <s v="20200813"/>
    <s v="BOLIVAR"/>
    <n v="615012"/>
    <n v="1492865"/>
    <n v="0"/>
  </r>
  <r>
    <x v="7"/>
    <x v="7"/>
    <s v="08"/>
    <x v="6"/>
    <s v="202008"/>
    <s v="20200815"/>
    <s v="BOYACA"/>
    <n v="445057"/>
    <n v="667984"/>
    <n v="0"/>
  </r>
  <r>
    <x v="7"/>
    <x v="7"/>
    <s v="08"/>
    <x v="7"/>
    <s v="202008"/>
    <s v="20200817"/>
    <s v="CALDAS"/>
    <n v="457601"/>
    <n v="411825"/>
    <n v="0"/>
  </r>
  <r>
    <x v="7"/>
    <x v="7"/>
    <s v="08"/>
    <x v="8"/>
    <s v="202008"/>
    <s v="20200818"/>
    <s v="CAQUETA"/>
    <n v="69243"/>
    <n v="323325"/>
    <n v="0"/>
  </r>
  <r>
    <x v="7"/>
    <x v="7"/>
    <s v="08"/>
    <x v="9"/>
    <s v="202008"/>
    <s v="20200885"/>
    <s v="CASANARE"/>
    <n v="148484"/>
    <n v="244583"/>
    <n v="0"/>
  </r>
  <r>
    <x v="7"/>
    <x v="7"/>
    <s v="08"/>
    <x v="10"/>
    <s v="202008"/>
    <s v="20200819"/>
    <s v="CAUCA"/>
    <n v="270819"/>
    <n v="978441"/>
    <n v="0"/>
  </r>
  <r>
    <x v="7"/>
    <x v="7"/>
    <s v="08"/>
    <x v="11"/>
    <s v="202008"/>
    <s v="20200820"/>
    <s v="CESAR"/>
    <n v="304847"/>
    <n v="866611"/>
    <n v="0"/>
  </r>
  <r>
    <x v="7"/>
    <x v="7"/>
    <s v="08"/>
    <x v="12"/>
    <s v="202008"/>
    <s v="20200827"/>
    <s v="CHOCO"/>
    <n v="47245"/>
    <n v="369723"/>
    <n v="0"/>
  </r>
  <r>
    <x v="7"/>
    <x v="7"/>
    <s v="08"/>
    <x v="13"/>
    <s v="202008"/>
    <s v="20200823"/>
    <s v="CORDOBA"/>
    <n v="298828"/>
    <n v="1329989"/>
    <n v="0"/>
  </r>
  <r>
    <x v="7"/>
    <x v="7"/>
    <s v="08"/>
    <x v="14"/>
    <s v="202008"/>
    <s v="20200825"/>
    <s v="CUNDINAMARCA"/>
    <n v="1437643"/>
    <n v="917568"/>
    <n v="0"/>
  </r>
  <r>
    <x v="7"/>
    <x v="7"/>
    <s v="08"/>
    <x v="15"/>
    <s v="202008"/>
    <s v="20200894"/>
    <s v="GUAINIA"/>
    <n v="5035"/>
    <n v="41334"/>
    <n v="0"/>
  </r>
  <r>
    <x v="7"/>
    <x v="7"/>
    <s v="08"/>
    <x v="16"/>
    <s v="202008"/>
    <s v="20200895"/>
    <s v="GUAVIARE"/>
    <n v="16998"/>
    <n v="61845"/>
    <n v="0"/>
  </r>
  <r>
    <x v="7"/>
    <x v="7"/>
    <s v="08"/>
    <x v="17"/>
    <s v="202008"/>
    <s v="20200841"/>
    <s v="HUILA"/>
    <n v="310403"/>
    <n v="795779"/>
    <n v="0"/>
  </r>
  <r>
    <x v="7"/>
    <x v="7"/>
    <s v="08"/>
    <x v="19"/>
    <s v="202008"/>
    <s v="20200844"/>
    <s v="LA GUAJIRA"/>
    <n v="133659"/>
    <n v="773694"/>
    <n v="0"/>
  </r>
  <r>
    <x v="7"/>
    <x v="7"/>
    <s v="08"/>
    <x v="20"/>
    <s v="202008"/>
    <s v="20200847"/>
    <s v="MAGDALENA"/>
    <n v="354593"/>
    <n v="953412"/>
    <n v="0"/>
  </r>
  <r>
    <x v="7"/>
    <x v="7"/>
    <s v="08"/>
    <x v="21"/>
    <s v="202008"/>
    <s v="20200850"/>
    <s v="META"/>
    <n v="407881"/>
    <n v="557714"/>
    <n v="0"/>
  </r>
  <r>
    <x v="7"/>
    <x v="7"/>
    <s v="08"/>
    <x v="22"/>
    <s v="202008"/>
    <s v="20200852"/>
    <s v="NARINO"/>
    <n v="260496"/>
    <n v="1144444"/>
    <n v="0"/>
  </r>
  <r>
    <x v="7"/>
    <x v="7"/>
    <s v="08"/>
    <x v="23"/>
    <s v="202008"/>
    <s v="20200854"/>
    <s v="NORTE DE SANTANDER"/>
    <n v="415741"/>
    <n v="1076319"/>
    <n v="0"/>
  </r>
  <r>
    <x v="7"/>
    <x v="7"/>
    <s v="08"/>
    <x v="24"/>
    <s v="202008"/>
    <s v="20200886"/>
    <s v="PUTUMAYO"/>
    <n v="40929"/>
    <n v="263767"/>
    <n v="0"/>
  </r>
  <r>
    <x v="7"/>
    <x v="7"/>
    <s v="08"/>
    <x v="25"/>
    <s v="202008"/>
    <s v="20200863"/>
    <s v="QUINDIO"/>
    <n v="266636"/>
    <n v="256069"/>
    <n v="0"/>
  </r>
  <r>
    <x v="7"/>
    <x v="7"/>
    <s v="08"/>
    <x v="26"/>
    <s v="202008"/>
    <s v="20200866"/>
    <s v="RISARALDA"/>
    <n v="532773"/>
    <n v="427026"/>
    <n v="0"/>
  </r>
  <r>
    <x v="7"/>
    <x v="7"/>
    <s v="08"/>
    <x v="27"/>
    <s v="202008"/>
    <s v="20200888"/>
    <s v="SAN ANDRES"/>
    <n v="40271"/>
    <n v="17077"/>
    <n v="0"/>
  </r>
  <r>
    <x v="7"/>
    <x v="7"/>
    <s v="08"/>
    <x v="28"/>
    <s v="202008"/>
    <s v="20200868"/>
    <s v="SANTANDER"/>
    <n v="1063269"/>
    <n v="1024577"/>
    <n v="0"/>
  </r>
  <r>
    <x v="7"/>
    <x v="7"/>
    <s v="08"/>
    <x v="29"/>
    <s v="202008"/>
    <s v="20200870"/>
    <s v="SUCRE"/>
    <n v="146724"/>
    <n v="776512"/>
    <n v="0"/>
  </r>
  <r>
    <x v="7"/>
    <x v="7"/>
    <s v="08"/>
    <x v="30"/>
    <s v="202008"/>
    <s v="20200873"/>
    <s v="TOLIMA"/>
    <n v="474453"/>
    <n v="761552"/>
    <n v="0"/>
  </r>
  <r>
    <x v="7"/>
    <x v="7"/>
    <s v="08"/>
    <x v="31"/>
    <s v="202008"/>
    <s v="20200876"/>
    <s v="VALLE"/>
    <n v="2425473"/>
    <n v="1897656"/>
    <n v="0"/>
  </r>
  <r>
    <x v="7"/>
    <x v="7"/>
    <s v="08"/>
    <x v="32"/>
    <s v="202008"/>
    <s v="20200897"/>
    <s v="VAUPES"/>
    <n v="3731"/>
    <n v="27170"/>
    <n v="0"/>
  </r>
  <r>
    <x v="7"/>
    <x v="7"/>
    <s v="08"/>
    <x v="33"/>
    <s v="202008"/>
    <s v="20200899"/>
    <s v="VICHADA"/>
    <n v="8561"/>
    <n v="61536"/>
    <n v="0"/>
  </r>
  <r>
    <x v="7"/>
    <x v="8"/>
    <s v="09"/>
    <x v="0"/>
    <s v="202009"/>
    <s v="20200991"/>
    <s v="AMAZONAS"/>
    <n v="15750"/>
    <n v="55294"/>
    <n v="0"/>
  </r>
  <r>
    <x v="7"/>
    <x v="8"/>
    <s v="09"/>
    <x v="1"/>
    <s v="202009"/>
    <s v="20200905"/>
    <s v="ANTIOQUIA"/>
    <n v="3943689"/>
    <n v="2484416"/>
    <n v="0"/>
  </r>
  <r>
    <x v="7"/>
    <x v="8"/>
    <s v="09"/>
    <x v="2"/>
    <s v="202009"/>
    <s v="20200981"/>
    <s v="ARAUCA"/>
    <n v="45100"/>
    <n v="221336"/>
    <n v="0"/>
  </r>
  <r>
    <x v="7"/>
    <x v="8"/>
    <s v="09"/>
    <x v="3"/>
    <s v="202009"/>
    <s v="20200908"/>
    <s v="ATLANTICO"/>
    <n v="1131290"/>
    <n v="1439862"/>
    <n v="0"/>
  </r>
  <r>
    <x v="7"/>
    <x v="8"/>
    <s v="09"/>
    <x v="4"/>
    <s v="202009"/>
    <s v="20200911"/>
    <s v="BOGOTA D.C."/>
    <n v="6229846"/>
    <n v="1489801"/>
    <n v="0"/>
  </r>
  <r>
    <x v="7"/>
    <x v="8"/>
    <s v="09"/>
    <x v="5"/>
    <s v="202009"/>
    <s v="20200913"/>
    <s v="BOLIVAR"/>
    <n v="635225"/>
    <n v="1495414"/>
    <n v="0"/>
  </r>
  <r>
    <x v="7"/>
    <x v="8"/>
    <s v="09"/>
    <x v="6"/>
    <s v="202009"/>
    <s v="20200915"/>
    <s v="BOYACA"/>
    <n v="451619"/>
    <n v="668458"/>
    <n v="0"/>
  </r>
  <r>
    <x v="7"/>
    <x v="8"/>
    <s v="09"/>
    <x v="7"/>
    <s v="202009"/>
    <s v="20200917"/>
    <s v="CALDAS"/>
    <n v="467569"/>
    <n v="410370"/>
    <n v="0"/>
  </r>
  <r>
    <x v="7"/>
    <x v="8"/>
    <s v="09"/>
    <x v="8"/>
    <s v="202009"/>
    <s v="20200918"/>
    <s v="CAQUETA"/>
    <n v="70188"/>
    <n v="323304"/>
    <n v="0"/>
  </r>
  <r>
    <x v="7"/>
    <x v="8"/>
    <s v="09"/>
    <x v="9"/>
    <s v="202009"/>
    <s v="20200985"/>
    <s v="CASANARE"/>
    <n v="153745"/>
    <n v="243083"/>
    <n v="0"/>
  </r>
  <r>
    <x v="7"/>
    <x v="8"/>
    <s v="09"/>
    <x v="10"/>
    <s v="202009"/>
    <s v="20200919"/>
    <s v="CAUCA"/>
    <n v="276526"/>
    <n v="979609"/>
    <n v="0"/>
  </r>
  <r>
    <x v="7"/>
    <x v="8"/>
    <s v="09"/>
    <x v="11"/>
    <s v="202009"/>
    <s v="20200920"/>
    <s v="CESAR"/>
    <n v="312893"/>
    <n v="869027"/>
    <n v="0"/>
  </r>
  <r>
    <x v="7"/>
    <x v="8"/>
    <s v="09"/>
    <x v="12"/>
    <s v="202009"/>
    <s v="20200927"/>
    <s v="CHOCO"/>
    <n v="48194"/>
    <n v="369810"/>
    <n v="0"/>
  </r>
  <r>
    <x v="7"/>
    <x v="8"/>
    <s v="09"/>
    <x v="13"/>
    <s v="202009"/>
    <s v="20200923"/>
    <s v="CORDOBA"/>
    <n v="307206"/>
    <n v="1328429"/>
    <n v="0"/>
  </r>
  <r>
    <x v="7"/>
    <x v="8"/>
    <s v="09"/>
    <x v="14"/>
    <s v="202009"/>
    <s v="20200925"/>
    <s v="CUNDINAMARCA"/>
    <n v="1464136"/>
    <n v="924558"/>
    <n v="0"/>
  </r>
  <r>
    <x v="7"/>
    <x v="8"/>
    <s v="09"/>
    <x v="15"/>
    <s v="202009"/>
    <s v="20200994"/>
    <s v="GUAINIA"/>
    <n v="5229"/>
    <n v="41311"/>
    <n v="0"/>
  </r>
  <r>
    <x v="7"/>
    <x v="8"/>
    <s v="09"/>
    <x v="16"/>
    <s v="202009"/>
    <s v="20200995"/>
    <s v="GUAVIARE"/>
    <n v="17552"/>
    <n v="61585"/>
    <n v="0"/>
  </r>
  <r>
    <x v="7"/>
    <x v="8"/>
    <s v="09"/>
    <x v="17"/>
    <s v="202009"/>
    <s v="20200941"/>
    <s v="HUILA"/>
    <n v="317775"/>
    <n v="793953"/>
    <n v="0"/>
  </r>
  <r>
    <x v="7"/>
    <x v="8"/>
    <s v="09"/>
    <x v="19"/>
    <s v="202009"/>
    <s v="20200944"/>
    <s v="LA GUAJIRA"/>
    <n v="138481"/>
    <n v="775421"/>
    <n v="0"/>
  </r>
  <r>
    <x v="7"/>
    <x v="8"/>
    <s v="09"/>
    <x v="20"/>
    <s v="202009"/>
    <s v="20200947"/>
    <s v="MAGDALENA"/>
    <n v="365344"/>
    <n v="954113"/>
    <n v="0"/>
  </r>
  <r>
    <x v="7"/>
    <x v="8"/>
    <s v="09"/>
    <x v="21"/>
    <s v="202009"/>
    <s v="20200950"/>
    <s v="META"/>
    <n v="416992"/>
    <n v="559823"/>
    <n v="0"/>
  </r>
  <r>
    <x v="7"/>
    <x v="8"/>
    <s v="09"/>
    <x v="22"/>
    <s v="202009"/>
    <s v="20200952"/>
    <s v="NARINO"/>
    <n v="264364"/>
    <n v="1145176"/>
    <n v="0"/>
  </r>
  <r>
    <x v="7"/>
    <x v="8"/>
    <s v="09"/>
    <x v="23"/>
    <s v="202009"/>
    <s v="20200954"/>
    <s v="NORTE DE SANTANDER"/>
    <n v="424158"/>
    <n v="1076169"/>
    <n v="0"/>
  </r>
  <r>
    <x v="7"/>
    <x v="8"/>
    <s v="09"/>
    <x v="24"/>
    <s v="202009"/>
    <s v="20200986"/>
    <s v="PUTUMAYO"/>
    <n v="42098"/>
    <n v="263274"/>
    <n v="0"/>
  </r>
  <r>
    <x v="7"/>
    <x v="8"/>
    <s v="09"/>
    <x v="25"/>
    <s v="202009"/>
    <s v="20200963"/>
    <s v="QUINDIO"/>
    <n v="272239"/>
    <n v="255498"/>
    <n v="0"/>
  </r>
  <r>
    <x v="7"/>
    <x v="8"/>
    <s v="09"/>
    <x v="26"/>
    <s v="202009"/>
    <s v="20200966"/>
    <s v="RISARALDA"/>
    <n v="546911"/>
    <n v="424443"/>
    <n v="0"/>
  </r>
  <r>
    <x v="7"/>
    <x v="8"/>
    <s v="09"/>
    <x v="27"/>
    <s v="202009"/>
    <s v="20200988"/>
    <s v="SAN ANDRES"/>
    <n v="40935"/>
    <n v="17453"/>
    <n v="0"/>
  </r>
  <r>
    <x v="7"/>
    <x v="8"/>
    <s v="09"/>
    <x v="28"/>
    <s v="202009"/>
    <s v="20200968"/>
    <s v="SANTANDER"/>
    <n v="1088197"/>
    <n v="1021289"/>
    <n v="0"/>
  </r>
  <r>
    <x v="7"/>
    <x v="8"/>
    <s v="09"/>
    <x v="29"/>
    <s v="202009"/>
    <s v="20200970"/>
    <s v="SUCRE"/>
    <n v="150854"/>
    <n v="776976"/>
    <n v="0"/>
  </r>
  <r>
    <x v="7"/>
    <x v="8"/>
    <s v="09"/>
    <x v="30"/>
    <s v="202009"/>
    <s v="20200973"/>
    <s v="TOLIMA"/>
    <n v="486447"/>
    <n v="761373"/>
    <n v="0"/>
  </r>
  <r>
    <x v="7"/>
    <x v="8"/>
    <s v="09"/>
    <x v="31"/>
    <s v="202009"/>
    <s v="20200976"/>
    <s v="VALLE"/>
    <n v="2480919"/>
    <n v="1893545"/>
    <n v="0"/>
  </r>
  <r>
    <x v="7"/>
    <x v="8"/>
    <s v="09"/>
    <x v="32"/>
    <s v="202009"/>
    <s v="20200997"/>
    <s v="VAUPES"/>
    <n v="3784"/>
    <n v="27174"/>
    <n v="0"/>
  </r>
  <r>
    <x v="7"/>
    <x v="8"/>
    <s v="09"/>
    <x v="33"/>
    <s v="202009"/>
    <s v="20200999"/>
    <s v="VICHADA"/>
    <n v="8738"/>
    <n v="61618"/>
    <n v="0"/>
  </r>
  <r>
    <x v="7"/>
    <x v="9"/>
    <s v="10"/>
    <x v="0"/>
    <s v="202010"/>
    <s v="20201091"/>
    <s v="AMAZONAS"/>
    <n v="16077"/>
    <n v="55346"/>
    <n v="0"/>
  </r>
  <r>
    <x v="7"/>
    <x v="9"/>
    <s v="10"/>
    <x v="1"/>
    <s v="202010"/>
    <s v="20201005"/>
    <s v="ANTIOQUIA"/>
    <n v="3980162"/>
    <n v="2465967"/>
    <n v="0"/>
  </r>
  <r>
    <x v="7"/>
    <x v="9"/>
    <s v="10"/>
    <x v="2"/>
    <s v="202010"/>
    <s v="20201081"/>
    <s v="ARAUCA"/>
    <n v="45670"/>
    <n v="221983"/>
    <n v="0"/>
  </r>
  <r>
    <x v="7"/>
    <x v="9"/>
    <s v="10"/>
    <x v="3"/>
    <s v="202010"/>
    <s v="20201008"/>
    <s v="ATLANTICO"/>
    <n v="1144422"/>
    <n v="1434931"/>
    <n v="0"/>
  </r>
  <r>
    <x v="7"/>
    <x v="9"/>
    <s v="10"/>
    <x v="4"/>
    <s v="202010"/>
    <s v="20201011"/>
    <s v="BOGOTA D.C."/>
    <n v="6265327"/>
    <n v="1487971"/>
    <n v="0"/>
  </r>
  <r>
    <x v="7"/>
    <x v="9"/>
    <s v="10"/>
    <x v="5"/>
    <s v="202010"/>
    <s v="20201013"/>
    <s v="BOLIVAR"/>
    <n v="643526"/>
    <n v="1492821"/>
    <n v="0"/>
  </r>
  <r>
    <x v="7"/>
    <x v="9"/>
    <s v="10"/>
    <x v="6"/>
    <s v="202010"/>
    <s v="20201015"/>
    <s v="BOYACA"/>
    <n v="458460"/>
    <n v="664811"/>
    <n v="0"/>
  </r>
  <r>
    <x v="7"/>
    <x v="9"/>
    <s v="10"/>
    <x v="7"/>
    <s v="202010"/>
    <s v="20201017"/>
    <s v="CALDAS"/>
    <n v="473362"/>
    <n v="407165"/>
    <n v="0"/>
  </r>
  <r>
    <x v="7"/>
    <x v="9"/>
    <s v="10"/>
    <x v="8"/>
    <s v="202010"/>
    <s v="20201018"/>
    <s v="CAQUETA"/>
    <n v="71571"/>
    <n v="323462"/>
    <n v="0"/>
  </r>
  <r>
    <x v="7"/>
    <x v="9"/>
    <s v="10"/>
    <x v="9"/>
    <s v="202010"/>
    <s v="20201085"/>
    <s v="CASANARE"/>
    <n v="157170"/>
    <n v="241146"/>
    <n v="0"/>
  </r>
  <r>
    <x v="7"/>
    <x v="9"/>
    <s v="10"/>
    <x v="10"/>
    <s v="202010"/>
    <s v="20201019"/>
    <s v="CAUCA"/>
    <n v="279510"/>
    <n v="980287"/>
    <n v="0"/>
  </r>
  <r>
    <x v="7"/>
    <x v="9"/>
    <s v="10"/>
    <x v="11"/>
    <s v="202010"/>
    <s v="20201020"/>
    <s v="CESAR"/>
    <n v="315896"/>
    <n v="869759"/>
    <n v="0"/>
  </r>
  <r>
    <x v="7"/>
    <x v="9"/>
    <s v="10"/>
    <x v="12"/>
    <s v="202010"/>
    <s v="20201027"/>
    <s v="CHOCO"/>
    <n v="49283"/>
    <n v="370052"/>
    <n v="0"/>
  </r>
  <r>
    <x v="7"/>
    <x v="9"/>
    <s v="10"/>
    <x v="13"/>
    <s v="202010"/>
    <s v="20201023"/>
    <s v="CORDOBA"/>
    <n v="313500"/>
    <n v="1325456"/>
    <n v="0"/>
  </r>
  <r>
    <x v="7"/>
    <x v="9"/>
    <s v="10"/>
    <x v="14"/>
    <s v="202010"/>
    <s v="20201025"/>
    <s v="CUNDINAMARCA"/>
    <n v="1482341"/>
    <n v="918478"/>
    <n v="0"/>
  </r>
  <r>
    <x v="7"/>
    <x v="9"/>
    <s v="10"/>
    <x v="15"/>
    <s v="202010"/>
    <s v="20201094"/>
    <s v="GUAINIA"/>
    <n v="5248"/>
    <n v="41304"/>
    <n v="0"/>
  </r>
  <r>
    <x v="7"/>
    <x v="9"/>
    <s v="10"/>
    <x v="16"/>
    <s v="202010"/>
    <s v="20201095"/>
    <s v="GUAVIARE"/>
    <n v="18377"/>
    <n v="60863"/>
    <n v="0"/>
  </r>
  <r>
    <x v="7"/>
    <x v="9"/>
    <s v="10"/>
    <x v="17"/>
    <s v="202010"/>
    <s v="20201041"/>
    <s v="HUILA"/>
    <n v="323916"/>
    <n v="790974"/>
    <n v="0"/>
  </r>
  <r>
    <x v="7"/>
    <x v="9"/>
    <s v="10"/>
    <x v="19"/>
    <s v="202010"/>
    <s v="20201044"/>
    <s v="LA GUAJIRA"/>
    <n v="139979"/>
    <n v="778914"/>
    <n v="0"/>
  </r>
  <r>
    <x v="7"/>
    <x v="9"/>
    <s v="10"/>
    <x v="20"/>
    <s v="202010"/>
    <s v="20201047"/>
    <s v="MAGDALENA"/>
    <n v="370642"/>
    <n v="952313"/>
    <n v="0"/>
  </r>
  <r>
    <x v="7"/>
    <x v="9"/>
    <s v="10"/>
    <x v="21"/>
    <s v="202010"/>
    <s v="20201050"/>
    <s v="META"/>
    <n v="424366"/>
    <n v="558877"/>
    <n v="0"/>
  </r>
  <r>
    <x v="7"/>
    <x v="9"/>
    <s v="10"/>
    <x v="22"/>
    <s v="202010"/>
    <s v="20201052"/>
    <s v="NARINO"/>
    <n v="267280"/>
    <n v="1146767"/>
    <n v="0"/>
  </r>
  <r>
    <x v="7"/>
    <x v="9"/>
    <s v="10"/>
    <x v="23"/>
    <s v="202010"/>
    <s v="20201054"/>
    <s v="NORTE DE SANTANDER"/>
    <n v="432093"/>
    <n v="1074602"/>
    <n v="0"/>
  </r>
  <r>
    <x v="7"/>
    <x v="9"/>
    <s v="10"/>
    <x v="24"/>
    <s v="202010"/>
    <s v="20201086"/>
    <s v="PUTUMAYO"/>
    <n v="44055"/>
    <n v="261857"/>
    <n v="0"/>
  </r>
  <r>
    <x v="7"/>
    <x v="9"/>
    <s v="10"/>
    <x v="25"/>
    <s v="202010"/>
    <s v="20201063"/>
    <s v="QUINDIO"/>
    <n v="276748"/>
    <n v="253142"/>
    <n v="0"/>
  </r>
  <r>
    <x v="7"/>
    <x v="9"/>
    <s v="10"/>
    <x v="26"/>
    <s v="202010"/>
    <s v="20201066"/>
    <s v="RISARALDA"/>
    <n v="554487"/>
    <n v="419863"/>
    <n v="0"/>
  </r>
  <r>
    <x v="7"/>
    <x v="9"/>
    <s v="10"/>
    <x v="27"/>
    <s v="202010"/>
    <s v="20201088"/>
    <s v="SAN ANDRES"/>
    <n v="41323"/>
    <n v="17736"/>
    <n v="0"/>
  </r>
  <r>
    <x v="7"/>
    <x v="9"/>
    <s v="10"/>
    <x v="28"/>
    <s v="202010"/>
    <s v="20201068"/>
    <s v="SANTANDER"/>
    <n v="1102271"/>
    <n v="1013113"/>
    <n v="0"/>
  </r>
  <r>
    <x v="7"/>
    <x v="9"/>
    <s v="10"/>
    <x v="29"/>
    <s v="202010"/>
    <s v="20201070"/>
    <s v="SUCRE"/>
    <n v="153846"/>
    <n v="777018"/>
    <n v="0"/>
  </r>
  <r>
    <x v="7"/>
    <x v="9"/>
    <s v="10"/>
    <x v="30"/>
    <s v="202010"/>
    <s v="20201073"/>
    <s v="TOLIMA"/>
    <n v="493453"/>
    <n v="758952"/>
    <n v="0"/>
  </r>
  <r>
    <x v="7"/>
    <x v="9"/>
    <s v="10"/>
    <x v="31"/>
    <s v="202010"/>
    <s v="20201076"/>
    <s v="VALLE"/>
    <n v="2499607"/>
    <n v="1886463"/>
    <n v="0"/>
  </r>
  <r>
    <x v="7"/>
    <x v="9"/>
    <s v="10"/>
    <x v="32"/>
    <s v="202010"/>
    <s v="20201097"/>
    <s v="VAUPES"/>
    <n v="3957"/>
    <n v="27092"/>
    <n v="0"/>
  </r>
  <r>
    <x v="7"/>
    <x v="9"/>
    <s v="10"/>
    <x v="33"/>
    <s v="202010"/>
    <s v="20201099"/>
    <s v="VICHADA"/>
    <n v="8809"/>
    <n v="61796"/>
    <n v="0"/>
  </r>
  <r>
    <x v="7"/>
    <x v="10"/>
    <s v="11"/>
    <x v="0"/>
    <s v="202011"/>
    <s v="20201191"/>
    <s v="AMAZONAS"/>
    <n v="16329"/>
    <n v="55359"/>
    <n v="0"/>
  </r>
  <r>
    <x v="7"/>
    <x v="10"/>
    <s v="11"/>
    <x v="1"/>
    <s v="202011"/>
    <s v="20201105"/>
    <s v="ANTIOQUIA"/>
    <n v="4015743"/>
    <n v="2448044"/>
    <n v="0"/>
  </r>
  <r>
    <x v="7"/>
    <x v="10"/>
    <s v="11"/>
    <x v="2"/>
    <s v="202011"/>
    <s v="20201181"/>
    <s v="ARAUCA"/>
    <n v="47009"/>
    <n v="222306"/>
    <n v="0"/>
  </r>
  <r>
    <x v="7"/>
    <x v="10"/>
    <s v="11"/>
    <x v="3"/>
    <s v="202011"/>
    <s v="20201108"/>
    <s v="ATLANTICO"/>
    <n v="1156056"/>
    <n v="1435148"/>
    <n v="0"/>
  </r>
  <r>
    <x v="7"/>
    <x v="10"/>
    <s v="11"/>
    <x v="4"/>
    <s v="202011"/>
    <s v="20201111"/>
    <s v="BOGOTA D.C."/>
    <n v="6282838"/>
    <n v="1481852"/>
    <n v="0"/>
  </r>
  <r>
    <x v="7"/>
    <x v="10"/>
    <s v="11"/>
    <x v="5"/>
    <s v="202011"/>
    <s v="20201113"/>
    <s v="BOLIVAR"/>
    <n v="651684"/>
    <n v="1491076"/>
    <n v="0"/>
  </r>
  <r>
    <x v="7"/>
    <x v="10"/>
    <s v="11"/>
    <x v="6"/>
    <s v="202011"/>
    <s v="20201115"/>
    <s v="BOYACA"/>
    <n v="465107"/>
    <n v="662166"/>
    <n v="0"/>
  </r>
  <r>
    <x v="7"/>
    <x v="10"/>
    <s v="11"/>
    <x v="7"/>
    <s v="202011"/>
    <s v="20201117"/>
    <s v="CALDAS"/>
    <n v="476827"/>
    <n v="405249"/>
    <n v="0"/>
  </r>
  <r>
    <x v="7"/>
    <x v="10"/>
    <s v="11"/>
    <x v="8"/>
    <s v="202011"/>
    <s v="20201118"/>
    <s v="CAQUETA"/>
    <n v="72268"/>
    <n v="322616"/>
    <n v="0"/>
  </r>
  <r>
    <x v="7"/>
    <x v="10"/>
    <s v="11"/>
    <x v="9"/>
    <s v="202011"/>
    <s v="20201185"/>
    <s v="CASANARE"/>
    <n v="160504"/>
    <n v="239321"/>
    <n v="0"/>
  </r>
  <r>
    <x v="7"/>
    <x v="10"/>
    <s v="11"/>
    <x v="10"/>
    <s v="202011"/>
    <s v="20201119"/>
    <s v="CAUCA"/>
    <n v="281626"/>
    <n v="980356"/>
    <n v="0"/>
  </r>
  <r>
    <x v="7"/>
    <x v="10"/>
    <s v="11"/>
    <x v="11"/>
    <s v="202011"/>
    <s v="20201120"/>
    <s v="CESAR"/>
    <n v="318213"/>
    <n v="871600"/>
    <n v="0"/>
  </r>
  <r>
    <x v="7"/>
    <x v="10"/>
    <s v="11"/>
    <x v="12"/>
    <s v="202011"/>
    <s v="20201127"/>
    <s v="CHOCO"/>
    <n v="49868"/>
    <n v="371504"/>
    <n v="0"/>
  </r>
  <r>
    <x v="7"/>
    <x v="10"/>
    <s v="11"/>
    <x v="13"/>
    <s v="202011"/>
    <s v="20201123"/>
    <s v="CORDOBA"/>
    <n v="319284"/>
    <n v="1322765"/>
    <n v="0"/>
  </r>
  <r>
    <x v="7"/>
    <x v="10"/>
    <s v="11"/>
    <x v="14"/>
    <s v="202011"/>
    <s v="20201125"/>
    <s v="CUNDINAMARCA"/>
    <n v="1496883"/>
    <n v="912592"/>
    <n v="0"/>
  </r>
  <r>
    <x v="7"/>
    <x v="10"/>
    <s v="11"/>
    <x v="15"/>
    <s v="202011"/>
    <s v="20201194"/>
    <s v="GUAINIA"/>
    <n v="5569"/>
    <n v="41404"/>
    <n v="0"/>
  </r>
  <r>
    <x v="7"/>
    <x v="10"/>
    <s v="11"/>
    <x v="16"/>
    <s v="202011"/>
    <s v="20201195"/>
    <s v="GUAVIARE"/>
    <n v="19192"/>
    <n v="60314"/>
    <n v="0"/>
  </r>
  <r>
    <x v="7"/>
    <x v="10"/>
    <s v="11"/>
    <x v="17"/>
    <s v="202011"/>
    <s v="20201141"/>
    <s v="HUILA"/>
    <n v="328919"/>
    <n v="787742"/>
    <n v="0"/>
  </r>
  <r>
    <x v="7"/>
    <x v="10"/>
    <s v="11"/>
    <x v="19"/>
    <s v="202011"/>
    <s v="20201144"/>
    <s v="LA GUAJIRA"/>
    <n v="140731"/>
    <n v="782574"/>
    <n v="0"/>
  </r>
  <r>
    <x v="7"/>
    <x v="10"/>
    <s v="11"/>
    <x v="20"/>
    <s v="202011"/>
    <s v="20201147"/>
    <s v="MAGDALENA"/>
    <n v="374920"/>
    <n v="955395"/>
    <n v="0"/>
  </r>
  <r>
    <x v="7"/>
    <x v="10"/>
    <s v="11"/>
    <x v="21"/>
    <s v="202011"/>
    <s v="20201150"/>
    <s v="META"/>
    <n v="429556"/>
    <n v="555975"/>
    <n v="0"/>
  </r>
  <r>
    <x v="7"/>
    <x v="10"/>
    <s v="11"/>
    <x v="22"/>
    <s v="202011"/>
    <s v="20201152"/>
    <s v="NARINO"/>
    <n v="269788"/>
    <n v="1145338"/>
    <n v="0"/>
  </r>
  <r>
    <x v="7"/>
    <x v="10"/>
    <s v="11"/>
    <x v="23"/>
    <s v="202011"/>
    <s v="20201154"/>
    <s v="NORTE DE SANTANDER"/>
    <n v="438480"/>
    <n v="1076780"/>
    <n v="0"/>
  </r>
  <r>
    <x v="7"/>
    <x v="10"/>
    <s v="11"/>
    <x v="24"/>
    <s v="202011"/>
    <s v="20201186"/>
    <s v="PUTUMAYO"/>
    <n v="45206"/>
    <n v="260935"/>
    <n v="0"/>
  </r>
  <r>
    <x v="7"/>
    <x v="10"/>
    <s v="11"/>
    <x v="25"/>
    <s v="202011"/>
    <s v="20201163"/>
    <s v="QUINDIO"/>
    <n v="280217"/>
    <n v="251280"/>
    <n v="0"/>
  </r>
  <r>
    <x v="7"/>
    <x v="10"/>
    <s v="11"/>
    <x v="26"/>
    <s v="202011"/>
    <s v="20201166"/>
    <s v="RISARALDA"/>
    <n v="559351"/>
    <n v="418198"/>
    <n v="0"/>
  </r>
  <r>
    <x v="7"/>
    <x v="10"/>
    <s v="11"/>
    <x v="27"/>
    <s v="202011"/>
    <s v="20201188"/>
    <s v="SAN ANDRES"/>
    <n v="41768"/>
    <n v="19042"/>
    <n v="0"/>
  </r>
  <r>
    <x v="7"/>
    <x v="10"/>
    <s v="11"/>
    <x v="28"/>
    <s v="202011"/>
    <s v="20201168"/>
    <s v="SANTANDER"/>
    <n v="1113053"/>
    <n v="1007099"/>
    <n v="0"/>
  </r>
  <r>
    <x v="7"/>
    <x v="10"/>
    <s v="11"/>
    <x v="29"/>
    <s v="202011"/>
    <s v="20201170"/>
    <s v="SUCRE"/>
    <n v="156280"/>
    <n v="777124"/>
    <n v="0"/>
  </r>
  <r>
    <x v="7"/>
    <x v="10"/>
    <s v="11"/>
    <x v="30"/>
    <s v="202011"/>
    <s v="20201173"/>
    <s v="TOLIMA"/>
    <n v="499199"/>
    <n v="757375"/>
    <n v="0"/>
  </r>
  <r>
    <x v="7"/>
    <x v="10"/>
    <s v="11"/>
    <x v="31"/>
    <s v="202011"/>
    <s v="20201176"/>
    <s v="VALLE"/>
    <n v="2516289"/>
    <n v="1880477"/>
    <n v="0"/>
  </r>
  <r>
    <x v="7"/>
    <x v="10"/>
    <s v="11"/>
    <x v="32"/>
    <s v="202011"/>
    <s v="20201197"/>
    <s v="VAUPES"/>
    <n v="4075"/>
    <n v="27046"/>
    <n v="0"/>
  </r>
  <r>
    <x v="7"/>
    <x v="10"/>
    <s v="11"/>
    <x v="33"/>
    <s v="202011"/>
    <s v="20201199"/>
    <s v="VICHADA"/>
    <n v="9065"/>
    <n v="61811"/>
    <n v="0"/>
  </r>
  <r>
    <x v="7"/>
    <x v="11"/>
    <s v="12"/>
    <x v="0"/>
    <s v="202012"/>
    <s v="20201291"/>
    <s v="AMAZONAS"/>
    <n v="16699"/>
    <n v="55263"/>
    <n v="0"/>
  </r>
  <r>
    <x v="7"/>
    <x v="11"/>
    <s v="12"/>
    <x v="1"/>
    <s v="202012"/>
    <s v="20201205"/>
    <s v="ANTIOQUIA"/>
    <n v="4036469"/>
    <n v="2427993"/>
    <n v="0"/>
  </r>
  <r>
    <x v="7"/>
    <x v="11"/>
    <s v="12"/>
    <x v="2"/>
    <s v="202012"/>
    <s v="20201281"/>
    <s v="ARAUCA"/>
    <n v="48310"/>
    <n v="222660"/>
    <n v="0"/>
  </r>
  <r>
    <x v="7"/>
    <x v="11"/>
    <s v="12"/>
    <x v="3"/>
    <s v="202012"/>
    <s v="20201208"/>
    <s v="ATLANTICO"/>
    <n v="1158690"/>
    <n v="1435717"/>
    <n v="0"/>
  </r>
  <r>
    <x v="7"/>
    <x v="11"/>
    <s v="12"/>
    <x v="4"/>
    <s v="202012"/>
    <s v="20201211"/>
    <s v="BOGOTA D.C."/>
    <n v="6290404"/>
    <n v="1470643"/>
    <n v="0"/>
  </r>
  <r>
    <x v="7"/>
    <x v="11"/>
    <s v="12"/>
    <x v="5"/>
    <s v="202012"/>
    <s v="20201213"/>
    <s v="BOLIVAR"/>
    <n v="648069"/>
    <n v="1494807"/>
    <n v="0"/>
  </r>
  <r>
    <x v="7"/>
    <x v="11"/>
    <s v="12"/>
    <x v="6"/>
    <s v="202012"/>
    <s v="20201215"/>
    <s v="BOYACA"/>
    <n v="471827"/>
    <n v="656705"/>
    <n v="0"/>
  </r>
  <r>
    <x v="7"/>
    <x v="11"/>
    <s v="12"/>
    <x v="7"/>
    <s v="202012"/>
    <s v="20201217"/>
    <s v="CALDAS"/>
    <n v="479638"/>
    <n v="402741"/>
    <n v="0"/>
  </r>
  <r>
    <x v="7"/>
    <x v="11"/>
    <s v="12"/>
    <x v="8"/>
    <s v="202012"/>
    <s v="20201218"/>
    <s v="CAQUETA"/>
    <n v="73450"/>
    <n v="321589"/>
    <n v="0"/>
  </r>
  <r>
    <x v="7"/>
    <x v="11"/>
    <s v="12"/>
    <x v="9"/>
    <s v="202012"/>
    <s v="20201285"/>
    <s v="CASANARE"/>
    <n v="162266"/>
    <n v="238399"/>
    <n v="0"/>
  </r>
  <r>
    <x v="7"/>
    <x v="11"/>
    <s v="12"/>
    <x v="10"/>
    <s v="202012"/>
    <s v="20201219"/>
    <s v="CAUCA"/>
    <n v="284584"/>
    <n v="980501"/>
    <n v="0"/>
  </r>
  <r>
    <x v="7"/>
    <x v="11"/>
    <s v="12"/>
    <x v="11"/>
    <s v="202012"/>
    <s v="20201220"/>
    <s v="CESAR"/>
    <n v="319738"/>
    <n v="871139"/>
    <n v="0"/>
  </r>
  <r>
    <x v="7"/>
    <x v="11"/>
    <s v="12"/>
    <x v="12"/>
    <s v="202012"/>
    <s v="20201227"/>
    <s v="CHOCO"/>
    <n v="48961"/>
    <n v="372796"/>
    <n v="0"/>
  </r>
  <r>
    <x v="7"/>
    <x v="11"/>
    <s v="12"/>
    <x v="13"/>
    <s v="202012"/>
    <s v="20201223"/>
    <s v="CORDOBA"/>
    <n v="319508"/>
    <n v="1322790"/>
    <n v="0"/>
  </r>
  <r>
    <x v="7"/>
    <x v="11"/>
    <s v="12"/>
    <x v="14"/>
    <s v="202012"/>
    <s v="20201225"/>
    <s v="CUNDINAMARCA"/>
    <n v="1505537"/>
    <n v="906798"/>
    <n v="0"/>
  </r>
  <r>
    <x v="7"/>
    <x v="11"/>
    <s v="12"/>
    <x v="15"/>
    <s v="202012"/>
    <s v="20201294"/>
    <s v="GUAINIA"/>
    <n v="5769"/>
    <n v="41326"/>
    <n v="0"/>
  </r>
  <r>
    <x v="7"/>
    <x v="11"/>
    <s v="12"/>
    <x v="16"/>
    <s v="202012"/>
    <s v="20201295"/>
    <s v="GUAVIARE"/>
    <n v="19546"/>
    <n v="60106"/>
    <n v="0"/>
  </r>
  <r>
    <x v="7"/>
    <x v="11"/>
    <s v="12"/>
    <x v="17"/>
    <s v="202012"/>
    <s v="20201241"/>
    <s v="HUILA"/>
    <n v="334102"/>
    <n v="784811"/>
    <n v="0"/>
  </r>
  <r>
    <x v="7"/>
    <x v="11"/>
    <s v="12"/>
    <x v="19"/>
    <s v="202012"/>
    <s v="20201244"/>
    <s v="LA GUAJIRA"/>
    <n v="141359"/>
    <n v="788702"/>
    <n v="0"/>
  </r>
  <r>
    <x v="7"/>
    <x v="11"/>
    <s v="12"/>
    <x v="20"/>
    <s v="202012"/>
    <s v="20201247"/>
    <s v="MAGDALENA"/>
    <n v="375353"/>
    <n v="957214"/>
    <n v="0"/>
  </r>
  <r>
    <x v="7"/>
    <x v="11"/>
    <s v="12"/>
    <x v="21"/>
    <s v="202012"/>
    <s v="20201250"/>
    <s v="META"/>
    <n v="434150"/>
    <n v="552401"/>
    <n v="0"/>
  </r>
  <r>
    <x v="7"/>
    <x v="11"/>
    <s v="12"/>
    <x v="22"/>
    <s v="202012"/>
    <s v="20201252"/>
    <s v="NARINO"/>
    <n v="271940"/>
    <n v="1145306"/>
    <n v="0"/>
  </r>
  <r>
    <x v="7"/>
    <x v="11"/>
    <s v="12"/>
    <x v="23"/>
    <s v="202012"/>
    <s v="20201254"/>
    <s v="NORTE DE SANTANDER"/>
    <n v="444998"/>
    <n v="1075138"/>
    <n v="0"/>
  </r>
  <r>
    <x v="7"/>
    <x v="11"/>
    <s v="12"/>
    <x v="24"/>
    <s v="202012"/>
    <s v="20201286"/>
    <s v="PUTUMAYO"/>
    <n v="46525"/>
    <n v="260436"/>
    <n v="0"/>
  </r>
  <r>
    <x v="7"/>
    <x v="11"/>
    <s v="12"/>
    <x v="25"/>
    <s v="202012"/>
    <s v="20201263"/>
    <s v="QUINDIO"/>
    <n v="283066"/>
    <n v="250037"/>
    <n v="0"/>
  </r>
  <r>
    <x v="7"/>
    <x v="11"/>
    <s v="12"/>
    <x v="26"/>
    <s v="202012"/>
    <s v="20201266"/>
    <s v="RISARALDA"/>
    <n v="562234"/>
    <n v="415349"/>
    <n v="0"/>
  </r>
  <r>
    <x v="7"/>
    <x v="11"/>
    <s v="12"/>
    <x v="27"/>
    <s v="202012"/>
    <s v="20201288"/>
    <s v="SAN ANDRES"/>
    <n v="42129"/>
    <n v="18786"/>
    <n v="0"/>
  </r>
  <r>
    <x v="7"/>
    <x v="11"/>
    <s v="12"/>
    <x v="28"/>
    <s v="202012"/>
    <s v="20201268"/>
    <s v="SANTANDER"/>
    <n v="1117872"/>
    <n v="1006734"/>
    <n v="0"/>
  </r>
  <r>
    <x v="7"/>
    <x v="11"/>
    <s v="12"/>
    <x v="29"/>
    <s v="202012"/>
    <s v="20201270"/>
    <s v="SUCRE"/>
    <n v="156693"/>
    <n v="777782"/>
    <n v="0"/>
  </r>
  <r>
    <x v="7"/>
    <x v="11"/>
    <s v="12"/>
    <x v="30"/>
    <s v="202012"/>
    <s v="20201273"/>
    <s v="TOLIMA"/>
    <n v="503309"/>
    <n v="753195"/>
    <n v="0"/>
  </r>
  <r>
    <x v="7"/>
    <x v="11"/>
    <s v="12"/>
    <x v="31"/>
    <s v="202012"/>
    <s v="20201276"/>
    <s v="VALLE"/>
    <n v="2530281"/>
    <n v="1875617"/>
    <n v="0"/>
  </r>
  <r>
    <x v="7"/>
    <x v="11"/>
    <s v="12"/>
    <x v="32"/>
    <s v="202012"/>
    <s v="20201297"/>
    <s v="VAUPES"/>
    <n v="4123"/>
    <n v="26982"/>
    <n v="0"/>
  </r>
  <r>
    <x v="7"/>
    <x v="11"/>
    <s v="12"/>
    <x v="33"/>
    <s v="202012"/>
    <s v="20201299"/>
    <s v="VICHADA"/>
    <n v="9325"/>
    <n v="61751"/>
    <n v="0"/>
  </r>
  <r>
    <x v="8"/>
    <x v="0"/>
    <s v="01"/>
    <x v="0"/>
    <s v="202101"/>
    <s v="20210191"/>
    <s v="AMAZONAS"/>
    <n v="16886"/>
    <n v="55205"/>
    <n v="0"/>
  </r>
  <r>
    <x v="8"/>
    <x v="0"/>
    <s v="01"/>
    <x v="1"/>
    <s v="202101"/>
    <s v="20210105"/>
    <s v="ANTIOQUIA"/>
    <n v="4041993"/>
    <n v="2424400"/>
    <n v="0"/>
  </r>
  <r>
    <x v="8"/>
    <x v="0"/>
    <s v="01"/>
    <x v="2"/>
    <s v="202101"/>
    <s v="20210181"/>
    <s v="ARAUCA"/>
    <n v="48111"/>
    <n v="223241"/>
    <n v="0"/>
  </r>
  <r>
    <x v="8"/>
    <x v="0"/>
    <s v="01"/>
    <x v="3"/>
    <s v="202101"/>
    <s v="20210108"/>
    <s v="ATLANTICO"/>
    <n v="1158130"/>
    <n v="1437999"/>
    <n v="0"/>
  </r>
  <r>
    <x v="8"/>
    <x v="0"/>
    <s v="01"/>
    <x v="4"/>
    <s v="202101"/>
    <s v="20210111"/>
    <s v="BOGOTA D.C."/>
    <n v="6289830"/>
    <n v="1468969"/>
    <n v="0"/>
  </r>
  <r>
    <x v="8"/>
    <x v="0"/>
    <s v="01"/>
    <x v="5"/>
    <s v="202101"/>
    <s v="20210113"/>
    <s v="BOLIVAR"/>
    <n v="642567"/>
    <n v="1502383"/>
    <n v="0"/>
  </r>
  <r>
    <x v="8"/>
    <x v="0"/>
    <s v="01"/>
    <x v="6"/>
    <s v="202101"/>
    <s v="20210115"/>
    <s v="BOYACA"/>
    <n v="471095"/>
    <n v="656681"/>
    <n v="0"/>
  </r>
  <r>
    <x v="8"/>
    <x v="0"/>
    <s v="01"/>
    <x v="7"/>
    <s v="202101"/>
    <s v="20210117"/>
    <s v="CALDAS"/>
    <n v="480601"/>
    <n v="402309"/>
    <n v="0"/>
  </r>
  <r>
    <x v="8"/>
    <x v="0"/>
    <s v="01"/>
    <x v="8"/>
    <s v="202101"/>
    <s v="20210118"/>
    <s v="CAQUETA"/>
    <n v="72580"/>
    <n v="322283"/>
    <n v="0"/>
  </r>
  <r>
    <x v="8"/>
    <x v="0"/>
    <s v="01"/>
    <x v="9"/>
    <s v="202101"/>
    <s v="20210185"/>
    <s v="CASANARE"/>
    <n v="161729"/>
    <n v="239604"/>
    <n v="0"/>
  </r>
  <r>
    <x v="8"/>
    <x v="0"/>
    <s v="01"/>
    <x v="10"/>
    <s v="202101"/>
    <s v="20210119"/>
    <s v="CAUCA"/>
    <n v="282100"/>
    <n v="983646"/>
    <n v="0"/>
  </r>
  <r>
    <x v="8"/>
    <x v="0"/>
    <s v="01"/>
    <x v="11"/>
    <s v="202101"/>
    <s v="20210120"/>
    <s v="CESAR"/>
    <n v="317915"/>
    <n v="874414"/>
    <n v="0"/>
  </r>
  <r>
    <x v="8"/>
    <x v="0"/>
    <s v="01"/>
    <x v="12"/>
    <s v="202101"/>
    <s v="20210127"/>
    <s v="CHOCO"/>
    <n v="48273"/>
    <n v="373285"/>
    <n v="0"/>
  </r>
  <r>
    <x v="8"/>
    <x v="0"/>
    <s v="01"/>
    <x v="13"/>
    <s v="202101"/>
    <s v="20210123"/>
    <s v="CORDOBA"/>
    <n v="316218"/>
    <n v="1326421"/>
    <n v="0"/>
  </r>
  <r>
    <x v="8"/>
    <x v="0"/>
    <s v="01"/>
    <x v="14"/>
    <s v="202101"/>
    <s v="20210125"/>
    <s v="CUNDINAMARCA"/>
    <n v="1508394"/>
    <n v="908235"/>
    <n v="0"/>
  </r>
  <r>
    <x v="8"/>
    <x v="0"/>
    <s v="01"/>
    <x v="15"/>
    <s v="202101"/>
    <s v="20210194"/>
    <s v="GUAINIA"/>
    <n v="5616"/>
    <n v="41569"/>
    <n v="0"/>
  </r>
  <r>
    <x v="8"/>
    <x v="0"/>
    <s v="01"/>
    <x v="16"/>
    <s v="202101"/>
    <s v="20210195"/>
    <s v="GUAVIARE"/>
    <n v="19580"/>
    <n v="60309"/>
    <n v="0"/>
  </r>
  <r>
    <x v="8"/>
    <x v="0"/>
    <s v="01"/>
    <x v="17"/>
    <s v="202101"/>
    <s v="20210141"/>
    <s v="HUILA"/>
    <n v="334419"/>
    <n v="784812"/>
    <n v="0"/>
  </r>
  <r>
    <x v="8"/>
    <x v="0"/>
    <s v="01"/>
    <x v="19"/>
    <s v="202101"/>
    <s v="20210144"/>
    <s v="LA GUAJIRA"/>
    <n v="136031"/>
    <n v="795729"/>
    <n v="0"/>
  </r>
  <r>
    <x v="8"/>
    <x v="0"/>
    <s v="01"/>
    <x v="20"/>
    <s v="202101"/>
    <s v="20210147"/>
    <s v="MAGDALENA"/>
    <n v="374815"/>
    <n v="959798"/>
    <n v="0"/>
  </r>
  <r>
    <x v="8"/>
    <x v="0"/>
    <s v="01"/>
    <x v="21"/>
    <s v="202101"/>
    <s v="20210150"/>
    <s v="META"/>
    <n v="433998"/>
    <n v="554281"/>
    <n v="0"/>
  </r>
  <r>
    <x v="8"/>
    <x v="0"/>
    <s v="01"/>
    <x v="22"/>
    <s v="202101"/>
    <s v="20210152"/>
    <s v="NARINO"/>
    <n v="269552"/>
    <n v="1147349"/>
    <n v="0"/>
  </r>
  <r>
    <x v="8"/>
    <x v="0"/>
    <s v="01"/>
    <x v="23"/>
    <s v="202101"/>
    <s v="20210154"/>
    <s v="NORTE DE SANTANDER"/>
    <n v="440441"/>
    <n v="1078971"/>
    <n v="0"/>
  </r>
  <r>
    <x v="8"/>
    <x v="0"/>
    <s v="01"/>
    <x v="24"/>
    <s v="202101"/>
    <s v="20210186"/>
    <s v="PUTUMAYO"/>
    <n v="45197"/>
    <n v="261902"/>
    <n v="0"/>
  </r>
  <r>
    <x v="8"/>
    <x v="0"/>
    <s v="01"/>
    <x v="25"/>
    <s v="202101"/>
    <s v="20210163"/>
    <s v="QUINDIO"/>
    <n v="284474"/>
    <n v="249689"/>
    <n v="0"/>
  </r>
  <r>
    <x v="8"/>
    <x v="0"/>
    <s v="01"/>
    <x v="26"/>
    <s v="202101"/>
    <s v="20210166"/>
    <s v="RISARALDA"/>
    <n v="564093"/>
    <n v="414136"/>
    <n v="0"/>
  </r>
  <r>
    <x v="8"/>
    <x v="0"/>
    <s v="01"/>
    <x v="27"/>
    <s v="202101"/>
    <s v="20210188"/>
    <s v="SAN ANDRES"/>
    <n v="42505"/>
    <n v="18522"/>
    <n v="0"/>
  </r>
  <r>
    <x v="8"/>
    <x v="0"/>
    <s v="01"/>
    <x v="28"/>
    <s v="202101"/>
    <s v="20210168"/>
    <s v="SANTANDER"/>
    <n v="1114967"/>
    <n v="1007640"/>
    <n v="0"/>
  </r>
  <r>
    <x v="8"/>
    <x v="0"/>
    <s v="01"/>
    <x v="29"/>
    <s v="202101"/>
    <s v="20210170"/>
    <s v="SUCRE"/>
    <n v="155064"/>
    <n v="779080"/>
    <n v="0"/>
  </r>
  <r>
    <x v="8"/>
    <x v="0"/>
    <s v="01"/>
    <x v="30"/>
    <s v="202101"/>
    <s v="20210173"/>
    <s v="TOLIMA"/>
    <n v="503518"/>
    <n v="752573"/>
    <n v="0"/>
  </r>
  <r>
    <x v="8"/>
    <x v="0"/>
    <s v="01"/>
    <x v="31"/>
    <s v="202101"/>
    <s v="20210176"/>
    <s v="VALLE"/>
    <n v="2527445"/>
    <n v="1877066"/>
    <n v="0"/>
  </r>
  <r>
    <x v="8"/>
    <x v="0"/>
    <s v="01"/>
    <x v="32"/>
    <s v="202101"/>
    <s v="20210197"/>
    <s v="VAUPES"/>
    <n v="4130"/>
    <n v="27022"/>
    <n v="0"/>
  </r>
  <r>
    <x v="8"/>
    <x v="0"/>
    <s v="01"/>
    <x v="33"/>
    <s v="202101"/>
    <s v="20210199"/>
    <s v="VICHADA"/>
    <n v="9439"/>
    <n v="61761"/>
    <n v="0"/>
  </r>
  <r>
    <x v="8"/>
    <x v="1"/>
    <s v="02"/>
    <x v="0"/>
    <s v="202102"/>
    <s v="20210291"/>
    <s v="AMAZONAS"/>
    <n v="17252"/>
    <n v="55295"/>
    <n v="0"/>
  </r>
  <r>
    <x v="8"/>
    <x v="1"/>
    <s v="02"/>
    <x v="1"/>
    <s v="202102"/>
    <s v="20210205"/>
    <s v="ANTIOQUIA"/>
    <n v="4081087"/>
    <n v="2418815"/>
    <n v="0"/>
  </r>
  <r>
    <x v="8"/>
    <x v="1"/>
    <s v="02"/>
    <x v="2"/>
    <s v="202102"/>
    <s v="20210281"/>
    <s v="ARAUCA"/>
    <n v="49127"/>
    <n v="223858"/>
    <n v="0"/>
  </r>
  <r>
    <x v="8"/>
    <x v="1"/>
    <s v="02"/>
    <x v="3"/>
    <s v="202102"/>
    <s v="20210208"/>
    <s v="ATLANTICO"/>
    <n v="1166755"/>
    <n v="1439675"/>
    <n v="0"/>
  </r>
  <r>
    <x v="8"/>
    <x v="1"/>
    <s v="02"/>
    <x v="4"/>
    <s v="202102"/>
    <s v="20210211"/>
    <s v="BOGOTA D.C."/>
    <n v="6321525"/>
    <n v="1468129"/>
    <n v="0"/>
  </r>
  <r>
    <x v="8"/>
    <x v="1"/>
    <s v="02"/>
    <x v="5"/>
    <s v="202102"/>
    <s v="20210213"/>
    <s v="BOLIVAR"/>
    <n v="642131"/>
    <n v="1508950"/>
    <n v="0"/>
  </r>
  <r>
    <x v="8"/>
    <x v="1"/>
    <s v="02"/>
    <x v="6"/>
    <s v="202102"/>
    <s v="20210215"/>
    <s v="BOYACA"/>
    <n v="476227"/>
    <n v="655627"/>
    <n v="0"/>
  </r>
  <r>
    <x v="8"/>
    <x v="1"/>
    <s v="02"/>
    <x v="7"/>
    <s v="202102"/>
    <s v="20210217"/>
    <s v="CALDAS"/>
    <n v="486130"/>
    <n v="400384"/>
    <n v="0"/>
  </r>
  <r>
    <x v="8"/>
    <x v="1"/>
    <s v="02"/>
    <x v="8"/>
    <s v="202102"/>
    <s v="20210218"/>
    <s v="CAQUETA"/>
    <n v="72018"/>
    <n v="323589"/>
    <n v="0"/>
  </r>
  <r>
    <x v="8"/>
    <x v="1"/>
    <s v="02"/>
    <x v="9"/>
    <s v="202102"/>
    <s v="20210285"/>
    <s v="CASANARE"/>
    <n v="163690"/>
    <n v="239910"/>
    <n v="0"/>
  </r>
  <r>
    <x v="8"/>
    <x v="1"/>
    <s v="02"/>
    <x v="10"/>
    <s v="202102"/>
    <s v="20210219"/>
    <s v="CAUCA"/>
    <n v="283182"/>
    <n v="986882"/>
    <n v="0"/>
  </r>
  <r>
    <x v="8"/>
    <x v="1"/>
    <s v="02"/>
    <x v="11"/>
    <s v="202102"/>
    <s v="20210220"/>
    <s v="CESAR"/>
    <n v="318760"/>
    <n v="876507"/>
    <n v="0"/>
  </r>
  <r>
    <x v="8"/>
    <x v="1"/>
    <s v="02"/>
    <x v="12"/>
    <s v="202102"/>
    <s v="20210227"/>
    <s v="CHOCO"/>
    <n v="49396"/>
    <n v="373105"/>
    <n v="0"/>
  </r>
  <r>
    <x v="8"/>
    <x v="1"/>
    <s v="02"/>
    <x v="13"/>
    <s v="202102"/>
    <s v="20210223"/>
    <s v="CORDOBA"/>
    <n v="316467"/>
    <n v="1328888"/>
    <n v="0"/>
  </r>
  <r>
    <x v="8"/>
    <x v="1"/>
    <s v="02"/>
    <x v="14"/>
    <s v="202102"/>
    <s v="20210225"/>
    <s v="CUNDINAMARCA"/>
    <n v="1526378"/>
    <n v="902880"/>
    <n v="0"/>
  </r>
  <r>
    <x v="8"/>
    <x v="1"/>
    <s v="02"/>
    <x v="15"/>
    <s v="202102"/>
    <s v="20210294"/>
    <s v="GUAINIA"/>
    <n v="5413"/>
    <n v="41939"/>
    <n v="0"/>
  </r>
  <r>
    <x v="8"/>
    <x v="1"/>
    <s v="02"/>
    <x v="16"/>
    <s v="202102"/>
    <s v="20210295"/>
    <s v="GUAVIARE"/>
    <n v="20091"/>
    <n v="60069"/>
    <n v="0"/>
  </r>
  <r>
    <x v="8"/>
    <x v="1"/>
    <s v="02"/>
    <x v="17"/>
    <s v="202102"/>
    <s v="20210241"/>
    <s v="HUILA"/>
    <n v="338296"/>
    <n v="783880"/>
    <n v="0"/>
  </r>
  <r>
    <x v="8"/>
    <x v="1"/>
    <s v="02"/>
    <x v="19"/>
    <s v="202102"/>
    <s v="20210244"/>
    <s v="LA GUAJIRA"/>
    <n v="134492"/>
    <n v="803487"/>
    <n v="0"/>
  </r>
  <r>
    <x v="8"/>
    <x v="1"/>
    <s v="02"/>
    <x v="20"/>
    <s v="202102"/>
    <s v="20210247"/>
    <s v="MAGDALENA"/>
    <n v="376941"/>
    <n v="959866"/>
    <n v="0"/>
  </r>
  <r>
    <x v="8"/>
    <x v="1"/>
    <s v="02"/>
    <x v="21"/>
    <s v="202102"/>
    <s v="20210250"/>
    <s v="META"/>
    <n v="438871"/>
    <n v="553537"/>
    <n v="0"/>
  </r>
  <r>
    <x v="8"/>
    <x v="1"/>
    <s v="02"/>
    <x v="22"/>
    <s v="202102"/>
    <s v="20210252"/>
    <s v="NARINO"/>
    <n v="271254"/>
    <n v="1148073"/>
    <n v="0"/>
  </r>
  <r>
    <x v="8"/>
    <x v="1"/>
    <s v="02"/>
    <x v="23"/>
    <s v="202102"/>
    <s v="20210254"/>
    <s v="NORTE DE SANTANDER"/>
    <n v="445011"/>
    <n v="1080976"/>
    <n v="0"/>
  </r>
  <r>
    <x v="8"/>
    <x v="1"/>
    <s v="02"/>
    <x v="24"/>
    <s v="202102"/>
    <s v="20210286"/>
    <s v="PUTUMAYO"/>
    <n v="44787"/>
    <n v="263223"/>
    <n v="0"/>
  </r>
  <r>
    <x v="8"/>
    <x v="1"/>
    <s v="02"/>
    <x v="25"/>
    <s v="202102"/>
    <s v="20210263"/>
    <s v="QUINDIO"/>
    <n v="288108"/>
    <n v="249014"/>
    <n v="0"/>
  </r>
  <r>
    <x v="8"/>
    <x v="1"/>
    <s v="02"/>
    <x v="26"/>
    <s v="202102"/>
    <s v="20210266"/>
    <s v="RISARALDA"/>
    <n v="570969"/>
    <n v="412449"/>
    <n v="0"/>
  </r>
  <r>
    <x v="8"/>
    <x v="1"/>
    <s v="02"/>
    <x v="27"/>
    <s v="202102"/>
    <s v="20210288"/>
    <s v="SAN ANDRES"/>
    <n v="42971"/>
    <n v="18141"/>
    <n v="0"/>
  </r>
  <r>
    <x v="8"/>
    <x v="1"/>
    <s v="02"/>
    <x v="28"/>
    <s v="202102"/>
    <s v="20210268"/>
    <s v="SANTANDER"/>
    <n v="1124834"/>
    <n v="1005237"/>
    <n v="0"/>
  </r>
  <r>
    <x v="8"/>
    <x v="1"/>
    <s v="02"/>
    <x v="29"/>
    <s v="202102"/>
    <s v="20210270"/>
    <s v="SUCRE"/>
    <n v="155161"/>
    <n v="780161"/>
    <n v="0"/>
  </r>
  <r>
    <x v="8"/>
    <x v="1"/>
    <s v="02"/>
    <x v="30"/>
    <s v="202102"/>
    <s v="20210273"/>
    <s v="TOLIMA"/>
    <n v="509287"/>
    <n v="750759"/>
    <n v="0"/>
  </r>
  <r>
    <x v="8"/>
    <x v="1"/>
    <s v="02"/>
    <x v="31"/>
    <s v="202102"/>
    <s v="20210276"/>
    <s v="VALLE"/>
    <n v="2546539"/>
    <n v="1882632"/>
    <n v="0"/>
  </r>
  <r>
    <x v="8"/>
    <x v="1"/>
    <s v="02"/>
    <x v="32"/>
    <s v="202102"/>
    <s v="20210297"/>
    <s v="VAUPES"/>
    <n v="4204"/>
    <n v="27049"/>
    <n v="0"/>
  </r>
  <r>
    <x v="8"/>
    <x v="1"/>
    <s v="02"/>
    <x v="33"/>
    <s v="202102"/>
    <s v="20210299"/>
    <s v="VICHADA"/>
    <n v="9686"/>
    <n v="61857"/>
    <n v="0"/>
  </r>
  <r>
    <x v="8"/>
    <x v="2"/>
    <s v="03"/>
    <x v="0"/>
    <s v="202103"/>
    <s v="20210391"/>
    <s v="AMAZONAS"/>
    <n v="17311"/>
    <n v="55289"/>
    <n v="0"/>
  </r>
  <r>
    <x v="8"/>
    <x v="2"/>
    <s v="03"/>
    <x v="1"/>
    <s v="202103"/>
    <s v="20210305"/>
    <s v="ANTIOQUIA"/>
    <n v="4124926"/>
    <n v="2398449"/>
    <n v="0"/>
  </r>
  <r>
    <x v="8"/>
    <x v="2"/>
    <s v="03"/>
    <x v="2"/>
    <s v="202103"/>
    <s v="20210381"/>
    <s v="ARAUCA"/>
    <n v="50529"/>
    <n v="223333"/>
    <n v="0"/>
  </r>
  <r>
    <x v="8"/>
    <x v="2"/>
    <s v="03"/>
    <x v="3"/>
    <s v="202103"/>
    <s v="20210308"/>
    <s v="ATLANTICO"/>
    <n v="1180147"/>
    <n v="1436560"/>
    <n v="0"/>
  </r>
  <r>
    <x v="8"/>
    <x v="2"/>
    <s v="03"/>
    <x v="4"/>
    <s v="202103"/>
    <s v="20210311"/>
    <s v="BOGOTA D.C."/>
    <n v="6378727"/>
    <n v="1449846"/>
    <n v="0"/>
  </r>
  <r>
    <x v="8"/>
    <x v="2"/>
    <s v="03"/>
    <x v="5"/>
    <s v="202103"/>
    <s v="20210313"/>
    <s v="BOLIVAR"/>
    <n v="652436"/>
    <n v="1504517"/>
    <n v="0"/>
  </r>
  <r>
    <x v="8"/>
    <x v="2"/>
    <s v="03"/>
    <x v="6"/>
    <s v="202103"/>
    <s v="20210315"/>
    <s v="BOYACA"/>
    <n v="482707"/>
    <n v="651609"/>
    <n v="0"/>
  </r>
  <r>
    <x v="8"/>
    <x v="2"/>
    <s v="03"/>
    <x v="7"/>
    <s v="202103"/>
    <s v="20210317"/>
    <s v="CALDAS"/>
    <n v="491500"/>
    <n v="397949"/>
    <n v="0"/>
  </r>
  <r>
    <x v="8"/>
    <x v="2"/>
    <s v="03"/>
    <x v="8"/>
    <s v="202103"/>
    <s v="20210318"/>
    <s v="CAQUETA"/>
    <n v="73011"/>
    <n v="323068"/>
    <n v="0"/>
  </r>
  <r>
    <x v="8"/>
    <x v="2"/>
    <s v="03"/>
    <x v="9"/>
    <s v="202103"/>
    <s v="20210385"/>
    <s v="CASANARE"/>
    <n v="167666"/>
    <n v="237545"/>
    <n v="0"/>
  </r>
  <r>
    <x v="8"/>
    <x v="2"/>
    <s v="03"/>
    <x v="10"/>
    <s v="202103"/>
    <s v="20210319"/>
    <s v="CAUCA"/>
    <n v="288680"/>
    <n v="984551"/>
    <n v="0"/>
  </r>
  <r>
    <x v="8"/>
    <x v="2"/>
    <s v="03"/>
    <x v="11"/>
    <s v="202103"/>
    <s v="20210320"/>
    <s v="CESAR"/>
    <n v="324478"/>
    <n v="875070"/>
    <n v="0"/>
  </r>
  <r>
    <x v="8"/>
    <x v="2"/>
    <s v="03"/>
    <x v="12"/>
    <s v="202103"/>
    <s v="20210327"/>
    <s v="CHOCO"/>
    <n v="51054"/>
    <n v="372566"/>
    <n v="0"/>
  </r>
  <r>
    <x v="8"/>
    <x v="2"/>
    <s v="03"/>
    <x v="13"/>
    <s v="202103"/>
    <s v="20210323"/>
    <s v="CORDOBA"/>
    <n v="321815"/>
    <n v="1325286"/>
    <n v="0"/>
  </r>
  <r>
    <x v="8"/>
    <x v="2"/>
    <s v="03"/>
    <x v="14"/>
    <s v="202103"/>
    <s v="20210325"/>
    <s v="CUNDINAMARCA"/>
    <n v="1547156"/>
    <n v="894066"/>
    <n v="0"/>
  </r>
  <r>
    <x v="8"/>
    <x v="2"/>
    <s v="03"/>
    <x v="15"/>
    <s v="202103"/>
    <s v="20210394"/>
    <s v="GUAINIA"/>
    <n v="5382"/>
    <n v="42145"/>
    <n v="0"/>
  </r>
  <r>
    <x v="8"/>
    <x v="2"/>
    <s v="03"/>
    <x v="16"/>
    <s v="202103"/>
    <s v="20210395"/>
    <s v="GUAVIARE"/>
    <n v="20575"/>
    <n v="59764"/>
    <n v="0"/>
  </r>
  <r>
    <x v="8"/>
    <x v="2"/>
    <s v="03"/>
    <x v="17"/>
    <s v="202103"/>
    <s v="20210341"/>
    <s v="HUILA"/>
    <n v="342836"/>
    <n v="784749"/>
    <n v="0"/>
  </r>
  <r>
    <x v="8"/>
    <x v="2"/>
    <s v="03"/>
    <x v="19"/>
    <s v="202103"/>
    <s v="20210344"/>
    <s v="LA GUAJIRA"/>
    <n v="135992"/>
    <n v="805203"/>
    <n v="0"/>
  </r>
  <r>
    <x v="8"/>
    <x v="2"/>
    <s v="03"/>
    <x v="20"/>
    <s v="202103"/>
    <s v="20210347"/>
    <s v="MAGDALENA"/>
    <n v="382423"/>
    <n v="958643"/>
    <n v="0"/>
  </r>
  <r>
    <x v="8"/>
    <x v="2"/>
    <s v="03"/>
    <x v="21"/>
    <s v="202103"/>
    <s v="20210350"/>
    <s v="META"/>
    <n v="446812"/>
    <n v="551158"/>
    <n v="0"/>
  </r>
  <r>
    <x v="8"/>
    <x v="2"/>
    <s v="03"/>
    <x v="22"/>
    <s v="202103"/>
    <s v="20210352"/>
    <s v="NARINO"/>
    <n v="275710"/>
    <n v="1146191"/>
    <n v="0"/>
  </r>
  <r>
    <x v="8"/>
    <x v="2"/>
    <s v="03"/>
    <x v="23"/>
    <s v="202103"/>
    <s v="20210354"/>
    <s v="NORTE DE SANTANDER"/>
    <n v="451499"/>
    <n v="1079945"/>
    <n v="0"/>
  </r>
  <r>
    <x v="8"/>
    <x v="2"/>
    <s v="03"/>
    <x v="24"/>
    <s v="202103"/>
    <s v="20210386"/>
    <s v="PUTUMAYO"/>
    <n v="45186"/>
    <n v="263167"/>
    <n v="0"/>
  </r>
  <r>
    <x v="8"/>
    <x v="2"/>
    <s v="03"/>
    <x v="25"/>
    <s v="202103"/>
    <s v="20210363"/>
    <s v="QUINDIO"/>
    <n v="292358"/>
    <n v="247360"/>
    <n v="0"/>
  </r>
  <r>
    <x v="8"/>
    <x v="2"/>
    <s v="03"/>
    <x v="26"/>
    <s v="202103"/>
    <s v="20210366"/>
    <s v="RISARALDA"/>
    <n v="577569"/>
    <n v="410393"/>
    <n v="0"/>
  </r>
  <r>
    <x v="8"/>
    <x v="2"/>
    <s v="03"/>
    <x v="27"/>
    <s v="202103"/>
    <s v="20210388"/>
    <s v="SAN ANDRES"/>
    <n v="44003"/>
    <n v="17569"/>
    <n v="0"/>
  </r>
  <r>
    <x v="8"/>
    <x v="2"/>
    <s v="03"/>
    <x v="28"/>
    <s v="202103"/>
    <s v="20210368"/>
    <s v="SANTANDER"/>
    <n v="1140160"/>
    <n v="998839"/>
    <n v="0"/>
  </r>
  <r>
    <x v="8"/>
    <x v="2"/>
    <s v="03"/>
    <x v="29"/>
    <s v="202103"/>
    <s v="20210370"/>
    <s v="SUCRE"/>
    <n v="158322"/>
    <n v="780784"/>
    <n v="0"/>
  </r>
  <r>
    <x v="8"/>
    <x v="2"/>
    <s v="03"/>
    <x v="30"/>
    <s v="202103"/>
    <s v="20210373"/>
    <s v="TOLIMA"/>
    <n v="517754"/>
    <n v="747617"/>
    <n v="0"/>
  </r>
  <r>
    <x v="8"/>
    <x v="2"/>
    <s v="03"/>
    <x v="31"/>
    <s v="202103"/>
    <s v="20210376"/>
    <s v="VALLE"/>
    <n v="2569263"/>
    <n v="1874640"/>
    <n v="0"/>
  </r>
  <r>
    <x v="8"/>
    <x v="2"/>
    <s v="03"/>
    <x v="32"/>
    <s v="202103"/>
    <s v="20210397"/>
    <s v="VAUPES"/>
    <n v="4346"/>
    <n v="26968"/>
    <n v="0"/>
  </r>
  <r>
    <x v="8"/>
    <x v="2"/>
    <s v="03"/>
    <x v="33"/>
    <s v="202103"/>
    <s v="20210399"/>
    <s v="VICHADA"/>
    <n v="10001"/>
    <n v="61921"/>
    <n v="0"/>
  </r>
  <r>
    <x v="8"/>
    <x v="3"/>
    <s v="04"/>
    <x v="0"/>
    <s v="202104"/>
    <s v="20210491"/>
    <s v="AMAZONAS"/>
    <n v="17439"/>
    <n v="55645"/>
    <n v="0"/>
  </r>
  <r>
    <x v="8"/>
    <x v="3"/>
    <s v="04"/>
    <x v="1"/>
    <s v="202104"/>
    <s v="20210405"/>
    <s v="ANTIOQUIA"/>
    <n v="4159698"/>
    <n v="2387961"/>
    <n v="0"/>
  </r>
  <r>
    <x v="8"/>
    <x v="3"/>
    <s v="04"/>
    <x v="2"/>
    <s v="202104"/>
    <s v="20210481"/>
    <s v="ARAUCA"/>
    <n v="51220"/>
    <n v="223381"/>
    <n v="0"/>
  </r>
  <r>
    <x v="8"/>
    <x v="3"/>
    <s v="04"/>
    <x v="3"/>
    <s v="202104"/>
    <s v="20210408"/>
    <s v="ATLANTICO"/>
    <n v="1194722"/>
    <n v="1430308"/>
    <n v="0"/>
  </r>
  <r>
    <x v="8"/>
    <x v="3"/>
    <s v="04"/>
    <x v="4"/>
    <s v="202104"/>
    <s v="20210411"/>
    <s v="BOGOTA D.C."/>
    <n v="6414312"/>
    <n v="1444848"/>
    <n v="0"/>
  </r>
  <r>
    <x v="8"/>
    <x v="3"/>
    <s v="04"/>
    <x v="5"/>
    <s v="202104"/>
    <s v="20210413"/>
    <s v="BOLIVAR"/>
    <n v="664181"/>
    <n v="1500147"/>
    <n v="0"/>
  </r>
  <r>
    <x v="8"/>
    <x v="3"/>
    <s v="04"/>
    <x v="6"/>
    <s v="202104"/>
    <s v="20210415"/>
    <s v="BOYACA"/>
    <n v="484868"/>
    <n v="651351"/>
    <n v="0"/>
  </r>
  <r>
    <x v="8"/>
    <x v="3"/>
    <s v="04"/>
    <x v="7"/>
    <s v="202104"/>
    <s v="20210417"/>
    <s v="CALDAS"/>
    <n v="493748"/>
    <n v="398022"/>
    <n v="0"/>
  </r>
  <r>
    <x v="8"/>
    <x v="3"/>
    <s v="04"/>
    <x v="8"/>
    <s v="202104"/>
    <s v="20210418"/>
    <s v="CAQUETA"/>
    <n v="73665"/>
    <n v="324589"/>
    <n v="0"/>
  </r>
  <r>
    <x v="8"/>
    <x v="3"/>
    <s v="04"/>
    <x v="9"/>
    <s v="202104"/>
    <s v="20210485"/>
    <s v="CASANARE"/>
    <n v="167150"/>
    <n v="238730"/>
    <n v="0"/>
  </r>
  <r>
    <x v="8"/>
    <x v="3"/>
    <s v="04"/>
    <x v="10"/>
    <s v="202104"/>
    <s v="20210419"/>
    <s v="CAUCA"/>
    <n v="291440"/>
    <n v="986109"/>
    <n v="0"/>
  </r>
  <r>
    <x v="8"/>
    <x v="3"/>
    <s v="04"/>
    <x v="11"/>
    <s v="202104"/>
    <s v="20210420"/>
    <s v="CESAR"/>
    <n v="330700"/>
    <n v="873646"/>
    <n v="0"/>
  </r>
  <r>
    <x v="8"/>
    <x v="3"/>
    <s v="04"/>
    <x v="12"/>
    <s v="202104"/>
    <s v="20210427"/>
    <s v="CHOCO"/>
    <n v="50568"/>
    <n v="375925"/>
    <n v="0"/>
  </r>
  <r>
    <x v="8"/>
    <x v="3"/>
    <s v="04"/>
    <x v="13"/>
    <s v="202104"/>
    <s v="20210423"/>
    <s v="CORDOBA"/>
    <n v="326304"/>
    <n v="1322375"/>
    <n v="0"/>
  </r>
  <r>
    <x v="8"/>
    <x v="3"/>
    <s v="04"/>
    <x v="14"/>
    <s v="202104"/>
    <s v="20210425"/>
    <s v="CUNDINAMARCA"/>
    <n v="1573609"/>
    <n v="889693"/>
    <n v="0"/>
  </r>
  <r>
    <x v="8"/>
    <x v="3"/>
    <s v="04"/>
    <x v="15"/>
    <s v="202104"/>
    <s v="20210494"/>
    <s v="GUAINIA"/>
    <n v="5535"/>
    <n v="42282"/>
    <n v="0"/>
  </r>
  <r>
    <x v="8"/>
    <x v="3"/>
    <s v="04"/>
    <x v="16"/>
    <s v="202104"/>
    <s v="20210495"/>
    <s v="GUAVIARE"/>
    <n v="20778"/>
    <n v="59769"/>
    <n v="0"/>
  </r>
  <r>
    <x v="8"/>
    <x v="3"/>
    <s v="04"/>
    <x v="17"/>
    <s v="202104"/>
    <s v="20210441"/>
    <s v="HUILA"/>
    <n v="342897"/>
    <n v="786509"/>
    <n v="0"/>
  </r>
  <r>
    <x v="8"/>
    <x v="3"/>
    <s v="04"/>
    <x v="19"/>
    <s v="202104"/>
    <s v="20210444"/>
    <s v="LA GUAJIRA"/>
    <n v="139062"/>
    <n v="806048"/>
    <n v="0"/>
  </r>
  <r>
    <x v="8"/>
    <x v="3"/>
    <s v="04"/>
    <x v="20"/>
    <s v="202104"/>
    <s v="20210447"/>
    <s v="MAGDALENA"/>
    <n v="388552"/>
    <n v="955502"/>
    <n v="0"/>
  </r>
  <r>
    <x v="8"/>
    <x v="3"/>
    <s v="04"/>
    <x v="21"/>
    <s v="202104"/>
    <s v="20210450"/>
    <s v="META"/>
    <n v="451653"/>
    <n v="551140"/>
    <n v="0"/>
  </r>
  <r>
    <x v="8"/>
    <x v="3"/>
    <s v="04"/>
    <x v="22"/>
    <s v="202104"/>
    <s v="20210452"/>
    <s v="NARINO"/>
    <n v="277607"/>
    <n v="1146056"/>
    <n v="0"/>
  </r>
  <r>
    <x v="8"/>
    <x v="3"/>
    <s v="04"/>
    <x v="23"/>
    <s v="202104"/>
    <s v="20210454"/>
    <s v="NORTE DE SANTANDER"/>
    <n v="453244"/>
    <n v="1084435"/>
    <n v="0"/>
  </r>
  <r>
    <x v="8"/>
    <x v="3"/>
    <s v="04"/>
    <x v="24"/>
    <s v="202104"/>
    <s v="20210486"/>
    <s v="PUTUMAYO"/>
    <n v="45298"/>
    <n v="263641"/>
    <n v="0"/>
  </r>
  <r>
    <x v="8"/>
    <x v="3"/>
    <s v="04"/>
    <x v="25"/>
    <s v="202104"/>
    <s v="20210463"/>
    <s v="QUINDIO"/>
    <n v="294278"/>
    <n v="247192"/>
    <n v="0"/>
  </r>
  <r>
    <x v="8"/>
    <x v="3"/>
    <s v="04"/>
    <x v="26"/>
    <s v="202104"/>
    <s v="20210466"/>
    <s v="RISARALDA"/>
    <n v="581857"/>
    <n v="411825"/>
    <n v="0"/>
  </r>
  <r>
    <x v="8"/>
    <x v="3"/>
    <s v="04"/>
    <x v="27"/>
    <s v="202104"/>
    <s v="20210488"/>
    <s v="SAN ANDRES"/>
    <n v="44472"/>
    <n v="17361"/>
    <n v="0"/>
  </r>
  <r>
    <x v="8"/>
    <x v="3"/>
    <s v="04"/>
    <x v="28"/>
    <s v="202104"/>
    <s v="20210468"/>
    <s v="SANTANDER"/>
    <n v="1149369"/>
    <n v="995367"/>
    <n v="0"/>
  </r>
  <r>
    <x v="8"/>
    <x v="3"/>
    <s v="04"/>
    <x v="29"/>
    <s v="202104"/>
    <s v="20210470"/>
    <s v="SUCRE"/>
    <n v="161257"/>
    <n v="778557"/>
    <n v="0"/>
  </r>
  <r>
    <x v="8"/>
    <x v="3"/>
    <s v="04"/>
    <x v="30"/>
    <s v="202104"/>
    <s v="20210473"/>
    <s v="TOLIMA"/>
    <n v="522939"/>
    <n v="747357"/>
    <n v="0"/>
  </r>
  <r>
    <x v="8"/>
    <x v="3"/>
    <s v="04"/>
    <x v="31"/>
    <s v="202104"/>
    <s v="20210476"/>
    <s v="VALLE"/>
    <n v="2582750"/>
    <n v="1876314"/>
    <n v="0"/>
  </r>
  <r>
    <x v="8"/>
    <x v="3"/>
    <s v="04"/>
    <x v="32"/>
    <s v="202104"/>
    <s v="20210497"/>
    <s v="VAUPES"/>
    <n v="4423"/>
    <n v="26974"/>
    <n v="0"/>
  </r>
  <r>
    <x v="8"/>
    <x v="3"/>
    <s v="04"/>
    <x v="33"/>
    <s v="202104"/>
    <s v="20210499"/>
    <s v="VICHADA"/>
    <n v="10212"/>
    <n v="62123"/>
    <n v="0"/>
  </r>
  <r>
    <x v="8"/>
    <x v="4"/>
    <s v="05"/>
    <x v="0"/>
    <s v="202105"/>
    <s v="20210591"/>
    <s v="AMAZONAS"/>
    <n v="17751"/>
    <n v="55658"/>
    <n v="0"/>
  </r>
  <r>
    <x v="8"/>
    <x v="4"/>
    <s v="05"/>
    <x v="1"/>
    <s v="202105"/>
    <s v="20210505"/>
    <s v="ANTIOQUIA"/>
    <n v="4186403"/>
    <n v="2379308"/>
    <n v="0"/>
  </r>
  <r>
    <x v="8"/>
    <x v="4"/>
    <s v="05"/>
    <x v="2"/>
    <s v="202105"/>
    <s v="20210581"/>
    <s v="ARAUCA"/>
    <n v="52294"/>
    <n v="223585"/>
    <n v="0"/>
  </r>
  <r>
    <x v="8"/>
    <x v="4"/>
    <s v="05"/>
    <x v="3"/>
    <s v="202105"/>
    <s v="20210508"/>
    <s v="ATLANTICO"/>
    <n v="1204558"/>
    <n v="1423290"/>
    <n v="0"/>
  </r>
  <r>
    <x v="8"/>
    <x v="4"/>
    <s v="05"/>
    <x v="4"/>
    <s v="202105"/>
    <s v="20210511"/>
    <s v="BOGOTA D.C."/>
    <n v="6442204"/>
    <n v="1432484"/>
    <n v="0"/>
  </r>
  <r>
    <x v="8"/>
    <x v="4"/>
    <s v="05"/>
    <x v="5"/>
    <s v="202105"/>
    <s v="20210513"/>
    <s v="BOLIVAR"/>
    <n v="672054"/>
    <n v="1497314"/>
    <n v="0"/>
  </r>
  <r>
    <x v="8"/>
    <x v="4"/>
    <s v="05"/>
    <x v="6"/>
    <s v="202105"/>
    <s v="20210515"/>
    <s v="BOYACA"/>
    <n v="487228"/>
    <n v="650717"/>
    <n v="0"/>
  </r>
  <r>
    <x v="8"/>
    <x v="4"/>
    <s v="05"/>
    <x v="7"/>
    <s v="202105"/>
    <s v="20210517"/>
    <s v="CALDAS"/>
    <n v="497204"/>
    <n v="397062"/>
    <n v="0"/>
  </r>
  <r>
    <x v="8"/>
    <x v="4"/>
    <s v="05"/>
    <x v="8"/>
    <s v="202105"/>
    <s v="20210518"/>
    <s v="CAQUETA"/>
    <n v="74028"/>
    <n v="324407"/>
    <n v="0"/>
  </r>
  <r>
    <x v="8"/>
    <x v="4"/>
    <s v="05"/>
    <x v="9"/>
    <s v="202105"/>
    <s v="20210585"/>
    <s v="CASANARE"/>
    <n v="166934"/>
    <n v="240206"/>
    <n v="0"/>
  </r>
  <r>
    <x v="8"/>
    <x v="4"/>
    <s v="05"/>
    <x v="10"/>
    <s v="202105"/>
    <s v="20210519"/>
    <s v="CAUCA"/>
    <n v="293478"/>
    <n v="985201"/>
    <n v="0"/>
  </r>
  <r>
    <x v="8"/>
    <x v="4"/>
    <s v="05"/>
    <x v="11"/>
    <s v="202105"/>
    <s v="20210520"/>
    <s v="CESAR"/>
    <n v="335031"/>
    <n v="870673"/>
    <n v="0"/>
  </r>
  <r>
    <x v="8"/>
    <x v="4"/>
    <s v="05"/>
    <x v="12"/>
    <s v="202105"/>
    <s v="20210527"/>
    <s v="CHOCO"/>
    <n v="51583"/>
    <n v="372814"/>
    <n v="0"/>
  </r>
  <r>
    <x v="8"/>
    <x v="4"/>
    <s v="05"/>
    <x v="13"/>
    <s v="202105"/>
    <s v="20210523"/>
    <s v="CORDOBA"/>
    <n v="331962"/>
    <n v="1319191"/>
    <n v="0"/>
  </r>
  <r>
    <x v="8"/>
    <x v="4"/>
    <s v="05"/>
    <x v="14"/>
    <s v="202105"/>
    <s v="20210525"/>
    <s v="CUNDINAMARCA"/>
    <n v="1592053"/>
    <n v="878639"/>
    <n v="0"/>
  </r>
  <r>
    <x v="8"/>
    <x v="4"/>
    <s v="05"/>
    <x v="15"/>
    <s v="202105"/>
    <s v="20210594"/>
    <s v="GUAINIA"/>
    <n v="5749"/>
    <n v="42166"/>
    <n v="0"/>
  </r>
  <r>
    <x v="8"/>
    <x v="4"/>
    <s v="05"/>
    <x v="16"/>
    <s v="202105"/>
    <s v="20210595"/>
    <s v="GUAVIARE"/>
    <n v="21030"/>
    <n v="59666"/>
    <n v="0"/>
  </r>
  <r>
    <x v="8"/>
    <x v="4"/>
    <s v="05"/>
    <x v="17"/>
    <s v="202105"/>
    <s v="20210541"/>
    <s v="HUILA"/>
    <n v="343715"/>
    <n v="787642"/>
    <n v="0"/>
  </r>
  <r>
    <x v="8"/>
    <x v="4"/>
    <s v="05"/>
    <x v="19"/>
    <s v="202105"/>
    <s v="20210544"/>
    <s v="LA GUAJIRA"/>
    <n v="141615"/>
    <n v="806923"/>
    <n v="0"/>
  </r>
  <r>
    <x v="8"/>
    <x v="4"/>
    <s v="05"/>
    <x v="20"/>
    <s v="202105"/>
    <s v="20210547"/>
    <s v="MAGDALENA"/>
    <n v="392465"/>
    <n v="953553"/>
    <n v="0"/>
  </r>
  <r>
    <x v="8"/>
    <x v="4"/>
    <s v="05"/>
    <x v="21"/>
    <s v="202105"/>
    <s v="20210550"/>
    <s v="META"/>
    <n v="453391"/>
    <n v="551934"/>
    <n v="0"/>
  </r>
  <r>
    <x v="8"/>
    <x v="4"/>
    <s v="05"/>
    <x v="22"/>
    <s v="202105"/>
    <s v="20210552"/>
    <s v="NARINO"/>
    <n v="283628"/>
    <n v="1145947"/>
    <n v="0"/>
  </r>
  <r>
    <x v="8"/>
    <x v="4"/>
    <s v="05"/>
    <x v="23"/>
    <s v="202105"/>
    <s v="20210554"/>
    <s v="NORTE DE SANTANDER"/>
    <n v="453436"/>
    <n v="1087881"/>
    <n v="0"/>
  </r>
  <r>
    <x v="8"/>
    <x v="4"/>
    <s v="05"/>
    <x v="24"/>
    <s v="202105"/>
    <s v="20210586"/>
    <s v="PUTUMAYO"/>
    <n v="45951"/>
    <n v="263454"/>
    <n v="0"/>
  </r>
  <r>
    <x v="8"/>
    <x v="4"/>
    <s v="05"/>
    <x v="25"/>
    <s v="202105"/>
    <s v="20210563"/>
    <s v="QUINDIO"/>
    <n v="296058"/>
    <n v="246827"/>
    <n v="0"/>
  </r>
  <r>
    <x v="8"/>
    <x v="4"/>
    <s v="05"/>
    <x v="26"/>
    <s v="202105"/>
    <s v="20210566"/>
    <s v="RISARALDA"/>
    <n v="585204"/>
    <n v="411193"/>
    <n v="0"/>
  </r>
  <r>
    <x v="8"/>
    <x v="4"/>
    <s v="05"/>
    <x v="27"/>
    <s v="202105"/>
    <s v="20210588"/>
    <s v="SAN ANDRES"/>
    <n v="45042"/>
    <n v="17034"/>
    <n v="0"/>
  </r>
  <r>
    <x v="8"/>
    <x v="4"/>
    <s v="05"/>
    <x v="28"/>
    <s v="202105"/>
    <s v="20210568"/>
    <s v="SANTANDER"/>
    <n v="1159894"/>
    <n v="989939"/>
    <n v="0"/>
  </r>
  <r>
    <x v="8"/>
    <x v="4"/>
    <s v="05"/>
    <x v="29"/>
    <s v="202105"/>
    <s v="20210570"/>
    <s v="SUCRE"/>
    <n v="163153"/>
    <n v="777238"/>
    <n v="0"/>
  </r>
  <r>
    <x v="8"/>
    <x v="4"/>
    <s v="05"/>
    <x v="30"/>
    <s v="202105"/>
    <s v="20210573"/>
    <s v="TOLIMA"/>
    <n v="527033"/>
    <n v="746158"/>
    <n v="0"/>
  </r>
  <r>
    <x v="8"/>
    <x v="4"/>
    <s v="05"/>
    <x v="31"/>
    <s v="202105"/>
    <s v="20210576"/>
    <s v="VALLE"/>
    <n v="2593677"/>
    <n v="1870314"/>
    <n v="0"/>
  </r>
  <r>
    <x v="8"/>
    <x v="4"/>
    <s v="05"/>
    <x v="32"/>
    <s v="202105"/>
    <s v="20210597"/>
    <s v="VAUPES"/>
    <n v="4475"/>
    <n v="27025"/>
    <n v="0"/>
  </r>
  <r>
    <x v="8"/>
    <x v="4"/>
    <s v="05"/>
    <x v="33"/>
    <s v="202105"/>
    <s v="20210599"/>
    <s v="VICHADA"/>
    <n v="10521"/>
    <n v="62090"/>
    <n v="0"/>
  </r>
  <r>
    <x v="8"/>
    <x v="5"/>
    <s v="06"/>
    <x v="0"/>
    <s v="202106"/>
    <s v="20210691"/>
    <s v="AMAZONAS"/>
    <n v="17823"/>
    <n v="55694"/>
    <n v="0"/>
  </r>
  <r>
    <x v="8"/>
    <x v="5"/>
    <s v="06"/>
    <x v="1"/>
    <s v="202106"/>
    <s v="20210605"/>
    <s v="ANTIOQUIA"/>
    <n v="4209834"/>
    <n v="2377328"/>
    <n v="0"/>
  </r>
  <r>
    <x v="8"/>
    <x v="5"/>
    <s v="06"/>
    <x v="2"/>
    <s v="202106"/>
    <s v="20210681"/>
    <s v="ARAUCA"/>
    <n v="51827"/>
    <n v="224738"/>
    <n v="0"/>
  </r>
  <r>
    <x v="8"/>
    <x v="5"/>
    <s v="06"/>
    <x v="3"/>
    <s v="202106"/>
    <s v="20210608"/>
    <s v="ATLANTICO"/>
    <n v="1213921"/>
    <n v="1419027"/>
    <n v="0"/>
  </r>
  <r>
    <x v="8"/>
    <x v="5"/>
    <s v="06"/>
    <x v="4"/>
    <s v="202106"/>
    <s v="20210611"/>
    <s v="BOGOTA D.C."/>
    <n v="6452751"/>
    <n v="1430178"/>
    <n v="0"/>
  </r>
  <r>
    <x v="8"/>
    <x v="5"/>
    <s v="06"/>
    <x v="5"/>
    <s v="202106"/>
    <s v="20210613"/>
    <s v="BOLIVAR"/>
    <n v="676995"/>
    <n v="1496281"/>
    <n v="0"/>
  </r>
  <r>
    <x v="8"/>
    <x v="5"/>
    <s v="06"/>
    <x v="6"/>
    <s v="202106"/>
    <s v="20210615"/>
    <s v="BOYACA"/>
    <n v="486363"/>
    <n v="652471"/>
    <n v="0"/>
  </r>
  <r>
    <x v="8"/>
    <x v="5"/>
    <s v="06"/>
    <x v="7"/>
    <s v="202106"/>
    <s v="20210617"/>
    <s v="CALDAS"/>
    <n v="499066"/>
    <n v="396507"/>
    <n v="0"/>
  </r>
  <r>
    <x v="8"/>
    <x v="5"/>
    <s v="06"/>
    <x v="8"/>
    <s v="202106"/>
    <s v="20210618"/>
    <s v="CAQUETA"/>
    <n v="73602"/>
    <n v="325055"/>
    <n v="0"/>
  </r>
  <r>
    <x v="8"/>
    <x v="5"/>
    <s v="06"/>
    <x v="9"/>
    <s v="202106"/>
    <s v="20210685"/>
    <s v="CASANARE"/>
    <n v="168715"/>
    <n v="238955"/>
    <n v="0"/>
  </r>
  <r>
    <x v="8"/>
    <x v="5"/>
    <s v="06"/>
    <x v="10"/>
    <s v="202106"/>
    <s v="20210619"/>
    <s v="CAUCA"/>
    <n v="292669"/>
    <n v="987094"/>
    <n v="0"/>
  </r>
  <r>
    <x v="8"/>
    <x v="5"/>
    <s v="06"/>
    <x v="11"/>
    <s v="202106"/>
    <s v="20210620"/>
    <s v="CESAR"/>
    <n v="336702"/>
    <n v="870222"/>
    <n v="0"/>
  </r>
  <r>
    <x v="8"/>
    <x v="5"/>
    <s v="06"/>
    <x v="12"/>
    <s v="202106"/>
    <s v="20210627"/>
    <s v="CHOCO"/>
    <n v="52544"/>
    <n v="371083"/>
    <n v="0"/>
  </r>
  <r>
    <x v="8"/>
    <x v="5"/>
    <s v="06"/>
    <x v="13"/>
    <s v="202106"/>
    <s v="20210623"/>
    <s v="CORDOBA"/>
    <n v="334508"/>
    <n v="1317288"/>
    <n v="0"/>
  </r>
  <r>
    <x v="8"/>
    <x v="5"/>
    <s v="06"/>
    <x v="14"/>
    <s v="202106"/>
    <s v="20210625"/>
    <s v="CUNDINAMARCA"/>
    <n v="1601496"/>
    <n v="876391"/>
    <n v="0"/>
  </r>
  <r>
    <x v="8"/>
    <x v="5"/>
    <s v="06"/>
    <x v="15"/>
    <s v="202106"/>
    <s v="20210694"/>
    <s v="GUAINIA"/>
    <n v="5857"/>
    <n v="42194"/>
    <n v="0"/>
  </r>
  <r>
    <x v="8"/>
    <x v="5"/>
    <s v="06"/>
    <x v="16"/>
    <s v="202106"/>
    <s v="20210695"/>
    <s v="GUAVIARE"/>
    <n v="21044"/>
    <n v="59918"/>
    <n v="0"/>
  </r>
  <r>
    <x v="8"/>
    <x v="5"/>
    <s v="06"/>
    <x v="17"/>
    <s v="202106"/>
    <s v="20210641"/>
    <s v="HUILA"/>
    <n v="344189"/>
    <n v="788131"/>
    <n v="0"/>
  </r>
  <r>
    <x v="8"/>
    <x v="5"/>
    <s v="06"/>
    <x v="19"/>
    <s v="202106"/>
    <s v="20210644"/>
    <s v="LA GUAJIRA"/>
    <n v="144054"/>
    <n v="808186"/>
    <n v="0"/>
  </r>
  <r>
    <x v="8"/>
    <x v="5"/>
    <s v="06"/>
    <x v="20"/>
    <s v="202106"/>
    <s v="20210647"/>
    <s v="MAGDALENA"/>
    <n v="394725"/>
    <n v="952747"/>
    <n v="0"/>
  </r>
  <r>
    <x v="8"/>
    <x v="5"/>
    <s v="06"/>
    <x v="21"/>
    <s v="202106"/>
    <s v="20210650"/>
    <s v="META"/>
    <n v="456852"/>
    <n v="550230"/>
    <n v="0"/>
  </r>
  <r>
    <x v="8"/>
    <x v="5"/>
    <s v="06"/>
    <x v="22"/>
    <s v="202106"/>
    <s v="20210652"/>
    <s v="NARINO"/>
    <n v="284731"/>
    <n v="1145075"/>
    <n v="0"/>
  </r>
  <r>
    <x v="8"/>
    <x v="5"/>
    <s v="06"/>
    <x v="23"/>
    <s v="202106"/>
    <s v="20210654"/>
    <s v="NORTE DE SANTANDER"/>
    <n v="453391"/>
    <n v="1089647"/>
    <n v="0"/>
  </r>
  <r>
    <x v="8"/>
    <x v="5"/>
    <s v="06"/>
    <x v="24"/>
    <s v="202106"/>
    <s v="20210686"/>
    <s v="PUTUMAYO"/>
    <n v="45918"/>
    <n v="263628"/>
    <n v="0"/>
  </r>
  <r>
    <x v="8"/>
    <x v="5"/>
    <s v="06"/>
    <x v="25"/>
    <s v="202106"/>
    <s v="20210663"/>
    <s v="QUINDIO"/>
    <n v="297473"/>
    <n v="247399"/>
    <n v="0"/>
  </r>
  <r>
    <x v="8"/>
    <x v="5"/>
    <s v="06"/>
    <x v="26"/>
    <s v="202106"/>
    <s v="20210666"/>
    <s v="RISARALDA"/>
    <n v="587824"/>
    <n v="410804"/>
    <n v="0"/>
  </r>
  <r>
    <x v="8"/>
    <x v="5"/>
    <s v="06"/>
    <x v="27"/>
    <s v="202106"/>
    <s v="20210688"/>
    <s v="SAN ANDRES"/>
    <n v="44949"/>
    <n v="16926"/>
    <n v="0"/>
  </r>
  <r>
    <x v="8"/>
    <x v="5"/>
    <s v="06"/>
    <x v="28"/>
    <s v="202106"/>
    <s v="20210668"/>
    <s v="SANTANDER"/>
    <n v="1162110"/>
    <n v="988421"/>
    <n v="0"/>
  </r>
  <r>
    <x v="8"/>
    <x v="5"/>
    <s v="06"/>
    <x v="29"/>
    <s v="202106"/>
    <s v="20210670"/>
    <s v="SUCRE"/>
    <n v="163527"/>
    <n v="777538"/>
    <n v="0"/>
  </r>
  <r>
    <x v="8"/>
    <x v="5"/>
    <s v="06"/>
    <x v="30"/>
    <s v="202106"/>
    <s v="20210673"/>
    <s v="TOLIMA"/>
    <n v="528202"/>
    <n v="746881"/>
    <n v="0"/>
  </r>
  <r>
    <x v="8"/>
    <x v="5"/>
    <s v="06"/>
    <x v="31"/>
    <s v="202106"/>
    <s v="20210676"/>
    <s v="VALLE"/>
    <n v="2596735"/>
    <n v="1875195"/>
    <n v="0"/>
  </r>
  <r>
    <x v="8"/>
    <x v="5"/>
    <s v="06"/>
    <x v="32"/>
    <s v="202106"/>
    <s v="20210697"/>
    <s v="VAUPES"/>
    <n v="4544"/>
    <n v="26999"/>
    <n v="0"/>
  </r>
  <r>
    <x v="8"/>
    <x v="5"/>
    <s v="06"/>
    <x v="33"/>
    <s v="202106"/>
    <s v="20210699"/>
    <s v="VICHADA"/>
    <n v="10655"/>
    <n v="62499"/>
    <n v="0"/>
  </r>
  <r>
    <x v="8"/>
    <x v="6"/>
    <s v="07"/>
    <x v="0"/>
    <s v="202107"/>
    <s v="20210791"/>
    <s v="AMAZONAS"/>
    <n v="17774"/>
    <n v="55972"/>
    <n v="0"/>
  </r>
  <r>
    <x v="8"/>
    <x v="6"/>
    <s v="07"/>
    <x v="1"/>
    <s v="202107"/>
    <s v="20210705"/>
    <s v="ANTIOQUIA"/>
    <n v="4227270"/>
    <n v="2374109"/>
    <n v="0"/>
  </r>
  <r>
    <x v="8"/>
    <x v="6"/>
    <s v="07"/>
    <x v="2"/>
    <s v="202107"/>
    <s v="20210781"/>
    <s v="ARAUCA"/>
    <n v="51467"/>
    <n v="225982"/>
    <n v="0"/>
  </r>
  <r>
    <x v="8"/>
    <x v="6"/>
    <s v="07"/>
    <x v="3"/>
    <s v="202107"/>
    <s v="20210708"/>
    <s v="ATLANTICO"/>
    <n v="1223617"/>
    <n v="1414875"/>
    <n v="0"/>
  </r>
  <r>
    <x v="8"/>
    <x v="6"/>
    <s v="07"/>
    <x v="4"/>
    <s v="202107"/>
    <s v="20210711"/>
    <s v="BOGOTA D.C."/>
    <n v="6459449"/>
    <n v="1427765"/>
    <n v="0"/>
  </r>
  <r>
    <x v="8"/>
    <x v="6"/>
    <s v="07"/>
    <x v="5"/>
    <s v="202107"/>
    <s v="20210713"/>
    <s v="BOLIVAR"/>
    <n v="681176"/>
    <n v="1496703"/>
    <n v="0"/>
  </r>
  <r>
    <x v="8"/>
    <x v="6"/>
    <s v="07"/>
    <x v="6"/>
    <s v="202107"/>
    <s v="20210715"/>
    <s v="BOYACA"/>
    <n v="485758"/>
    <n v="654770"/>
    <n v="0"/>
  </r>
  <r>
    <x v="8"/>
    <x v="6"/>
    <s v="07"/>
    <x v="7"/>
    <s v="202107"/>
    <s v="20210717"/>
    <s v="CALDAS"/>
    <n v="500118"/>
    <n v="397179"/>
    <n v="0"/>
  </r>
  <r>
    <x v="8"/>
    <x v="6"/>
    <s v="07"/>
    <x v="8"/>
    <s v="202107"/>
    <s v="20210718"/>
    <s v="CAQUETA"/>
    <n v="73591"/>
    <n v="325271"/>
    <n v="0"/>
  </r>
  <r>
    <x v="8"/>
    <x v="6"/>
    <s v="07"/>
    <x v="9"/>
    <s v="202107"/>
    <s v="20210785"/>
    <s v="CASANARE"/>
    <n v="169478"/>
    <n v="239079"/>
    <n v="0"/>
  </r>
  <r>
    <x v="8"/>
    <x v="6"/>
    <s v="07"/>
    <x v="10"/>
    <s v="202107"/>
    <s v="20210719"/>
    <s v="CAUCA"/>
    <n v="292470"/>
    <n v="989246"/>
    <n v="0"/>
  </r>
  <r>
    <x v="8"/>
    <x v="6"/>
    <s v="07"/>
    <x v="11"/>
    <s v="202107"/>
    <s v="20210720"/>
    <s v="CESAR"/>
    <n v="337910"/>
    <n v="874093"/>
    <n v="0"/>
  </r>
  <r>
    <x v="8"/>
    <x v="6"/>
    <s v="07"/>
    <x v="12"/>
    <s v="202107"/>
    <s v="20210727"/>
    <s v="CHOCO"/>
    <n v="52992"/>
    <n v="371088"/>
    <n v="0"/>
  </r>
  <r>
    <x v="8"/>
    <x v="6"/>
    <s v="07"/>
    <x v="13"/>
    <s v="202107"/>
    <s v="20210723"/>
    <s v="CORDOBA"/>
    <n v="335618"/>
    <n v="1315876"/>
    <n v="0"/>
  </r>
  <r>
    <x v="8"/>
    <x v="6"/>
    <s v="07"/>
    <x v="14"/>
    <s v="202107"/>
    <s v="20210725"/>
    <s v="CUNDINAMARCA"/>
    <n v="1613928"/>
    <n v="875160"/>
    <n v="0"/>
  </r>
  <r>
    <x v="8"/>
    <x v="6"/>
    <s v="07"/>
    <x v="15"/>
    <s v="202107"/>
    <s v="20210794"/>
    <s v="GUAINIA"/>
    <n v="6012"/>
    <n v="42318"/>
    <n v="0"/>
  </r>
  <r>
    <x v="8"/>
    <x v="6"/>
    <s v="07"/>
    <x v="16"/>
    <s v="202107"/>
    <s v="20210795"/>
    <s v="GUAVIARE"/>
    <n v="20769"/>
    <n v="60860"/>
    <n v="0"/>
  </r>
  <r>
    <x v="8"/>
    <x v="6"/>
    <s v="07"/>
    <x v="17"/>
    <s v="202107"/>
    <s v="20210741"/>
    <s v="HUILA"/>
    <n v="342196"/>
    <n v="791291"/>
    <n v="0"/>
  </r>
  <r>
    <x v="8"/>
    <x v="6"/>
    <s v="07"/>
    <x v="19"/>
    <s v="202107"/>
    <s v="20210744"/>
    <s v="LA GUAJIRA"/>
    <n v="147695"/>
    <n v="808590"/>
    <n v="0"/>
  </r>
  <r>
    <x v="8"/>
    <x v="6"/>
    <s v="07"/>
    <x v="20"/>
    <s v="202107"/>
    <s v="20210747"/>
    <s v="MAGDALENA"/>
    <n v="397901"/>
    <n v="951065"/>
    <n v="0"/>
  </r>
  <r>
    <x v="8"/>
    <x v="6"/>
    <s v="07"/>
    <x v="21"/>
    <s v="202107"/>
    <s v="20210750"/>
    <s v="META"/>
    <n v="461736"/>
    <n v="548002"/>
    <n v="0"/>
  </r>
  <r>
    <x v="8"/>
    <x v="6"/>
    <s v="07"/>
    <x v="22"/>
    <s v="202107"/>
    <s v="20210752"/>
    <s v="NARINO"/>
    <n v="286632"/>
    <n v="1147868"/>
    <n v="0"/>
  </r>
  <r>
    <x v="8"/>
    <x v="6"/>
    <s v="07"/>
    <x v="23"/>
    <s v="202107"/>
    <s v="20210754"/>
    <s v="NORTE DE SANTANDER"/>
    <n v="453596"/>
    <n v="1093362"/>
    <n v="0"/>
  </r>
  <r>
    <x v="8"/>
    <x v="6"/>
    <s v="07"/>
    <x v="24"/>
    <s v="202107"/>
    <s v="20210786"/>
    <s v="PUTUMAYO"/>
    <n v="46228"/>
    <n v="264235"/>
    <n v="0"/>
  </r>
  <r>
    <x v="8"/>
    <x v="6"/>
    <s v="07"/>
    <x v="25"/>
    <s v="202107"/>
    <s v="20210763"/>
    <s v="QUINDIO"/>
    <n v="298583"/>
    <n v="248196"/>
    <n v="0"/>
  </r>
  <r>
    <x v="8"/>
    <x v="6"/>
    <s v="07"/>
    <x v="26"/>
    <s v="202107"/>
    <s v="20210766"/>
    <s v="RISARALDA"/>
    <n v="591297"/>
    <n v="410552"/>
    <n v="0"/>
  </r>
  <r>
    <x v="8"/>
    <x v="6"/>
    <s v="07"/>
    <x v="27"/>
    <s v="202107"/>
    <s v="20210788"/>
    <s v="SAN ANDRES"/>
    <n v="44642"/>
    <n v="17033"/>
    <n v="0"/>
  </r>
  <r>
    <x v="8"/>
    <x v="6"/>
    <s v="07"/>
    <x v="28"/>
    <s v="202107"/>
    <s v="20210768"/>
    <s v="SANTANDER"/>
    <n v="1164403"/>
    <n v="988845"/>
    <n v="0"/>
  </r>
  <r>
    <x v="8"/>
    <x v="6"/>
    <s v="07"/>
    <x v="29"/>
    <s v="202107"/>
    <s v="20210770"/>
    <s v="SUCRE"/>
    <n v="164450"/>
    <n v="777176"/>
    <n v="0"/>
  </r>
  <r>
    <x v="8"/>
    <x v="6"/>
    <s v="07"/>
    <x v="30"/>
    <s v="202107"/>
    <s v="20210773"/>
    <s v="TOLIMA"/>
    <n v="530595"/>
    <n v="747455"/>
    <n v="0"/>
  </r>
  <r>
    <x v="8"/>
    <x v="6"/>
    <s v="07"/>
    <x v="31"/>
    <s v="202107"/>
    <s v="20210776"/>
    <s v="VALLE"/>
    <n v="2606610"/>
    <n v="1872911"/>
    <n v="0"/>
  </r>
  <r>
    <x v="8"/>
    <x v="6"/>
    <s v="07"/>
    <x v="32"/>
    <s v="202107"/>
    <s v="20210797"/>
    <s v="VAUPES"/>
    <n v="4624"/>
    <n v="27075"/>
    <n v="0"/>
  </r>
  <r>
    <x v="8"/>
    <x v="6"/>
    <s v="07"/>
    <x v="33"/>
    <s v="202107"/>
    <s v="20210799"/>
    <s v="VICHADA"/>
    <n v="10573"/>
    <n v="63447"/>
    <n v="0"/>
  </r>
  <r>
    <x v="8"/>
    <x v="7"/>
    <s v="08"/>
    <x v="0"/>
    <s v="202108"/>
    <s v="20210891"/>
    <s v="AMAZONAS"/>
    <n v="17872"/>
    <n v="56020"/>
    <n v="0"/>
  </r>
  <r>
    <x v="8"/>
    <x v="7"/>
    <s v="08"/>
    <x v="1"/>
    <s v="202108"/>
    <s v="20210805"/>
    <s v="ANTIOQUIA"/>
    <n v="4253603"/>
    <n v="2370087"/>
    <n v="0"/>
  </r>
  <r>
    <x v="8"/>
    <x v="7"/>
    <s v="08"/>
    <x v="2"/>
    <s v="202108"/>
    <s v="20210881"/>
    <s v="ARAUCA"/>
    <n v="52014"/>
    <n v="225946"/>
    <n v="0"/>
  </r>
  <r>
    <x v="8"/>
    <x v="7"/>
    <s v="08"/>
    <x v="3"/>
    <s v="202108"/>
    <s v="20210808"/>
    <s v="ATLANTICO"/>
    <n v="1232236"/>
    <n v="1413407"/>
    <n v="0"/>
  </r>
  <r>
    <x v="8"/>
    <x v="7"/>
    <s v="08"/>
    <x v="4"/>
    <s v="202108"/>
    <s v="20210811"/>
    <s v="BOGOTA D.C."/>
    <n v="6412224"/>
    <n v="1413402"/>
    <n v="0"/>
  </r>
  <r>
    <x v="8"/>
    <x v="7"/>
    <s v="08"/>
    <x v="5"/>
    <s v="202108"/>
    <s v="20210813"/>
    <s v="BOLIVAR"/>
    <n v="685991"/>
    <n v="1502839"/>
    <n v="0"/>
  </r>
  <r>
    <x v="8"/>
    <x v="7"/>
    <s v="08"/>
    <x v="6"/>
    <s v="202108"/>
    <s v="20210815"/>
    <s v="BOYACA"/>
    <n v="488813"/>
    <n v="654632"/>
    <n v="0"/>
  </r>
  <r>
    <x v="8"/>
    <x v="7"/>
    <s v="08"/>
    <x v="7"/>
    <s v="202108"/>
    <s v="20210817"/>
    <s v="CALDAS"/>
    <n v="502635"/>
    <n v="397472"/>
    <n v="0"/>
  </r>
  <r>
    <x v="8"/>
    <x v="7"/>
    <s v="08"/>
    <x v="8"/>
    <s v="202108"/>
    <s v="20210818"/>
    <s v="CAQUETA"/>
    <n v="74555"/>
    <n v="324873"/>
    <n v="0"/>
  </r>
  <r>
    <x v="8"/>
    <x v="7"/>
    <s v="08"/>
    <x v="9"/>
    <s v="202108"/>
    <s v="20210885"/>
    <s v="CASANARE"/>
    <n v="171179"/>
    <n v="238129"/>
    <n v="0"/>
  </r>
  <r>
    <x v="8"/>
    <x v="7"/>
    <s v="08"/>
    <x v="10"/>
    <s v="202108"/>
    <s v="20210819"/>
    <s v="CAUCA"/>
    <n v="295923"/>
    <n v="988287"/>
    <n v="0"/>
  </r>
  <r>
    <x v="8"/>
    <x v="7"/>
    <s v="08"/>
    <x v="11"/>
    <s v="202108"/>
    <s v="20210820"/>
    <s v="CESAR"/>
    <n v="341338"/>
    <n v="874059"/>
    <n v="0"/>
  </r>
  <r>
    <x v="8"/>
    <x v="7"/>
    <s v="08"/>
    <x v="12"/>
    <s v="202108"/>
    <s v="20210827"/>
    <s v="CHOCO"/>
    <n v="53315"/>
    <n v="371452"/>
    <n v="0"/>
  </r>
  <r>
    <x v="8"/>
    <x v="7"/>
    <s v="08"/>
    <x v="13"/>
    <s v="202108"/>
    <s v="20210823"/>
    <s v="CORDOBA"/>
    <n v="337660"/>
    <n v="1314627"/>
    <n v="0"/>
  </r>
  <r>
    <x v="8"/>
    <x v="7"/>
    <s v="08"/>
    <x v="14"/>
    <s v="202108"/>
    <s v="20210825"/>
    <s v="CUNDINAMARCA"/>
    <n v="1691573"/>
    <n v="870850"/>
    <n v="0"/>
  </r>
  <r>
    <x v="8"/>
    <x v="7"/>
    <s v="08"/>
    <x v="15"/>
    <s v="202108"/>
    <s v="20210894"/>
    <s v="GUAINIA"/>
    <n v="6073"/>
    <n v="42411"/>
    <n v="0"/>
  </r>
  <r>
    <x v="8"/>
    <x v="7"/>
    <s v="08"/>
    <x v="16"/>
    <s v="202108"/>
    <s v="20210895"/>
    <s v="GUAVIARE"/>
    <n v="21028"/>
    <n v="60854"/>
    <n v="0"/>
  </r>
  <r>
    <x v="8"/>
    <x v="7"/>
    <s v="08"/>
    <x v="17"/>
    <s v="202108"/>
    <s v="20210841"/>
    <s v="HUILA"/>
    <n v="345933"/>
    <n v="789667"/>
    <n v="0"/>
  </r>
  <r>
    <x v="8"/>
    <x v="7"/>
    <s v="08"/>
    <x v="19"/>
    <s v="202108"/>
    <s v="20210844"/>
    <s v="LA GUAJIRA"/>
    <n v="149931"/>
    <n v="811986"/>
    <n v="0"/>
  </r>
  <r>
    <x v="8"/>
    <x v="7"/>
    <s v="08"/>
    <x v="20"/>
    <s v="202108"/>
    <s v="20210847"/>
    <s v="MAGDALENA"/>
    <n v="401075"/>
    <n v="950453"/>
    <n v="0"/>
  </r>
  <r>
    <x v="8"/>
    <x v="7"/>
    <s v="08"/>
    <x v="21"/>
    <s v="202108"/>
    <s v="20210850"/>
    <s v="META"/>
    <n v="467062"/>
    <n v="546090"/>
    <n v="0"/>
  </r>
  <r>
    <x v="8"/>
    <x v="7"/>
    <s v="08"/>
    <x v="22"/>
    <s v="202108"/>
    <s v="20210852"/>
    <s v="NARINO"/>
    <n v="289780"/>
    <n v="1146156"/>
    <n v="0"/>
  </r>
  <r>
    <x v="8"/>
    <x v="7"/>
    <s v="08"/>
    <x v="23"/>
    <s v="202108"/>
    <s v="20210854"/>
    <s v="NORTE DE SANTANDER"/>
    <n v="457381"/>
    <n v="1095373"/>
    <n v="0"/>
  </r>
  <r>
    <x v="8"/>
    <x v="7"/>
    <s v="08"/>
    <x v="24"/>
    <s v="202108"/>
    <s v="20210886"/>
    <s v="PUTUMAYO"/>
    <n v="47495"/>
    <n v="263547"/>
    <n v="0"/>
  </r>
  <r>
    <x v="8"/>
    <x v="7"/>
    <s v="08"/>
    <x v="25"/>
    <s v="202108"/>
    <s v="20210863"/>
    <s v="QUINDIO"/>
    <n v="300475"/>
    <n v="247680"/>
    <n v="0"/>
  </r>
  <r>
    <x v="8"/>
    <x v="7"/>
    <s v="08"/>
    <x v="26"/>
    <s v="202108"/>
    <s v="20210866"/>
    <s v="RISARALDA"/>
    <n v="596992"/>
    <n v="408606"/>
    <n v="0"/>
  </r>
  <r>
    <x v="8"/>
    <x v="7"/>
    <s v="08"/>
    <x v="27"/>
    <s v="202108"/>
    <s v="20210888"/>
    <s v="SAN ANDRES"/>
    <n v="44832"/>
    <n v="16905"/>
    <n v="0"/>
  </r>
  <r>
    <x v="8"/>
    <x v="7"/>
    <s v="08"/>
    <x v="28"/>
    <s v="202108"/>
    <s v="20210868"/>
    <s v="SANTANDER"/>
    <n v="1170018"/>
    <n v="986283"/>
    <n v="0"/>
  </r>
  <r>
    <x v="8"/>
    <x v="7"/>
    <s v="08"/>
    <x v="29"/>
    <s v="202108"/>
    <s v="20210870"/>
    <s v="SUCRE"/>
    <n v="165153"/>
    <n v="777135"/>
    <n v="0"/>
  </r>
  <r>
    <x v="8"/>
    <x v="7"/>
    <s v="08"/>
    <x v="30"/>
    <s v="202108"/>
    <s v="20210873"/>
    <s v="TOLIMA"/>
    <n v="533379"/>
    <n v="746243"/>
    <n v="0"/>
  </r>
  <r>
    <x v="8"/>
    <x v="7"/>
    <s v="08"/>
    <x v="31"/>
    <s v="202108"/>
    <s v="20210876"/>
    <s v="VALLE"/>
    <n v="2627246"/>
    <n v="1863540"/>
    <n v="0"/>
  </r>
  <r>
    <x v="8"/>
    <x v="7"/>
    <s v="08"/>
    <x v="32"/>
    <s v="202108"/>
    <s v="20210897"/>
    <s v="VAUPES"/>
    <n v="4669"/>
    <n v="27127"/>
    <n v="0"/>
  </r>
  <r>
    <x v="8"/>
    <x v="7"/>
    <s v="08"/>
    <x v="33"/>
    <s v="202108"/>
    <s v="20210899"/>
    <s v="VICHADA"/>
    <n v="10760"/>
    <n v="63854"/>
    <n v="0"/>
  </r>
  <r>
    <x v="8"/>
    <x v="8"/>
    <s v="09"/>
    <x v="0"/>
    <s v="202109"/>
    <s v="20210991"/>
    <s v="AMAZONAS"/>
    <n v="18165"/>
    <n v="56180"/>
    <n v="0"/>
  </r>
  <r>
    <x v="8"/>
    <x v="8"/>
    <s v="09"/>
    <x v="1"/>
    <s v="202109"/>
    <s v="20210905"/>
    <s v="ANTIOQUIA"/>
    <n v="4190806"/>
    <n v="2453200"/>
    <n v="0"/>
  </r>
  <r>
    <x v="8"/>
    <x v="8"/>
    <s v="09"/>
    <x v="2"/>
    <s v="202109"/>
    <s v="20210981"/>
    <s v="ARAUCA"/>
    <n v="53080"/>
    <n v="225217"/>
    <n v="0"/>
  </r>
  <r>
    <x v="8"/>
    <x v="8"/>
    <s v="09"/>
    <x v="3"/>
    <s v="202109"/>
    <s v="20210908"/>
    <s v="ATLANTICO"/>
    <n v="1223221"/>
    <n v="1430373"/>
    <n v="0"/>
  </r>
  <r>
    <x v="8"/>
    <x v="8"/>
    <s v="09"/>
    <x v="4"/>
    <s v="202109"/>
    <s v="20210911"/>
    <s v="BOGOTA D.C."/>
    <n v="6458292"/>
    <n v="1429274"/>
    <n v="0"/>
  </r>
  <r>
    <x v="8"/>
    <x v="8"/>
    <s v="09"/>
    <x v="5"/>
    <s v="202109"/>
    <s v="20210913"/>
    <s v="BOLIVAR"/>
    <n v="683195"/>
    <n v="1514357"/>
    <n v="0"/>
  </r>
  <r>
    <x v="8"/>
    <x v="8"/>
    <s v="09"/>
    <x v="6"/>
    <s v="202109"/>
    <s v="20210915"/>
    <s v="BOYACA"/>
    <n v="491155"/>
    <n v="654547"/>
    <n v="0"/>
  </r>
  <r>
    <x v="8"/>
    <x v="8"/>
    <s v="09"/>
    <x v="7"/>
    <s v="202109"/>
    <s v="20210917"/>
    <s v="CALDAS"/>
    <n v="504044"/>
    <n v="398387"/>
    <n v="0"/>
  </r>
  <r>
    <x v="8"/>
    <x v="8"/>
    <s v="09"/>
    <x v="8"/>
    <s v="202109"/>
    <s v="20210918"/>
    <s v="CAQUETA"/>
    <n v="76008"/>
    <n v="324136"/>
    <n v="0"/>
  </r>
  <r>
    <x v="8"/>
    <x v="8"/>
    <s v="09"/>
    <x v="9"/>
    <s v="202109"/>
    <s v="20210985"/>
    <s v="CASANARE"/>
    <n v="170075"/>
    <n v="241087"/>
    <n v="0"/>
  </r>
  <r>
    <x v="8"/>
    <x v="8"/>
    <s v="09"/>
    <x v="10"/>
    <s v="202109"/>
    <s v="20210919"/>
    <s v="CAUCA"/>
    <n v="299865"/>
    <n v="987957"/>
    <n v="0"/>
  </r>
  <r>
    <x v="8"/>
    <x v="8"/>
    <s v="09"/>
    <x v="11"/>
    <s v="202109"/>
    <s v="20210920"/>
    <s v="CESAR"/>
    <n v="344881"/>
    <n v="874410"/>
    <n v="0"/>
  </r>
  <r>
    <x v="8"/>
    <x v="8"/>
    <s v="09"/>
    <x v="12"/>
    <s v="202109"/>
    <s v="20210927"/>
    <s v="CHOCO"/>
    <n v="53678"/>
    <n v="373125"/>
    <n v="0"/>
  </r>
  <r>
    <x v="8"/>
    <x v="8"/>
    <s v="09"/>
    <x v="13"/>
    <s v="202109"/>
    <s v="20210923"/>
    <s v="CORDOBA"/>
    <n v="340336"/>
    <n v="1315540"/>
    <n v="0"/>
  </r>
  <r>
    <x v="8"/>
    <x v="8"/>
    <s v="09"/>
    <x v="14"/>
    <s v="202109"/>
    <s v="20210925"/>
    <s v="CUNDINAMARCA"/>
    <n v="1671425"/>
    <n v="872600"/>
    <n v="0"/>
  </r>
  <r>
    <x v="8"/>
    <x v="8"/>
    <s v="09"/>
    <x v="15"/>
    <s v="202109"/>
    <s v="20210994"/>
    <s v="GUAINIA"/>
    <n v="5918"/>
    <n v="42753"/>
    <n v="0"/>
  </r>
  <r>
    <x v="8"/>
    <x v="8"/>
    <s v="09"/>
    <x v="16"/>
    <s v="202109"/>
    <s v="20210995"/>
    <s v="GUAVIARE"/>
    <n v="21281"/>
    <n v="61111"/>
    <n v="0"/>
  </r>
  <r>
    <x v="8"/>
    <x v="8"/>
    <s v="09"/>
    <x v="17"/>
    <s v="202109"/>
    <s v="20210941"/>
    <s v="HUILA"/>
    <n v="349548"/>
    <n v="788450"/>
    <n v="0"/>
  </r>
  <r>
    <x v="8"/>
    <x v="8"/>
    <s v="09"/>
    <x v="19"/>
    <s v="202109"/>
    <s v="20210944"/>
    <s v="LA GUAJIRA"/>
    <n v="151921"/>
    <n v="813909"/>
    <n v="0"/>
  </r>
  <r>
    <x v="8"/>
    <x v="8"/>
    <s v="09"/>
    <x v="20"/>
    <s v="202109"/>
    <s v="20210947"/>
    <s v="MAGDALENA"/>
    <n v="402104"/>
    <n v="952529"/>
    <n v="0"/>
  </r>
  <r>
    <x v="8"/>
    <x v="8"/>
    <s v="09"/>
    <x v="21"/>
    <s v="202109"/>
    <s v="20210950"/>
    <s v="META"/>
    <n v="472530"/>
    <n v="543124"/>
    <n v="0"/>
  </r>
  <r>
    <x v="8"/>
    <x v="8"/>
    <s v="09"/>
    <x v="22"/>
    <s v="202109"/>
    <s v="20210952"/>
    <s v="NARINO"/>
    <n v="291031"/>
    <n v="1146896"/>
    <n v="0"/>
  </r>
  <r>
    <x v="8"/>
    <x v="8"/>
    <s v="09"/>
    <x v="23"/>
    <s v="202109"/>
    <s v="20210954"/>
    <s v="NORTE DE SANTANDER"/>
    <n v="461030"/>
    <n v="1098577"/>
    <n v="0"/>
  </r>
  <r>
    <x v="8"/>
    <x v="8"/>
    <s v="09"/>
    <x v="24"/>
    <s v="202109"/>
    <s v="20210986"/>
    <s v="PUTUMAYO"/>
    <n v="47733"/>
    <n v="264273"/>
    <n v="0"/>
  </r>
  <r>
    <x v="8"/>
    <x v="8"/>
    <s v="09"/>
    <x v="25"/>
    <s v="202109"/>
    <s v="20210963"/>
    <s v="QUINDIO"/>
    <n v="301214"/>
    <n v="249293"/>
    <n v="0"/>
  </r>
  <r>
    <x v="8"/>
    <x v="8"/>
    <s v="09"/>
    <x v="26"/>
    <s v="202109"/>
    <s v="20210966"/>
    <s v="RISARALDA"/>
    <n v="600284"/>
    <n v="408839"/>
    <n v="0"/>
  </r>
  <r>
    <x v="8"/>
    <x v="8"/>
    <s v="09"/>
    <x v="27"/>
    <s v="202109"/>
    <s v="20210988"/>
    <s v="SAN ANDRES"/>
    <n v="45136"/>
    <n v="16817"/>
    <n v="0"/>
  </r>
  <r>
    <x v="8"/>
    <x v="8"/>
    <s v="09"/>
    <x v="28"/>
    <s v="202109"/>
    <s v="20210968"/>
    <s v="SANTANDER"/>
    <n v="1170513"/>
    <n v="993387"/>
    <n v="0"/>
  </r>
  <r>
    <x v="8"/>
    <x v="8"/>
    <s v="09"/>
    <x v="29"/>
    <s v="202109"/>
    <s v="20210970"/>
    <s v="SUCRE"/>
    <n v="166227"/>
    <n v="777313"/>
    <n v="0"/>
  </r>
  <r>
    <x v="8"/>
    <x v="8"/>
    <s v="09"/>
    <x v="30"/>
    <s v="202109"/>
    <s v="20210973"/>
    <s v="TOLIMA"/>
    <n v="538306"/>
    <n v="744683"/>
    <n v="0"/>
  </r>
  <r>
    <x v="8"/>
    <x v="8"/>
    <s v="09"/>
    <x v="31"/>
    <s v="202109"/>
    <s v="20210976"/>
    <s v="VALLE"/>
    <n v="2625974"/>
    <n v="1877477"/>
    <n v="0"/>
  </r>
  <r>
    <x v="8"/>
    <x v="8"/>
    <s v="09"/>
    <x v="32"/>
    <s v="202109"/>
    <s v="20210997"/>
    <s v="VAUPES"/>
    <n v="4710"/>
    <n v="27148"/>
    <n v="0"/>
  </r>
  <r>
    <x v="8"/>
    <x v="8"/>
    <s v="09"/>
    <x v="33"/>
    <s v="202109"/>
    <s v="20210999"/>
    <s v="VICHADA"/>
    <n v="10819"/>
    <n v="64224"/>
    <n v="0"/>
  </r>
  <r>
    <x v="8"/>
    <x v="9"/>
    <s v="10"/>
    <x v="0"/>
    <s v="202110"/>
    <s v="20211091"/>
    <s v="AMAZONAS"/>
    <n v="18311"/>
    <n v="56120"/>
    <n v="0"/>
  </r>
  <r>
    <x v="8"/>
    <x v="9"/>
    <s v="10"/>
    <x v="1"/>
    <s v="202110"/>
    <s v="20211005"/>
    <s v="ANTIOQUIA"/>
    <n v="4213503"/>
    <n v="2445234"/>
    <n v="0"/>
  </r>
  <r>
    <x v="8"/>
    <x v="9"/>
    <s v="10"/>
    <x v="2"/>
    <s v="202110"/>
    <s v="20211081"/>
    <s v="ARAUCA"/>
    <n v="54023"/>
    <n v="225071"/>
    <n v="0"/>
  </r>
  <r>
    <x v="8"/>
    <x v="9"/>
    <s v="10"/>
    <x v="3"/>
    <s v="202110"/>
    <s v="20211008"/>
    <s v="ATLANTICO"/>
    <n v="1233371"/>
    <n v="1425494"/>
    <n v="0"/>
  </r>
  <r>
    <x v="8"/>
    <x v="9"/>
    <s v="10"/>
    <x v="4"/>
    <s v="202110"/>
    <s v="20211011"/>
    <s v="BOGOTA D.C."/>
    <n v="6516498"/>
    <n v="1434149"/>
    <n v="0"/>
  </r>
  <r>
    <x v="8"/>
    <x v="9"/>
    <s v="10"/>
    <x v="5"/>
    <s v="202110"/>
    <s v="20211013"/>
    <s v="BOLIVAR"/>
    <n v="689549"/>
    <n v="1512253"/>
    <n v="0"/>
  </r>
  <r>
    <x v="8"/>
    <x v="9"/>
    <s v="10"/>
    <x v="6"/>
    <s v="202110"/>
    <s v="20211015"/>
    <s v="BOYACA"/>
    <n v="490517"/>
    <n v="653520"/>
    <n v="0"/>
  </r>
  <r>
    <x v="8"/>
    <x v="9"/>
    <s v="10"/>
    <x v="7"/>
    <s v="202110"/>
    <s v="20211017"/>
    <s v="CALDAS"/>
    <n v="507223"/>
    <n v="396841"/>
    <n v="0"/>
  </r>
  <r>
    <x v="8"/>
    <x v="9"/>
    <s v="10"/>
    <x v="8"/>
    <s v="202110"/>
    <s v="20211018"/>
    <s v="CAQUETA"/>
    <n v="77326"/>
    <n v="323077"/>
    <n v="0"/>
  </r>
  <r>
    <x v="8"/>
    <x v="9"/>
    <s v="10"/>
    <x v="9"/>
    <s v="202110"/>
    <s v="20211085"/>
    <s v="CASANARE"/>
    <n v="170350"/>
    <n v="241619"/>
    <n v="0"/>
  </r>
  <r>
    <x v="8"/>
    <x v="9"/>
    <s v="10"/>
    <x v="10"/>
    <s v="202110"/>
    <s v="20211019"/>
    <s v="CAUCA"/>
    <n v="303200"/>
    <n v="986321"/>
    <n v="0"/>
  </r>
  <r>
    <x v="8"/>
    <x v="9"/>
    <s v="10"/>
    <x v="11"/>
    <s v="202110"/>
    <s v="20211020"/>
    <s v="CESAR"/>
    <n v="347961"/>
    <n v="872702"/>
    <n v="0"/>
  </r>
  <r>
    <x v="8"/>
    <x v="9"/>
    <s v="10"/>
    <x v="12"/>
    <s v="202110"/>
    <s v="20211027"/>
    <s v="CHOCO"/>
    <n v="53705"/>
    <n v="373551"/>
    <n v="0"/>
  </r>
  <r>
    <x v="8"/>
    <x v="9"/>
    <s v="10"/>
    <x v="13"/>
    <s v="202110"/>
    <s v="20211023"/>
    <s v="CORDOBA"/>
    <n v="344401"/>
    <n v="1312532"/>
    <n v="0"/>
  </r>
  <r>
    <x v="8"/>
    <x v="9"/>
    <s v="10"/>
    <x v="14"/>
    <s v="202110"/>
    <s v="20211025"/>
    <s v="CUNDINAMARCA"/>
    <n v="1639308"/>
    <n v="864605"/>
    <n v="0"/>
  </r>
  <r>
    <x v="8"/>
    <x v="9"/>
    <s v="10"/>
    <x v="15"/>
    <s v="202110"/>
    <s v="20211094"/>
    <s v="GUAINIA"/>
    <n v="5918"/>
    <n v="42809"/>
    <n v="0"/>
  </r>
  <r>
    <x v="8"/>
    <x v="9"/>
    <s v="10"/>
    <x v="16"/>
    <s v="202110"/>
    <s v="20211095"/>
    <s v="GUAVIARE"/>
    <n v="21497"/>
    <n v="61051"/>
    <n v="0"/>
  </r>
  <r>
    <x v="8"/>
    <x v="9"/>
    <s v="10"/>
    <x v="17"/>
    <s v="202110"/>
    <s v="20211041"/>
    <s v="HUILA"/>
    <n v="348288"/>
    <n v="791679"/>
    <n v="0"/>
  </r>
  <r>
    <x v="8"/>
    <x v="9"/>
    <s v="10"/>
    <x v="19"/>
    <s v="202110"/>
    <s v="20211044"/>
    <s v="LA GUAJIRA"/>
    <n v="153475"/>
    <n v="813199"/>
    <n v="0"/>
  </r>
  <r>
    <x v="8"/>
    <x v="9"/>
    <s v="10"/>
    <x v="20"/>
    <s v="202110"/>
    <s v="20211047"/>
    <s v="MAGDALENA"/>
    <n v="405776"/>
    <n v="950780"/>
    <n v="0"/>
  </r>
  <r>
    <x v="8"/>
    <x v="9"/>
    <s v="10"/>
    <x v="21"/>
    <s v="202110"/>
    <s v="20211050"/>
    <s v="META"/>
    <n v="475795"/>
    <n v="540867"/>
    <n v="0"/>
  </r>
  <r>
    <x v="8"/>
    <x v="9"/>
    <s v="10"/>
    <x v="22"/>
    <s v="202110"/>
    <s v="20211052"/>
    <s v="NARINO"/>
    <n v="293096"/>
    <n v="1145730"/>
    <n v="0"/>
  </r>
  <r>
    <x v="8"/>
    <x v="9"/>
    <s v="10"/>
    <x v="23"/>
    <s v="202110"/>
    <s v="20211054"/>
    <s v="NORTE DE SANTANDER"/>
    <n v="463644"/>
    <n v="1098712"/>
    <n v="0"/>
  </r>
  <r>
    <x v="8"/>
    <x v="9"/>
    <s v="10"/>
    <x v="24"/>
    <s v="202110"/>
    <s v="20211086"/>
    <s v="PUTUMAYO"/>
    <n v="48612"/>
    <n v="264174"/>
    <n v="0"/>
  </r>
  <r>
    <x v="8"/>
    <x v="9"/>
    <s v="10"/>
    <x v="25"/>
    <s v="202110"/>
    <s v="20211063"/>
    <s v="QUINDIO"/>
    <n v="303484"/>
    <n v="248437"/>
    <n v="0"/>
  </r>
  <r>
    <x v="8"/>
    <x v="9"/>
    <s v="10"/>
    <x v="26"/>
    <s v="202110"/>
    <s v="20211066"/>
    <s v="RISARALDA"/>
    <n v="604877"/>
    <n v="407308"/>
    <n v="0"/>
  </r>
  <r>
    <x v="8"/>
    <x v="9"/>
    <s v="10"/>
    <x v="27"/>
    <s v="202110"/>
    <s v="20211088"/>
    <s v="SAN ANDRES"/>
    <n v="45402"/>
    <n v="16421"/>
    <n v="0"/>
  </r>
  <r>
    <x v="8"/>
    <x v="9"/>
    <s v="10"/>
    <x v="28"/>
    <s v="202110"/>
    <s v="20211068"/>
    <s v="SANTANDER"/>
    <n v="1178107"/>
    <n v="988056"/>
    <n v="0"/>
  </r>
  <r>
    <x v="8"/>
    <x v="9"/>
    <s v="10"/>
    <x v="29"/>
    <s v="202110"/>
    <s v="20211070"/>
    <s v="SUCRE"/>
    <n v="168416"/>
    <n v="775387"/>
    <n v="0"/>
  </r>
  <r>
    <x v="8"/>
    <x v="9"/>
    <s v="10"/>
    <x v="30"/>
    <s v="202110"/>
    <s v="20211073"/>
    <s v="TOLIMA"/>
    <n v="541636"/>
    <n v="743220"/>
    <n v="0"/>
  </r>
  <r>
    <x v="8"/>
    <x v="9"/>
    <s v="10"/>
    <x v="31"/>
    <s v="202110"/>
    <s v="20211076"/>
    <s v="VALLE"/>
    <n v="2637539"/>
    <n v="1870854"/>
    <n v="0"/>
  </r>
  <r>
    <x v="8"/>
    <x v="9"/>
    <s v="10"/>
    <x v="32"/>
    <s v="202110"/>
    <s v="20211097"/>
    <s v="VAUPES"/>
    <n v="4793"/>
    <n v="27148"/>
    <n v="0"/>
  </r>
  <r>
    <x v="8"/>
    <x v="9"/>
    <s v="10"/>
    <x v="33"/>
    <s v="202110"/>
    <s v="20211099"/>
    <s v="VICHADA"/>
    <n v="10980"/>
    <n v="64445"/>
    <n v="0"/>
  </r>
  <r>
    <x v="8"/>
    <x v="10"/>
    <s v="11"/>
    <x v="0"/>
    <s v="202111"/>
    <s v="20211191"/>
    <s v="AMAZONAS"/>
    <n v="18368"/>
    <n v="56143"/>
    <n v="0"/>
  </r>
  <r>
    <x v="8"/>
    <x v="10"/>
    <s v="11"/>
    <x v="1"/>
    <s v="202111"/>
    <s v="20211105"/>
    <s v="ANTIOQUIA"/>
    <n v="4231708"/>
    <n v="2441831"/>
    <n v="0"/>
  </r>
  <r>
    <x v="8"/>
    <x v="10"/>
    <s v="11"/>
    <x v="2"/>
    <s v="202111"/>
    <s v="20211181"/>
    <s v="ARAUCA"/>
    <n v="55196"/>
    <n v="224752"/>
    <n v="0"/>
  </r>
  <r>
    <x v="8"/>
    <x v="10"/>
    <s v="11"/>
    <x v="3"/>
    <s v="202111"/>
    <s v="20211108"/>
    <s v="ATLANTICO"/>
    <n v="1239843"/>
    <n v="1423320"/>
    <n v="0"/>
  </r>
  <r>
    <x v="8"/>
    <x v="10"/>
    <s v="11"/>
    <x v="4"/>
    <s v="202111"/>
    <s v="20211111"/>
    <s v="BOGOTA D.C."/>
    <n v="6493084"/>
    <n v="1429343"/>
    <n v="0"/>
  </r>
  <r>
    <x v="8"/>
    <x v="10"/>
    <s v="11"/>
    <x v="5"/>
    <s v="202111"/>
    <s v="20211113"/>
    <s v="BOLIVAR"/>
    <n v="694796"/>
    <n v="1513578"/>
    <n v="0"/>
  </r>
  <r>
    <x v="8"/>
    <x v="10"/>
    <s v="11"/>
    <x v="6"/>
    <s v="202111"/>
    <s v="20211115"/>
    <s v="BOYACA"/>
    <n v="495192"/>
    <n v="652478"/>
    <n v="0"/>
  </r>
  <r>
    <x v="8"/>
    <x v="10"/>
    <s v="11"/>
    <x v="7"/>
    <s v="202111"/>
    <s v="20211117"/>
    <s v="CALDAS"/>
    <n v="509272"/>
    <n v="396094"/>
    <n v="0"/>
  </r>
  <r>
    <x v="8"/>
    <x v="10"/>
    <s v="11"/>
    <x v="8"/>
    <s v="202111"/>
    <s v="20211118"/>
    <s v="CAQUETA"/>
    <n v="77633"/>
    <n v="323733"/>
    <n v="0"/>
  </r>
  <r>
    <x v="8"/>
    <x v="10"/>
    <s v="11"/>
    <x v="9"/>
    <s v="202111"/>
    <s v="20211185"/>
    <s v="CASANARE"/>
    <n v="167627"/>
    <n v="240716"/>
    <n v="0"/>
  </r>
  <r>
    <x v="8"/>
    <x v="10"/>
    <s v="11"/>
    <x v="10"/>
    <s v="202111"/>
    <s v="20211119"/>
    <s v="CAUCA"/>
    <n v="301096"/>
    <n v="991044"/>
    <n v="0"/>
  </r>
  <r>
    <x v="8"/>
    <x v="10"/>
    <s v="11"/>
    <x v="11"/>
    <s v="202111"/>
    <s v="20211120"/>
    <s v="CESAR"/>
    <n v="350378"/>
    <n v="873378"/>
    <n v="0"/>
  </r>
  <r>
    <x v="8"/>
    <x v="10"/>
    <s v="11"/>
    <x v="12"/>
    <s v="202111"/>
    <s v="20211127"/>
    <s v="CHOCO"/>
    <n v="53320"/>
    <n v="373964"/>
    <n v="0"/>
  </r>
  <r>
    <x v="8"/>
    <x v="10"/>
    <s v="11"/>
    <x v="13"/>
    <s v="202111"/>
    <s v="20211123"/>
    <s v="CORDOBA"/>
    <n v="347818"/>
    <n v="1311143"/>
    <n v="0"/>
  </r>
  <r>
    <x v="8"/>
    <x v="10"/>
    <s v="11"/>
    <x v="14"/>
    <s v="202111"/>
    <s v="20211125"/>
    <s v="CUNDINAMARCA"/>
    <n v="1669917"/>
    <n v="865032"/>
    <n v="0"/>
  </r>
  <r>
    <x v="8"/>
    <x v="10"/>
    <s v="11"/>
    <x v="15"/>
    <s v="202111"/>
    <s v="20211194"/>
    <s v="GUAINIA"/>
    <n v="5923"/>
    <n v="42980"/>
    <n v="0"/>
  </r>
  <r>
    <x v="8"/>
    <x v="10"/>
    <s v="11"/>
    <x v="16"/>
    <s v="202111"/>
    <s v="20211195"/>
    <s v="GUAVIARE"/>
    <n v="21589"/>
    <n v="61102"/>
    <n v="0"/>
  </r>
  <r>
    <x v="8"/>
    <x v="10"/>
    <s v="11"/>
    <x v="17"/>
    <s v="202111"/>
    <s v="20211141"/>
    <s v="HUILA"/>
    <n v="350538"/>
    <n v="792019"/>
    <n v="0"/>
  </r>
  <r>
    <x v="8"/>
    <x v="10"/>
    <s v="11"/>
    <x v="19"/>
    <s v="202111"/>
    <s v="20211144"/>
    <s v="LA GUAJIRA"/>
    <n v="154270"/>
    <n v="814750"/>
    <n v="0"/>
  </r>
  <r>
    <x v="8"/>
    <x v="10"/>
    <s v="11"/>
    <x v="20"/>
    <s v="202111"/>
    <s v="20211147"/>
    <s v="MAGDALENA"/>
    <n v="409221"/>
    <n v="950088"/>
    <n v="0"/>
  </r>
  <r>
    <x v="8"/>
    <x v="10"/>
    <s v="11"/>
    <x v="21"/>
    <s v="202111"/>
    <s v="20211150"/>
    <s v="META"/>
    <n v="480474"/>
    <n v="538475"/>
    <n v="0"/>
  </r>
  <r>
    <x v="8"/>
    <x v="10"/>
    <s v="11"/>
    <x v="22"/>
    <s v="202111"/>
    <s v="20211152"/>
    <s v="NARINO"/>
    <n v="292794"/>
    <n v="1145566"/>
    <n v="0"/>
  </r>
  <r>
    <x v="8"/>
    <x v="10"/>
    <s v="11"/>
    <x v="23"/>
    <s v="202111"/>
    <s v="20211154"/>
    <s v="NORTE DE SANTANDER"/>
    <n v="468640"/>
    <n v="1098482"/>
    <n v="0"/>
  </r>
  <r>
    <x v="8"/>
    <x v="10"/>
    <s v="11"/>
    <x v="24"/>
    <s v="202111"/>
    <s v="20211186"/>
    <s v="PUTUMAYO"/>
    <n v="48541"/>
    <n v="264813"/>
    <n v="0"/>
  </r>
  <r>
    <x v="8"/>
    <x v="10"/>
    <s v="11"/>
    <x v="25"/>
    <s v="202111"/>
    <s v="20211163"/>
    <s v="QUINDIO"/>
    <n v="304674"/>
    <n v="249806"/>
    <n v="0"/>
  </r>
  <r>
    <x v="8"/>
    <x v="10"/>
    <s v="11"/>
    <x v="26"/>
    <s v="202111"/>
    <s v="20211166"/>
    <s v="RISARALDA"/>
    <n v="603591"/>
    <n v="412006"/>
    <n v="0"/>
  </r>
  <r>
    <x v="8"/>
    <x v="10"/>
    <s v="11"/>
    <x v="27"/>
    <s v="202111"/>
    <s v="20211188"/>
    <s v="SAN ANDRES"/>
    <n v="45490"/>
    <n v="16151"/>
    <n v="0"/>
  </r>
  <r>
    <x v="8"/>
    <x v="10"/>
    <s v="11"/>
    <x v="28"/>
    <s v="202111"/>
    <s v="20211168"/>
    <s v="SANTANDER"/>
    <n v="1187226"/>
    <n v="988629"/>
    <n v="0"/>
  </r>
  <r>
    <x v="8"/>
    <x v="10"/>
    <s v="11"/>
    <x v="29"/>
    <s v="202111"/>
    <s v="20211170"/>
    <s v="SUCRE"/>
    <n v="170432"/>
    <n v="774479"/>
    <n v="0"/>
  </r>
  <r>
    <x v="8"/>
    <x v="10"/>
    <s v="11"/>
    <x v="30"/>
    <s v="202111"/>
    <s v="20211173"/>
    <s v="TOLIMA"/>
    <n v="545321"/>
    <n v="742169"/>
    <n v="0"/>
  </r>
  <r>
    <x v="8"/>
    <x v="10"/>
    <s v="11"/>
    <x v="31"/>
    <s v="202111"/>
    <s v="20211176"/>
    <s v="VALLE"/>
    <n v="2613288"/>
    <n v="1901007"/>
    <n v="0"/>
  </r>
  <r>
    <x v="8"/>
    <x v="10"/>
    <s v="11"/>
    <x v="32"/>
    <s v="202111"/>
    <s v="20211197"/>
    <s v="VAUPES"/>
    <n v="4903"/>
    <n v="27159"/>
    <n v="0"/>
  </r>
  <r>
    <x v="8"/>
    <x v="10"/>
    <s v="11"/>
    <x v="33"/>
    <s v="202111"/>
    <s v="20211199"/>
    <s v="VICHADA"/>
    <n v="11149"/>
    <n v="64649"/>
    <n v="0"/>
  </r>
  <r>
    <x v="8"/>
    <x v="11"/>
    <s v="12"/>
    <x v="0"/>
    <s v="202112"/>
    <s v="20211291"/>
    <s v="AMAZONAS"/>
    <n v="18335"/>
    <n v="56169"/>
    <n v="0"/>
  </r>
  <r>
    <x v="8"/>
    <x v="11"/>
    <s v="12"/>
    <x v="1"/>
    <s v="202112"/>
    <s v="20211205"/>
    <s v="ANTIOQUIA"/>
    <n v="4240748"/>
    <n v="2446658"/>
    <n v="0"/>
  </r>
  <r>
    <x v="8"/>
    <x v="11"/>
    <s v="12"/>
    <x v="2"/>
    <s v="202112"/>
    <s v="20211281"/>
    <s v="ARAUCA"/>
    <n v="55801"/>
    <n v="224235"/>
    <n v="0"/>
  </r>
  <r>
    <x v="8"/>
    <x v="11"/>
    <s v="12"/>
    <x v="3"/>
    <s v="202112"/>
    <s v="20211208"/>
    <s v="ATLANTICO"/>
    <n v="1248381"/>
    <n v="1421291"/>
    <n v="0"/>
  </r>
  <r>
    <x v="8"/>
    <x v="11"/>
    <s v="12"/>
    <x v="4"/>
    <s v="202112"/>
    <s v="20211211"/>
    <s v="BOGOTA D.C."/>
    <n v="6499330"/>
    <n v="1428206"/>
    <n v="0"/>
  </r>
  <r>
    <x v="8"/>
    <x v="11"/>
    <s v="12"/>
    <x v="5"/>
    <s v="202112"/>
    <s v="20211213"/>
    <s v="BOLIVAR"/>
    <n v="700094"/>
    <n v="1517900"/>
    <n v="0"/>
  </r>
  <r>
    <x v="8"/>
    <x v="11"/>
    <s v="12"/>
    <x v="6"/>
    <s v="202112"/>
    <s v="20211215"/>
    <s v="BOYACA"/>
    <n v="496743"/>
    <n v="651282"/>
    <n v="0"/>
  </r>
  <r>
    <x v="8"/>
    <x v="11"/>
    <s v="12"/>
    <x v="7"/>
    <s v="202112"/>
    <s v="20211217"/>
    <s v="CALDAS"/>
    <n v="511460"/>
    <n v="394518"/>
    <n v="0"/>
  </r>
  <r>
    <x v="8"/>
    <x v="11"/>
    <s v="12"/>
    <x v="8"/>
    <s v="202112"/>
    <s v="20211218"/>
    <s v="CAQUETA"/>
    <n v="78881"/>
    <n v="322970"/>
    <n v="0"/>
  </r>
  <r>
    <x v="8"/>
    <x v="11"/>
    <s v="12"/>
    <x v="9"/>
    <s v="202112"/>
    <s v="20211285"/>
    <s v="CASANARE"/>
    <n v="167747"/>
    <n v="240911"/>
    <n v="0"/>
  </r>
  <r>
    <x v="8"/>
    <x v="11"/>
    <s v="12"/>
    <x v="10"/>
    <s v="202112"/>
    <s v="20211219"/>
    <s v="CAUCA"/>
    <n v="302963"/>
    <n v="990133"/>
    <n v="0"/>
  </r>
  <r>
    <x v="8"/>
    <x v="11"/>
    <s v="12"/>
    <x v="11"/>
    <s v="202112"/>
    <s v="20211220"/>
    <s v="CESAR"/>
    <n v="352762"/>
    <n v="872879"/>
    <n v="0"/>
  </r>
  <r>
    <x v="8"/>
    <x v="11"/>
    <s v="12"/>
    <x v="12"/>
    <s v="202112"/>
    <s v="20211227"/>
    <s v="CHOCO"/>
    <n v="54951"/>
    <n v="373108"/>
    <n v="0"/>
  </r>
  <r>
    <x v="8"/>
    <x v="11"/>
    <s v="12"/>
    <x v="13"/>
    <s v="202112"/>
    <s v="20211223"/>
    <s v="CORDOBA"/>
    <n v="351936"/>
    <n v="1308563"/>
    <n v="0"/>
  </r>
  <r>
    <x v="8"/>
    <x v="11"/>
    <s v="12"/>
    <x v="14"/>
    <s v="202112"/>
    <s v="20211225"/>
    <s v="CUNDINAMARCA"/>
    <n v="1678986"/>
    <n v="861415"/>
    <n v="0"/>
  </r>
  <r>
    <x v="8"/>
    <x v="11"/>
    <s v="12"/>
    <x v="15"/>
    <s v="202112"/>
    <s v="20211294"/>
    <s v="GUAINIA"/>
    <n v="5974"/>
    <n v="43178"/>
    <n v="0"/>
  </r>
  <r>
    <x v="8"/>
    <x v="11"/>
    <s v="12"/>
    <x v="16"/>
    <s v="202112"/>
    <s v="20211295"/>
    <s v="GUAVIARE"/>
    <n v="21837"/>
    <n v="61242"/>
    <n v="0"/>
  </r>
  <r>
    <x v="8"/>
    <x v="11"/>
    <s v="12"/>
    <x v="17"/>
    <s v="202112"/>
    <s v="20211241"/>
    <s v="HUILA"/>
    <n v="353390"/>
    <n v="791083"/>
    <n v="0"/>
  </r>
  <r>
    <x v="8"/>
    <x v="11"/>
    <s v="12"/>
    <x v="19"/>
    <s v="202112"/>
    <s v="20211244"/>
    <s v="LA GUAJIRA"/>
    <n v="154064"/>
    <n v="816955"/>
    <n v="0"/>
  </r>
  <r>
    <x v="8"/>
    <x v="11"/>
    <s v="12"/>
    <x v="20"/>
    <s v="202112"/>
    <s v="20211247"/>
    <s v="MAGDALENA"/>
    <n v="411198"/>
    <n v="948819"/>
    <n v="0"/>
  </r>
  <r>
    <x v="8"/>
    <x v="11"/>
    <s v="12"/>
    <x v="21"/>
    <s v="202112"/>
    <s v="20211250"/>
    <s v="META"/>
    <n v="480327"/>
    <n v="539338"/>
    <n v="0"/>
  </r>
  <r>
    <x v="8"/>
    <x v="11"/>
    <s v="12"/>
    <x v="22"/>
    <s v="202112"/>
    <s v="20211252"/>
    <s v="NARINO"/>
    <n v="294293"/>
    <n v="1145379"/>
    <n v="0"/>
  </r>
  <r>
    <x v="8"/>
    <x v="11"/>
    <s v="12"/>
    <x v="23"/>
    <s v="202112"/>
    <s v="20211254"/>
    <s v="NORTE DE SANTANDER"/>
    <n v="471526"/>
    <n v="1098428"/>
    <n v="0"/>
  </r>
  <r>
    <x v="8"/>
    <x v="11"/>
    <s v="12"/>
    <x v="24"/>
    <s v="202112"/>
    <s v="20211286"/>
    <s v="PUTUMAYO"/>
    <n v="49215"/>
    <n v="264626"/>
    <n v="0"/>
  </r>
  <r>
    <x v="8"/>
    <x v="11"/>
    <s v="12"/>
    <x v="25"/>
    <s v="202112"/>
    <s v="20211263"/>
    <s v="QUINDIO"/>
    <n v="306023"/>
    <n v="249428"/>
    <n v="0"/>
  </r>
  <r>
    <x v="8"/>
    <x v="11"/>
    <s v="12"/>
    <x v="26"/>
    <s v="202112"/>
    <s v="20211266"/>
    <s v="RISARALDA"/>
    <n v="608043"/>
    <n v="410036"/>
    <n v="0"/>
  </r>
  <r>
    <x v="8"/>
    <x v="11"/>
    <s v="12"/>
    <x v="27"/>
    <s v="202112"/>
    <s v="20211288"/>
    <s v="SAN ANDRES"/>
    <n v="45462"/>
    <n v="15862"/>
    <n v="0"/>
  </r>
  <r>
    <x v="8"/>
    <x v="11"/>
    <s v="12"/>
    <x v="28"/>
    <s v="202112"/>
    <s v="20211268"/>
    <s v="SANTANDER"/>
    <n v="1191799"/>
    <n v="984474"/>
    <n v="0"/>
  </r>
  <r>
    <x v="8"/>
    <x v="11"/>
    <s v="12"/>
    <x v="29"/>
    <s v="202112"/>
    <s v="20211270"/>
    <s v="SUCRE"/>
    <n v="171782"/>
    <n v="774196"/>
    <n v="0"/>
  </r>
  <r>
    <x v="8"/>
    <x v="11"/>
    <s v="12"/>
    <x v="30"/>
    <s v="202112"/>
    <s v="20211273"/>
    <s v="TOLIMA"/>
    <n v="548464"/>
    <n v="740266"/>
    <n v="0"/>
  </r>
  <r>
    <x v="8"/>
    <x v="11"/>
    <s v="12"/>
    <x v="31"/>
    <s v="202112"/>
    <s v="20211276"/>
    <s v="VALLE"/>
    <n v="2630308"/>
    <n v="1891053"/>
    <n v="0"/>
  </r>
  <r>
    <x v="8"/>
    <x v="11"/>
    <s v="12"/>
    <x v="32"/>
    <s v="202112"/>
    <s v="20211297"/>
    <s v="VAUPES"/>
    <n v="4951"/>
    <n v="27385"/>
    <n v="0"/>
  </r>
  <r>
    <x v="8"/>
    <x v="11"/>
    <s v="12"/>
    <x v="33"/>
    <s v="202112"/>
    <s v="20211299"/>
    <s v="VICHADA"/>
    <n v="11229"/>
    <n v="64970"/>
    <n v="0"/>
  </r>
  <r>
    <x v="9"/>
    <x v="0"/>
    <s v="1"/>
    <x v="0"/>
    <s v="20221"/>
    <s v="2022191"/>
    <s v="AMAZONAS"/>
    <n v="18321"/>
    <n v="56227"/>
    <n v="0"/>
  </r>
  <r>
    <x v="9"/>
    <x v="0"/>
    <s v="1"/>
    <x v="1"/>
    <s v="20221"/>
    <s v="2022105"/>
    <s v="ANTIOQUIA"/>
    <n v="4242663"/>
    <n v="2449241"/>
    <n v="0"/>
  </r>
  <r>
    <x v="9"/>
    <x v="0"/>
    <s v="1"/>
    <x v="2"/>
    <s v="20221"/>
    <s v="2022181"/>
    <s v="ARAUCA"/>
    <n v="55955"/>
    <n v="224510"/>
    <n v="0"/>
  </r>
  <r>
    <x v="9"/>
    <x v="0"/>
    <s v="1"/>
    <x v="3"/>
    <s v="20221"/>
    <s v="2022108"/>
    <s v="ATLANTICO"/>
    <n v="1252816"/>
    <n v="1424928"/>
    <n v="0"/>
  </r>
  <r>
    <x v="9"/>
    <x v="0"/>
    <s v="1"/>
    <x v="4"/>
    <s v="20221"/>
    <s v="2022111"/>
    <s v="BOGOTA D.C."/>
    <n v="6489947"/>
    <n v="1436161"/>
    <n v="0"/>
  </r>
  <r>
    <x v="9"/>
    <x v="0"/>
    <s v="1"/>
    <x v="5"/>
    <s v="20221"/>
    <s v="2022113"/>
    <s v="BOLIVAR"/>
    <n v="701641"/>
    <n v="1519998"/>
    <n v="0"/>
  </r>
  <r>
    <x v="9"/>
    <x v="0"/>
    <s v="1"/>
    <x v="6"/>
    <s v="20221"/>
    <s v="2022115"/>
    <s v="BOYACA"/>
    <n v="496502"/>
    <n v="652102"/>
    <n v="0"/>
  </r>
  <r>
    <x v="9"/>
    <x v="0"/>
    <s v="1"/>
    <x v="7"/>
    <s v="20221"/>
    <s v="2022117"/>
    <s v="CALDAS"/>
    <n v="512103"/>
    <n v="394250"/>
    <n v="0"/>
  </r>
  <r>
    <x v="9"/>
    <x v="0"/>
    <s v="1"/>
    <x v="8"/>
    <s v="20221"/>
    <s v="2022118"/>
    <s v="CAQUETA"/>
    <n v="78619"/>
    <n v="323165"/>
    <n v="0"/>
  </r>
  <r>
    <x v="9"/>
    <x v="0"/>
    <s v="1"/>
    <x v="9"/>
    <s v="20221"/>
    <s v="2022185"/>
    <s v="CASANARE"/>
    <n v="167384"/>
    <n v="241553"/>
    <n v="0"/>
  </r>
  <r>
    <x v="9"/>
    <x v="0"/>
    <s v="1"/>
    <x v="10"/>
    <s v="20221"/>
    <s v="2022119"/>
    <s v="CAUCA"/>
    <n v="300591"/>
    <n v="993585"/>
    <n v="0"/>
  </r>
  <r>
    <x v="9"/>
    <x v="0"/>
    <s v="1"/>
    <x v="11"/>
    <s v="20221"/>
    <s v="2022120"/>
    <s v="CESAR"/>
    <n v="353199"/>
    <n v="874406"/>
    <n v="0"/>
  </r>
  <r>
    <x v="9"/>
    <x v="0"/>
    <s v="1"/>
    <x v="12"/>
    <s v="20221"/>
    <s v="2022127"/>
    <s v="CHOCO"/>
    <n v="54144"/>
    <n v="373670"/>
    <n v="0"/>
  </r>
  <r>
    <x v="9"/>
    <x v="0"/>
    <s v="1"/>
    <x v="13"/>
    <s v="20221"/>
    <s v="2022123"/>
    <s v="CORDOBA"/>
    <n v="351844"/>
    <n v="1309700"/>
    <n v="0"/>
  </r>
  <r>
    <x v="9"/>
    <x v="0"/>
    <s v="1"/>
    <x v="14"/>
    <s v="20221"/>
    <s v="2022125"/>
    <s v="CUNDINAMARCA"/>
    <n v="1683217"/>
    <n v="864483"/>
    <n v="0"/>
  </r>
  <r>
    <x v="9"/>
    <x v="0"/>
    <s v="1"/>
    <x v="15"/>
    <s v="20221"/>
    <s v="2022194"/>
    <s v="GUAINIA"/>
    <n v="5739"/>
    <n v="43534"/>
    <n v="0"/>
  </r>
  <r>
    <x v="9"/>
    <x v="0"/>
    <s v="1"/>
    <x v="16"/>
    <s v="20221"/>
    <s v="2022195"/>
    <s v="GUAVIARE"/>
    <n v="21586"/>
    <n v="61434"/>
    <n v="0"/>
  </r>
  <r>
    <x v="9"/>
    <x v="0"/>
    <s v="1"/>
    <x v="17"/>
    <s v="20221"/>
    <s v="2022141"/>
    <s v="HUILA"/>
    <n v="354323"/>
    <n v="791321"/>
    <n v="0"/>
  </r>
  <r>
    <x v="9"/>
    <x v="0"/>
    <s v="1"/>
    <x v="19"/>
    <s v="20221"/>
    <s v="2022144"/>
    <s v="LA GUAJIRA"/>
    <n v="149695"/>
    <n v="821620"/>
    <n v="0"/>
  </r>
  <r>
    <x v="9"/>
    <x v="0"/>
    <s v="1"/>
    <x v="20"/>
    <s v="20221"/>
    <s v="2022147"/>
    <s v="MAGDALENA"/>
    <n v="413096"/>
    <n v="948688"/>
    <n v="0"/>
  </r>
  <r>
    <x v="9"/>
    <x v="0"/>
    <s v="1"/>
    <x v="21"/>
    <s v="20221"/>
    <s v="2022150"/>
    <s v="META"/>
    <n v="479419"/>
    <n v="543058"/>
    <n v="0"/>
  </r>
  <r>
    <x v="9"/>
    <x v="0"/>
    <s v="1"/>
    <x v="22"/>
    <s v="20221"/>
    <s v="2022152"/>
    <s v="NARINO"/>
    <n v="293232"/>
    <n v="1147713"/>
    <n v="0"/>
  </r>
  <r>
    <x v="9"/>
    <x v="0"/>
    <s v="1"/>
    <x v="23"/>
    <s v="20221"/>
    <s v="2022154"/>
    <s v="NORTE DE SANTANDER"/>
    <n v="469983"/>
    <n v="1101236"/>
    <n v="0"/>
  </r>
  <r>
    <x v="9"/>
    <x v="0"/>
    <s v="1"/>
    <x v="24"/>
    <s v="20221"/>
    <s v="2022186"/>
    <s v="PUTUMAYO"/>
    <n v="48465"/>
    <n v="265577"/>
    <n v="0"/>
  </r>
  <r>
    <x v="9"/>
    <x v="0"/>
    <s v="1"/>
    <x v="25"/>
    <s v="20221"/>
    <s v="2022163"/>
    <s v="QUINDIO"/>
    <n v="307254"/>
    <n v="249384"/>
    <n v="0"/>
  </r>
  <r>
    <x v="9"/>
    <x v="0"/>
    <s v="1"/>
    <x v="26"/>
    <s v="20221"/>
    <s v="2022166"/>
    <s v="RISARALDA"/>
    <n v="609853"/>
    <n v="410019"/>
    <n v="0"/>
  </r>
  <r>
    <x v="9"/>
    <x v="0"/>
    <s v="1"/>
    <x v="27"/>
    <s v="20221"/>
    <s v="2022188"/>
    <s v="SAN ANDRES"/>
    <n v="45528"/>
    <n v="15725"/>
    <n v="0"/>
  </r>
  <r>
    <x v="9"/>
    <x v="0"/>
    <s v="1"/>
    <x v="28"/>
    <s v="20221"/>
    <s v="2022168"/>
    <s v="SANTANDER"/>
    <n v="1195367"/>
    <n v="983074"/>
    <n v="0"/>
  </r>
  <r>
    <x v="9"/>
    <x v="0"/>
    <s v="1"/>
    <x v="29"/>
    <s v="20221"/>
    <s v="2022170"/>
    <s v="SUCRE"/>
    <n v="172150"/>
    <n v="774274"/>
    <n v="0"/>
  </r>
  <r>
    <x v="9"/>
    <x v="0"/>
    <s v="1"/>
    <x v="30"/>
    <s v="20221"/>
    <s v="2022173"/>
    <s v="TOLIMA"/>
    <n v="549798"/>
    <n v="739146"/>
    <n v="0"/>
  </r>
  <r>
    <x v="9"/>
    <x v="0"/>
    <s v="1"/>
    <x v="31"/>
    <s v="20221"/>
    <s v="2022176"/>
    <s v="VALLE"/>
    <n v="2629361"/>
    <n v="1895610"/>
    <n v="0"/>
  </r>
  <r>
    <x v="9"/>
    <x v="0"/>
    <s v="1"/>
    <x v="32"/>
    <s v="20221"/>
    <s v="2022197"/>
    <s v="VAUPES"/>
    <n v="4737"/>
    <n v="27646"/>
    <n v="0"/>
  </r>
  <r>
    <x v="9"/>
    <x v="0"/>
    <s v="1"/>
    <x v="33"/>
    <s v="20221"/>
    <s v="2022199"/>
    <s v="VICHADA"/>
    <n v="11165"/>
    <n v="65517"/>
    <n v="0"/>
  </r>
  <r>
    <x v="10"/>
    <x v="12"/>
    <m/>
    <x v="3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11863-40FF-4EF6-B3B1-CC88E56B3125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B36:P49" firstHeaderRow="1" firstDataRow="2" firstDataCol="1"/>
  <pivotFields count="1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EXCEPCION" fld="9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4F6D5-59B2-4F1E-B14D-B130BF9E82AE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B20:P33" firstHeaderRow="1" firstDataRow="2" firstDataCol="1" rowPageCount="1" colPageCount="1"/>
  <pivotFields count="1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Page" showAll="0">
      <items count="36">
        <item x="18"/>
        <item x="1"/>
        <item x="3"/>
        <item x="4"/>
        <item x="5"/>
        <item x="6"/>
        <item x="7"/>
        <item x="8"/>
        <item x="10"/>
        <item x="11"/>
        <item x="13"/>
        <item x="14"/>
        <item x="12"/>
        <item x="17"/>
        <item x="19"/>
        <item x="20"/>
        <item x="21"/>
        <item x="22"/>
        <item x="23"/>
        <item x="25"/>
        <item x="26"/>
        <item x="28"/>
        <item x="29"/>
        <item x="30"/>
        <item x="31"/>
        <item x="2"/>
        <item x="9"/>
        <item x="24"/>
        <item x="27"/>
        <item x="0"/>
        <item x="15"/>
        <item x="16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uma de AFILIAFOS SUBSIDIADO" fld="8" baseField="0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4426D-AC13-4A62-A6E5-06C191ACB99E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B4:P17" firstHeaderRow="1" firstDataRow="2" firstDataCol="1" rowPageCount="1" colPageCount="1"/>
  <pivotFields count="1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Page" showAll="0">
      <items count="36">
        <item x="18"/>
        <item x="1"/>
        <item x="3"/>
        <item x="4"/>
        <item x="5"/>
        <item x="6"/>
        <item x="7"/>
        <item x="8"/>
        <item x="10"/>
        <item x="11"/>
        <item x="13"/>
        <item x="14"/>
        <item x="12"/>
        <item x="17"/>
        <item x="19"/>
        <item x="20"/>
        <item x="21"/>
        <item x="22"/>
        <item x="23"/>
        <item x="25"/>
        <item x="26"/>
        <item x="28"/>
        <item x="29"/>
        <item x="30"/>
        <item x="31"/>
        <item x="2"/>
        <item x="9"/>
        <item x="24"/>
        <item x="27"/>
        <item x="0"/>
        <item x="15"/>
        <item x="16"/>
        <item x="32"/>
        <item x="33"/>
        <item x="3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uma de AFILIADOS CONTIBUTIVO" fld="7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27E04E-6E76-4C79-8668-9F239C49404C}" name="Tabla5" displayName="Tabla5" ref="A1:J34" totalsRowShown="0">
  <autoFilter ref="A1:J34" xr:uid="{49269CD2-29A0-4159-8360-9F9E96CB80C5}"/>
  <tableColumns count="10">
    <tableColumn id="1" xr3:uid="{951ABE93-7780-49C9-AD0A-D52AA2C1C672}" name="AÑO"/>
    <tableColumn id="2" xr3:uid="{DDD623D6-4CA2-41DC-81A2-8C01E0F8FD84}" name="MES"/>
    <tableColumn id="3" xr3:uid="{6B5201B2-3145-4731-9C36-D245A967CE77}" name="#MES"/>
    <tableColumn id="4" xr3:uid="{FEC752AF-6315-49C3-9AE0-77121080A586}" name="CODIGO DEPTO"/>
    <tableColumn id="5" xr3:uid="{94A79F00-4677-4062-B122-20606132A158}" name="LLAVE  PARA SUMA"/>
    <tableColumn id="6" xr3:uid="{534DF04D-EB84-487F-AF96-9FAEE2FAB0E8}" name="LLAVE"/>
    <tableColumn id="7" xr3:uid="{E32177D4-1EDB-4007-B876-9AB4344FF535}" name="NOMBRE DEPTO"/>
    <tableColumn id="8" xr3:uid="{8B685A28-B7BE-4867-8880-E7F2989940B1}" name="AFILIADOS CONTIBUTIVO"/>
    <tableColumn id="9" xr3:uid="{4D10D2EC-7C9C-4342-859C-F4422356617B}" name="AFILIAFOS SUBSIDIADO"/>
    <tableColumn id="10" xr3:uid="{70706EEF-C3C6-47F8-8BF0-230E3FC1F2B5}" name="EXCEPC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3601"/>
  <sheetViews>
    <sheetView showGridLines="0" zoomScaleNormal="100" workbookViewId="0">
      <pane ySplit="1" topLeftCell="A3583" activePane="bottomLeft" state="frozen"/>
      <selection pane="bottomLeft" activeCell="J3601" sqref="J3601"/>
    </sheetView>
  </sheetViews>
  <sheetFormatPr defaultColWidth="11.5546875" defaultRowHeight="14.4" x14ac:dyDescent="0.3"/>
  <cols>
    <col min="1" max="1" width="11.33203125" customWidth="1"/>
    <col min="2" max="2" width="10.44140625" bestFit="1" customWidth="1"/>
    <col min="3" max="3" width="10.44140625" style="3" customWidth="1"/>
    <col min="4" max="4" width="17.6640625" customWidth="1"/>
    <col min="5" max="6" width="17.6640625" style="3" customWidth="1"/>
    <col min="7" max="7" width="22.5546875" bestFit="1" customWidth="1"/>
    <col min="8" max="8" width="27.33203125" customWidth="1"/>
    <col min="9" max="9" width="28.6640625" customWidth="1"/>
    <col min="10" max="10" width="18.33203125" customWidth="1"/>
  </cols>
  <sheetData>
    <row r="1" spans="1:12" ht="26.4" x14ac:dyDescent="0.3">
      <c r="A1" s="1" t="s">
        <v>0</v>
      </c>
      <c r="B1" s="1" t="s">
        <v>1</v>
      </c>
      <c r="C1" s="1" t="s">
        <v>84</v>
      </c>
      <c r="D1" s="1" t="s">
        <v>2</v>
      </c>
      <c r="E1" s="1" t="s">
        <v>101</v>
      </c>
      <c r="F1" s="1" t="s">
        <v>93</v>
      </c>
      <c r="G1" s="1" t="s">
        <v>3</v>
      </c>
      <c r="H1" s="8" t="s">
        <v>94</v>
      </c>
      <c r="I1" s="8" t="s">
        <v>95</v>
      </c>
      <c r="J1" s="8" t="s">
        <v>96</v>
      </c>
    </row>
    <row r="2" spans="1:12" x14ac:dyDescent="0.3">
      <c r="A2" s="2">
        <v>2013</v>
      </c>
      <c r="B2" s="2" t="s">
        <v>9</v>
      </c>
      <c r="C2" s="6" t="s">
        <v>52</v>
      </c>
      <c r="D2" s="2" t="s">
        <v>5</v>
      </c>
      <c r="E2" s="2" t="str">
        <f t="shared" ref="E2:E65" si="0">+CONCATENATE(A2,C2)</f>
        <v>201301</v>
      </c>
      <c r="F2" s="2" t="str">
        <f t="shared" ref="F2:F65" si="1">+CONCATENATE(A2,C2,D2)</f>
        <v>20130191</v>
      </c>
      <c r="G2" s="7" t="s">
        <v>6</v>
      </c>
      <c r="H2" s="10">
        <v>11994</v>
      </c>
      <c r="I2" s="10">
        <v>50849</v>
      </c>
      <c r="J2" s="10">
        <v>1305</v>
      </c>
      <c r="K2" s="3"/>
    </row>
    <row r="3" spans="1:12" x14ac:dyDescent="0.3">
      <c r="A3" s="2">
        <v>2013</v>
      </c>
      <c r="B3" s="2" t="s">
        <v>9</v>
      </c>
      <c r="C3" s="4" t="s">
        <v>52</v>
      </c>
      <c r="D3" s="2" t="s">
        <v>18</v>
      </c>
      <c r="E3" s="2" t="str">
        <f t="shared" si="0"/>
        <v>201301</v>
      </c>
      <c r="F3" s="2" t="str">
        <f t="shared" si="1"/>
        <v>20130105</v>
      </c>
      <c r="G3" s="2" t="s">
        <v>19</v>
      </c>
      <c r="H3" s="9">
        <v>3088631</v>
      </c>
      <c r="I3" s="10">
        <v>2370743</v>
      </c>
      <c r="J3" s="10">
        <v>63317</v>
      </c>
      <c r="K3" s="3"/>
      <c r="L3" s="3"/>
    </row>
    <row r="4" spans="1:12" x14ac:dyDescent="0.3">
      <c r="A4" s="2">
        <v>2013</v>
      </c>
      <c r="B4" s="2" t="s">
        <v>9</v>
      </c>
      <c r="C4" s="4" t="s">
        <v>52</v>
      </c>
      <c r="D4" s="2" t="s">
        <v>20</v>
      </c>
      <c r="E4" s="2" t="str">
        <f t="shared" si="0"/>
        <v>201301</v>
      </c>
      <c r="F4" s="2" t="str">
        <f t="shared" si="1"/>
        <v>20130181</v>
      </c>
      <c r="G4" s="2" t="s">
        <v>21</v>
      </c>
      <c r="H4" s="2">
        <v>34020</v>
      </c>
      <c r="I4" s="10">
        <v>179918</v>
      </c>
      <c r="J4" s="10">
        <v>3542</v>
      </c>
      <c r="K4" s="3"/>
      <c r="L4" s="3"/>
    </row>
    <row r="5" spans="1:12" x14ac:dyDescent="0.3">
      <c r="A5" s="2">
        <v>2013</v>
      </c>
      <c r="B5" s="2" t="s">
        <v>9</v>
      </c>
      <c r="C5" s="4" t="s">
        <v>52</v>
      </c>
      <c r="D5" s="2" t="s">
        <v>22</v>
      </c>
      <c r="E5" s="2" t="str">
        <f t="shared" si="0"/>
        <v>201301</v>
      </c>
      <c r="F5" s="2" t="str">
        <f t="shared" si="1"/>
        <v>20130108</v>
      </c>
      <c r="G5" s="2" t="s">
        <v>23</v>
      </c>
      <c r="H5" s="2">
        <v>1025191</v>
      </c>
      <c r="I5" s="10">
        <v>1287869</v>
      </c>
      <c r="J5" s="10">
        <v>12185</v>
      </c>
      <c r="K5" s="3"/>
      <c r="L5" s="3"/>
    </row>
    <row r="6" spans="1:12" x14ac:dyDescent="0.3">
      <c r="A6" s="2">
        <v>2013</v>
      </c>
      <c r="B6" s="2" t="s">
        <v>9</v>
      </c>
      <c r="C6" s="4" t="s">
        <v>52</v>
      </c>
      <c r="D6" s="2" t="s">
        <v>24</v>
      </c>
      <c r="E6" s="2" t="str">
        <f t="shared" si="0"/>
        <v>201301</v>
      </c>
      <c r="F6" s="2" t="str">
        <f t="shared" si="1"/>
        <v>20130111</v>
      </c>
      <c r="G6" s="2" t="s">
        <v>25</v>
      </c>
      <c r="H6" s="2">
        <v>5298942</v>
      </c>
      <c r="I6" s="10">
        <v>1273042</v>
      </c>
      <c r="J6" s="10">
        <v>35545</v>
      </c>
      <c r="K6" s="3"/>
      <c r="L6" s="3"/>
    </row>
    <row r="7" spans="1:12" x14ac:dyDescent="0.3">
      <c r="A7" s="2">
        <v>2013</v>
      </c>
      <c r="B7" s="2" t="s">
        <v>9</v>
      </c>
      <c r="C7" s="4" t="s">
        <v>52</v>
      </c>
      <c r="D7" s="2" t="s">
        <v>26</v>
      </c>
      <c r="E7" s="2" t="str">
        <f t="shared" si="0"/>
        <v>201301</v>
      </c>
      <c r="F7" s="2" t="str">
        <f t="shared" si="1"/>
        <v>20130113</v>
      </c>
      <c r="G7" s="2" t="s">
        <v>27</v>
      </c>
      <c r="H7" s="2">
        <v>594917</v>
      </c>
      <c r="I7" s="10">
        <v>1378385</v>
      </c>
      <c r="J7" s="10">
        <v>12136</v>
      </c>
      <c r="K7" s="3"/>
      <c r="L7" s="3"/>
    </row>
    <row r="8" spans="1:12" x14ac:dyDescent="0.3">
      <c r="A8" s="2">
        <v>2013</v>
      </c>
      <c r="B8" s="2" t="s">
        <v>9</v>
      </c>
      <c r="C8" s="4" t="s">
        <v>52</v>
      </c>
      <c r="D8" s="2" t="s">
        <v>28</v>
      </c>
      <c r="E8" s="2" t="str">
        <f t="shared" si="0"/>
        <v>201301</v>
      </c>
      <c r="F8" s="2" t="str">
        <f t="shared" si="1"/>
        <v>20130115</v>
      </c>
      <c r="G8" s="2" t="s">
        <v>29</v>
      </c>
      <c r="H8" s="2">
        <v>392006</v>
      </c>
      <c r="I8" s="10">
        <v>699057</v>
      </c>
      <c r="J8" s="10">
        <v>17392</v>
      </c>
      <c r="K8" s="3"/>
      <c r="L8" s="3"/>
    </row>
    <row r="9" spans="1:12" x14ac:dyDescent="0.3">
      <c r="A9" s="2">
        <v>2013</v>
      </c>
      <c r="B9" s="2" t="s">
        <v>9</v>
      </c>
      <c r="C9" s="4" t="s">
        <v>52</v>
      </c>
      <c r="D9" s="2" t="s">
        <v>30</v>
      </c>
      <c r="E9" s="2" t="str">
        <f t="shared" si="0"/>
        <v>201301</v>
      </c>
      <c r="F9" s="2" t="str">
        <f t="shared" si="1"/>
        <v>20130117</v>
      </c>
      <c r="G9" s="2" t="s">
        <v>31</v>
      </c>
      <c r="H9" s="2">
        <v>388547</v>
      </c>
      <c r="I9" s="10">
        <v>459123</v>
      </c>
      <c r="J9" s="10">
        <v>13463</v>
      </c>
      <c r="K9" s="3"/>
      <c r="L9" s="3"/>
    </row>
    <row r="10" spans="1:12" x14ac:dyDescent="0.3">
      <c r="A10" s="2">
        <v>2013</v>
      </c>
      <c r="B10" s="2" t="s">
        <v>9</v>
      </c>
      <c r="C10" s="4" t="s">
        <v>52</v>
      </c>
      <c r="D10" s="2" t="s">
        <v>32</v>
      </c>
      <c r="E10" s="2" t="str">
        <f t="shared" si="0"/>
        <v>201301</v>
      </c>
      <c r="F10" s="2" t="str">
        <f t="shared" si="1"/>
        <v>20130118</v>
      </c>
      <c r="G10" s="2" t="s">
        <v>33</v>
      </c>
      <c r="H10" s="2">
        <v>64251</v>
      </c>
      <c r="I10" s="10">
        <v>292848</v>
      </c>
      <c r="J10" s="10">
        <v>6421</v>
      </c>
      <c r="K10" s="3"/>
      <c r="L10" s="3"/>
    </row>
    <row r="11" spans="1:12" x14ac:dyDescent="0.3">
      <c r="A11" s="2">
        <v>2013</v>
      </c>
      <c r="B11" s="2" t="s">
        <v>9</v>
      </c>
      <c r="C11" s="4" t="s">
        <v>52</v>
      </c>
      <c r="D11" s="2" t="s">
        <v>34</v>
      </c>
      <c r="E11" s="2" t="str">
        <f t="shared" si="0"/>
        <v>201301</v>
      </c>
      <c r="F11" s="2" t="str">
        <f t="shared" si="1"/>
        <v>20130185</v>
      </c>
      <c r="G11" s="2" t="s">
        <v>35</v>
      </c>
      <c r="H11" s="2">
        <v>128054</v>
      </c>
      <c r="I11" s="10">
        <v>207348</v>
      </c>
      <c r="J11" s="10">
        <v>3610</v>
      </c>
      <c r="K11" s="3"/>
      <c r="L11" s="3"/>
    </row>
    <row r="12" spans="1:12" x14ac:dyDescent="0.3">
      <c r="A12" s="2">
        <v>2013</v>
      </c>
      <c r="B12" s="2" t="s">
        <v>9</v>
      </c>
      <c r="C12" s="4" t="s">
        <v>52</v>
      </c>
      <c r="D12" s="2" t="s">
        <v>36</v>
      </c>
      <c r="E12" s="2" t="str">
        <f t="shared" si="0"/>
        <v>201301</v>
      </c>
      <c r="F12" s="2" t="str">
        <f t="shared" si="1"/>
        <v>20130119</v>
      </c>
      <c r="G12" s="2" t="s">
        <v>37</v>
      </c>
      <c r="H12" s="2">
        <v>241490</v>
      </c>
      <c r="I12" s="10">
        <v>966227</v>
      </c>
      <c r="J12" s="10">
        <v>12534</v>
      </c>
      <c r="K12" s="3"/>
      <c r="L12" s="3"/>
    </row>
    <row r="13" spans="1:12" x14ac:dyDescent="0.3">
      <c r="A13" s="2">
        <v>2013</v>
      </c>
      <c r="B13" s="2" t="s">
        <v>9</v>
      </c>
      <c r="C13" s="4" t="s">
        <v>52</v>
      </c>
      <c r="D13" s="2" t="s">
        <v>38</v>
      </c>
      <c r="E13" s="2" t="str">
        <f t="shared" si="0"/>
        <v>201301</v>
      </c>
      <c r="F13" s="2" t="str">
        <f t="shared" si="1"/>
        <v>20130120</v>
      </c>
      <c r="G13" s="2" t="s">
        <v>39</v>
      </c>
      <c r="H13" s="2">
        <v>289534</v>
      </c>
      <c r="I13" s="10">
        <v>807696</v>
      </c>
      <c r="J13" s="10">
        <v>6063</v>
      </c>
      <c r="K13" s="3"/>
      <c r="L13" s="3"/>
    </row>
    <row r="14" spans="1:12" x14ac:dyDescent="0.3">
      <c r="A14" s="2">
        <v>2013</v>
      </c>
      <c r="B14" s="2" t="s">
        <v>9</v>
      </c>
      <c r="C14" s="4" t="s">
        <v>52</v>
      </c>
      <c r="D14" s="2" t="s">
        <v>40</v>
      </c>
      <c r="E14" s="2" t="str">
        <f t="shared" si="0"/>
        <v>201301</v>
      </c>
      <c r="F14" s="2" t="str">
        <f t="shared" si="1"/>
        <v>20130127</v>
      </c>
      <c r="G14" s="2" t="s">
        <v>41</v>
      </c>
      <c r="H14" s="2">
        <v>47218</v>
      </c>
      <c r="I14" s="10">
        <v>405214</v>
      </c>
      <c r="J14" s="10">
        <v>5276</v>
      </c>
      <c r="K14" s="3"/>
      <c r="L14" s="3"/>
    </row>
    <row r="15" spans="1:12" x14ac:dyDescent="0.3">
      <c r="A15" s="2">
        <v>2013</v>
      </c>
      <c r="B15" s="2" t="s">
        <v>9</v>
      </c>
      <c r="C15" s="4" t="s">
        <v>52</v>
      </c>
      <c r="D15" s="2" t="s">
        <v>42</v>
      </c>
      <c r="E15" s="2" t="str">
        <f t="shared" si="0"/>
        <v>201301</v>
      </c>
      <c r="F15" s="2" t="str">
        <f t="shared" si="1"/>
        <v>20130123</v>
      </c>
      <c r="G15" s="2" t="s">
        <v>43</v>
      </c>
      <c r="H15" s="2">
        <v>298426</v>
      </c>
      <c r="I15" s="10">
        <v>1325166</v>
      </c>
      <c r="J15" s="10">
        <v>12665</v>
      </c>
      <c r="K15" s="3"/>
      <c r="L15" s="3"/>
    </row>
    <row r="16" spans="1:12" x14ac:dyDescent="0.3">
      <c r="A16" s="2">
        <v>2013</v>
      </c>
      <c r="B16" s="2" t="s">
        <v>9</v>
      </c>
      <c r="C16" s="4" t="s">
        <v>52</v>
      </c>
      <c r="D16" s="2" t="s">
        <v>44</v>
      </c>
      <c r="E16" s="2" t="str">
        <f t="shared" si="0"/>
        <v>201301</v>
      </c>
      <c r="F16" s="2" t="str">
        <f t="shared" si="1"/>
        <v>20130125</v>
      </c>
      <c r="G16" s="2" t="s">
        <v>45</v>
      </c>
      <c r="H16" s="2">
        <v>1008748</v>
      </c>
      <c r="I16" s="10">
        <v>936304</v>
      </c>
      <c r="J16" s="10">
        <v>13119</v>
      </c>
      <c r="K16" s="3"/>
      <c r="L16" s="3"/>
    </row>
    <row r="17" spans="1:12" x14ac:dyDescent="0.3">
      <c r="A17" s="2">
        <v>2013</v>
      </c>
      <c r="B17" s="2" t="s">
        <v>9</v>
      </c>
      <c r="C17" s="4" t="s">
        <v>52</v>
      </c>
      <c r="D17" s="2" t="s">
        <v>46</v>
      </c>
      <c r="E17" s="2" t="str">
        <f t="shared" si="0"/>
        <v>201301</v>
      </c>
      <c r="F17" s="2" t="str">
        <f t="shared" si="1"/>
        <v>20130194</v>
      </c>
      <c r="G17" s="2" t="s">
        <v>47</v>
      </c>
      <c r="H17" s="2">
        <v>3447</v>
      </c>
      <c r="I17" s="10">
        <v>35945</v>
      </c>
      <c r="J17" s="10">
        <v>593</v>
      </c>
      <c r="K17" s="3"/>
      <c r="L17" s="3"/>
    </row>
    <row r="18" spans="1:12" x14ac:dyDescent="0.3">
      <c r="A18" s="2">
        <v>2013</v>
      </c>
      <c r="B18" s="2" t="s">
        <v>9</v>
      </c>
      <c r="C18" s="4" t="s">
        <v>52</v>
      </c>
      <c r="D18" s="2" t="s">
        <v>48</v>
      </c>
      <c r="E18" s="2" t="str">
        <f t="shared" si="0"/>
        <v>201301</v>
      </c>
      <c r="F18" s="2" t="str">
        <f t="shared" si="1"/>
        <v>20130195</v>
      </c>
      <c r="G18" s="2" t="s">
        <v>49</v>
      </c>
      <c r="H18" s="2">
        <v>10647</v>
      </c>
      <c r="I18" s="10">
        <v>63892</v>
      </c>
      <c r="J18" s="10">
        <v>1157</v>
      </c>
      <c r="K18" s="3"/>
      <c r="L18" s="3"/>
    </row>
    <row r="19" spans="1:12" x14ac:dyDescent="0.3">
      <c r="A19" s="2">
        <v>2013</v>
      </c>
      <c r="B19" s="2" t="s">
        <v>9</v>
      </c>
      <c r="C19" s="4" t="s">
        <v>52</v>
      </c>
      <c r="D19" s="2" t="s">
        <v>50</v>
      </c>
      <c r="E19" s="2" t="str">
        <f t="shared" si="0"/>
        <v>201301</v>
      </c>
      <c r="F19" s="2" t="str">
        <f t="shared" si="1"/>
        <v>20130141</v>
      </c>
      <c r="G19" s="2" t="s">
        <v>51</v>
      </c>
      <c r="H19" s="2">
        <v>288471</v>
      </c>
      <c r="I19" s="10">
        <v>740876</v>
      </c>
      <c r="J19" s="10">
        <v>14259</v>
      </c>
      <c r="K19" s="3"/>
      <c r="L19" s="3"/>
    </row>
    <row r="20" spans="1:12" x14ac:dyDescent="0.3">
      <c r="A20" s="2">
        <v>2013</v>
      </c>
      <c r="B20" s="2" t="s">
        <v>9</v>
      </c>
      <c r="C20" s="4" t="s">
        <v>52</v>
      </c>
      <c r="D20" s="2" t="s">
        <v>52</v>
      </c>
      <c r="E20" s="2" t="str">
        <f t="shared" si="0"/>
        <v>201301</v>
      </c>
      <c r="F20" s="2" t="str">
        <f t="shared" si="1"/>
        <v>20130101</v>
      </c>
      <c r="G20" s="2" t="s">
        <v>53</v>
      </c>
      <c r="H20" s="2">
        <v>1</v>
      </c>
      <c r="I20" s="10">
        <v>102411</v>
      </c>
      <c r="J20" s="10">
        <v>0</v>
      </c>
      <c r="K20" s="3"/>
      <c r="L20" s="3"/>
    </row>
    <row r="21" spans="1:12" x14ac:dyDescent="0.3">
      <c r="A21" s="2">
        <v>2013</v>
      </c>
      <c r="B21" s="2" t="s">
        <v>9</v>
      </c>
      <c r="C21" s="4" t="s">
        <v>52</v>
      </c>
      <c r="D21" s="2" t="s">
        <v>54</v>
      </c>
      <c r="E21" s="2" t="str">
        <f t="shared" si="0"/>
        <v>201301</v>
      </c>
      <c r="F21" s="2" t="str">
        <f t="shared" si="1"/>
        <v>20130144</v>
      </c>
      <c r="G21" s="2" t="s">
        <v>55</v>
      </c>
      <c r="H21" s="2">
        <v>145821</v>
      </c>
      <c r="I21" s="10">
        <v>688298</v>
      </c>
      <c r="J21" s="10">
        <v>2549</v>
      </c>
      <c r="K21" s="3"/>
      <c r="L21" s="3"/>
    </row>
    <row r="22" spans="1:12" x14ac:dyDescent="0.3">
      <c r="A22" s="2">
        <v>2013</v>
      </c>
      <c r="B22" s="2" t="s">
        <v>9</v>
      </c>
      <c r="C22" s="4" t="s">
        <v>52</v>
      </c>
      <c r="D22" s="2" t="s">
        <v>56</v>
      </c>
      <c r="E22" s="2" t="str">
        <f t="shared" si="0"/>
        <v>201301</v>
      </c>
      <c r="F22" s="2" t="str">
        <f t="shared" si="1"/>
        <v>20130147</v>
      </c>
      <c r="G22" s="2" t="s">
        <v>57</v>
      </c>
      <c r="H22" s="2">
        <v>356878</v>
      </c>
      <c r="I22" s="10">
        <v>924621</v>
      </c>
      <c r="J22" s="10">
        <v>6299</v>
      </c>
      <c r="K22" s="3"/>
      <c r="L22" s="3"/>
    </row>
    <row r="23" spans="1:12" x14ac:dyDescent="0.3">
      <c r="A23" s="2">
        <v>2013</v>
      </c>
      <c r="B23" s="2" t="s">
        <v>9</v>
      </c>
      <c r="C23" s="4" t="s">
        <v>52</v>
      </c>
      <c r="D23" s="2" t="s">
        <v>58</v>
      </c>
      <c r="E23" s="2" t="str">
        <f t="shared" si="0"/>
        <v>201301</v>
      </c>
      <c r="F23" s="2" t="str">
        <f t="shared" si="1"/>
        <v>20130150</v>
      </c>
      <c r="G23" s="2" t="s">
        <v>59</v>
      </c>
      <c r="H23" s="2">
        <v>375311</v>
      </c>
      <c r="I23" s="10">
        <v>407657</v>
      </c>
      <c r="J23" s="10">
        <v>8736</v>
      </c>
      <c r="K23" s="3"/>
      <c r="L23" s="3"/>
    </row>
    <row r="24" spans="1:12" x14ac:dyDescent="0.3">
      <c r="A24" s="2">
        <v>2013</v>
      </c>
      <c r="B24" s="2" t="s">
        <v>9</v>
      </c>
      <c r="C24" s="4" t="s">
        <v>52</v>
      </c>
      <c r="D24" s="2" t="s">
        <v>60</v>
      </c>
      <c r="E24" s="2" t="str">
        <f t="shared" si="0"/>
        <v>201301</v>
      </c>
      <c r="F24" s="2" t="str">
        <f t="shared" si="1"/>
        <v>20130152</v>
      </c>
      <c r="G24" s="2" t="s">
        <v>61</v>
      </c>
      <c r="H24" s="2">
        <v>241773</v>
      </c>
      <c r="I24" s="10">
        <v>1130607</v>
      </c>
      <c r="J24" s="10">
        <v>19591</v>
      </c>
      <c r="K24" s="3"/>
      <c r="L24" s="3"/>
    </row>
    <row r="25" spans="1:12" x14ac:dyDescent="0.3">
      <c r="A25" s="2">
        <v>2013</v>
      </c>
      <c r="B25" s="2" t="s">
        <v>9</v>
      </c>
      <c r="C25" s="4" t="s">
        <v>52</v>
      </c>
      <c r="D25" s="2" t="s">
        <v>62</v>
      </c>
      <c r="E25" s="2" t="str">
        <f t="shared" si="0"/>
        <v>201301</v>
      </c>
      <c r="F25" s="2" t="str">
        <f t="shared" si="1"/>
        <v>20130154</v>
      </c>
      <c r="G25" s="2" t="s">
        <v>63</v>
      </c>
      <c r="H25" s="2">
        <v>394355</v>
      </c>
      <c r="I25" s="10">
        <v>797300</v>
      </c>
      <c r="J25" s="10">
        <v>11771</v>
      </c>
      <c r="K25" s="3"/>
      <c r="L25" s="3"/>
    </row>
    <row r="26" spans="1:12" x14ac:dyDescent="0.3">
      <c r="A26" s="2">
        <v>2013</v>
      </c>
      <c r="B26" s="2" t="s">
        <v>9</v>
      </c>
      <c r="C26" s="4" t="s">
        <v>52</v>
      </c>
      <c r="D26" s="2" t="s">
        <v>64</v>
      </c>
      <c r="E26" s="2" t="str">
        <f t="shared" si="0"/>
        <v>201301</v>
      </c>
      <c r="F26" s="2" t="str">
        <f t="shared" si="1"/>
        <v>20130186</v>
      </c>
      <c r="G26" s="2" t="s">
        <v>65</v>
      </c>
      <c r="H26" s="2">
        <v>39572</v>
      </c>
      <c r="I26" s="10">
        <v>263502</v>
      </c>
      <c r="J26" s="10">
        <v>4904</v>
      </c>
      <c r="K26" s="3"/>
      <c r="L26" s="3"/>
    </row>
    <row r="27" spans="1:12" x14ac:dyDescent="0.3">
      <c r="A27" s="2">
        <v>2013</v>
      </c>
      <c r="B27" s="2" t="s">
        <v>9</v>
      </c>
      <c r="C27" s="4" t="s">
        <v>52</v>
      </c>
      <c r="D27" s="2" t="s">
        <v>66</v>
      </c>
      <c r="E27" s="2" t="str">
        <f t="shared" si="0"/>
        <v>201301</v>
      </c>
      <c r="F27" s="2" t="str">
        <f t="shared" si="1"/>
        <v>20130163</v>
      </c>
      <c r="G27" s="2" t="s">
        <v>67</v>
      </c>
      <c r="H27" s="2">
        <v>216364</v>
      </c>
      <c r="I27" s="10">
        <v>249266</v>
      </c>
      <c r="J27" s="10">
        <v>6867</v>
      </c>
      <c r="K27" s="3"/>
      <c r="L27" s="3"/>
    </row>
    <row r="28" spans="1:12" x14ac:dyDescent="0.3">
      <c r="A28" s="2">
        <v>2013</v>
      </c>
      <c r="B28" s="2" t="s">
        <v>9</v>
      </c>
      <c r="C28" s="4" t="s">
        <v>52</v>
      </c>
      <c r="D28" s="2" t="s">
        <v>68</v>
      </c>
      <c r="E28" s="2" t="str">
        <f t="shared" si="0"/>
        <v>201301</v>
      </c>
      <c r="F28" s="2" t="str">
        <f t="shared" si="1"/>
        <v>20130166</v>
      </c>
      <c r="G28" s="2" t="s">
        <v>69</v>
      </c>
      <c r="H28" s="2">
        <v>454765</v>
      </c>
      <c r="I28" s="10">
        <v>368233</v>
      </c>
      <c r="J28" s="10">
        <v>10072</v>
      </c>
      <c r="K28" s="3"/>
      <c r="L28" s="3"/>
    </row>
    <row r="29" spans="1:12" x14ac:dyDescent="0.3">
      <c r="A29" s="2">
        <v>2013</v>
      </c>
      <c r="B29" s="2" t="s">
        <v>9</v>
      </c>
      <c r="C29" s="4" t="s">
        <v>52</v>
      </c>
      <c r="D29" s="2" t="s">
        <v>70</v>
      </c>
      <c r="E29" s="2" t="str">
        <f t="shared" si="0"/>
        <v>201301</v>
      </c>
      <c r="F29" s="2" t="str">
        <f t="shared" si="1"/>
        <v>20130188</v>
      </c>
      <c r="G29" s="2" t="s">
        <v>71</v>
      </c>
      <c r="H29" s="2">
        <v>33345</v>
      </c>
      <c r="I29" s="10">
        <v>21556</v>
      </c>
      <c r="J29" s="10">
        <v>509</v>
      </c>
      <c r="K29" s="3"/>
      <c r="L29" s="3"/>
    </row>
    <row r="30" spans="1:12" x14ac:dyDescent="0.3">
      <c r="A30" s="2">
        <v>2013</v>
      </c>
      <c r="B30" s="2" t="s">
        <v>9</v>
      </c>
      <c r="C30" s="4" t="s">
        <v>52</v>
      </c>
      <c r="D30" s="2" t="s">
        <v>72</v>
      </c>
      <c r="E30" s="2" t="str">
        <f t="shared" si="0"/>
        <v>201301</v>
      </c>
      <c r="F30" s="2" t="str">
        <f t="shared" si="1"/>
        <v>20130168</v>
      </c>
      <c r="G30" s="2" t="s">
        <v>73</v>
      </c>
      <c r="H30" s="2">
        <v>973713</v>
      </c>
      <c r="I30" s="10">
        <v>863058</v>
      </c>
      <c r="J30" s="10">
        <v>36436</v>
      </c>
      <c r="K30" s="3"/>
      <c r="L30" s="3"/>
    </row>
    <row r="31" spans="1:12" x14ac:dyDescent="0.3">
      <c r="A31" s="2">
        <v>2013</v>
      </c>
      <c r="B31" s="2" t="s">
        <v>9</v>
      </c>
      <c r="C31" s="4" t="s">
        <v>52</v>
      </c>
      <c r="D31" s="2" t="s">
        <v>74</v>
      </c>
      <c r="E31" s="2" t="str">
        <f t="shared" si="0"/>
        <v>201301</v>
      </c>
      <c r="F31" s="2" t="str">
        <f t="shared" si="1"/>
        <v>20130170</v>
      </c>
      <c r="G31" s="2" t="s">
        <v>75</v>
      </c>
      <c r="H31" s="2">
        <v>152860</v>
      </c>
      <c r="I31" s="10">
        <v>796481</v>
      </c>
      <c r="J31" s="10">
        <v>5810</v>
      </c>
      <c r="K31" s="3"/>
      <c r="L31" s="3"/>
    </row>
    <row r="32" spans="1:12" x14ac:dyDescent="0.3">
      <c r="A32" s="2">
        <v>2013</v>
      </c>
      <c r="B32" s="2" t="s">
        <v>9</v>
      </c>
      <c r="C32" s="4" t="s">
        <v>52</v>
      </c>
      <c r="D32" s="2" t="s">
        <v>76</v>
      </c>
      <c r="E32" s="2" t="str">
        <f t="shared" si="0"/>
        <v>201301</v>
      </c>
      <c r="F32" s="2" t="str">
        <f t="shared" si="1"/>
        <v>20130173</v>
      </c>
      <c r="G32" s="2" t="s">
        <v>77</v>
      </c>
      <c r="H32" s="2">
        <v>431185</v>
      </c>
      <c r="I32" s="10">
        <v>740364</v>
      </c>
      <c r="J32" s="10">
        <v>16582</v>
      </c>
      <c r="K32" s="3"/>
      <c r="L32" s="3"/>
    </row>
    <row r="33" spans="1:12" x14ac:dyDescent="0.3">
      <c r="A33" s="2">
        <v>2013</v>
      </c>
      <c r="B33" s="2" t="s">
        <v>9</v>
      </c>
      <c r="C33" s="4" t="s">
        <v>52</v>
      </c>
      <c r="D33" s="2" t="s">
        <v>78</v>
      </c>
      <c r="E33" s="2" t="str">
        <f t="shared" si="0"/>
        <v>201301</v>
      </c>
      <c r="F33" s="2" t="str">
        <f t="shared" si="1"/>
        <v>20130176</v>
      </c>
      <c r="G33" s="2" t="s">
        <v>79</v>
      </c>
      <c r="H33" s="2">
        <v>2217840</v>
      </c>
      <c r="I33" s="10">
        <v>1846096</v>
      </c>
      <c r="J33" s="10">
        <v>23382</v>
      </c>
      <c r="K33" s="3"/>
      <c r="L33" s="3"/>
    </row>
    <row r="34" spans="1:12" x14ac:dyDescent="0.3">
      <c r="A34" s="2">
        <v>2013</v>
      </c>
      <c r="B34" s="2" t="s">
        <v>9</v>
      </c>
      <c r="C34" s="4" t="s">
        <v>52</v>
      </c>
      <c r="D34" s="2" t="s">
        <v>80</v>
      </c>
      <c r="E34" s="2" t="str">
        <f t="shared" si="0"/>
        <v>201301</v>
      </c>
      <c r="F34" s="2" t="str">
        <f t="shared" si="1"/>
        <v>20130197</v>
      </c>
      <c r="G34" s="2" t="s">
        <v>81</v>
      </c>
      <c r="H34" s="2">
        <v>2532</v>
      </c>
      <c r="I34" s="10">
        <v>26386</v>
      </c>
      <c r="J34" s="10">
        <v>1031</v>
      </c>
      <c r="K34" s="3"/>
      <c r="L34" s="3"/>
    </row>
    <row r="35" spans="1:12" x14ac:dyDescent="0.3">
      <c r="A35" s="2">
        <v>2013</v>
      </c>
      <c r="B35" s="2" t="s">
        <v>9</v>
      </c>
      <c r="C35" s="4" t="s">
        <v>52</v>
      </c>
      <c r="D35" s="2" t="s">
        <v>82</v>
      </c>
      <c r="E35" s="2" t="str">
        <f t="shared" si="0"/>
        <v>201301</v>
      </c>
      <c r="F35" s="2" t="str">
        <f t="shared" si="1"/>
        <v>20130199</v>
      </c>
      <c r="G35" s="2" t="s">
        <v>83</v>
      </c>
      <c r="H35" s="2">
        <v>5209</v>
      </c>
      <c r="I35" s="10">
        <v>70019</v>
      </c>
      <c r="J35" s="10">
        <v>497</v>
      </c>
      <c r="K35" s="3"/>
      <c r="L35" s="3"/>
    </row>
    <row r="36" spans="1:12" x14ac:dyDescent="0.3">
      <c r="A36" s="2">
        <v>2013</v>
      </c>
      <c r="B36" s="2" t="s">
        <v>10</v>
      </c>
      <c r="C36" s="6" t="s">
        <v>87</v>
      </c>
      <c r="D36" s="2" t="s">
        <v>5</v>
      </c>
      <c r="E36" s="2" t="str">
        <f t="shared" si="0"/>
        <v>201302</v>
      </c>
      <c r="F36" s="2" t="str">
        <f t="shared" si="1"/>
        <v>20130291</v>
      </c>
      <c r="G36" s="2" t="s">
        <v>6</v>
      </c>
      <c r="H36" s="2">
        <v>11967</v>
      </c>
      <c r="I36" s="10">
        <v>50744</v>
      </c>
      <c r="J36" s="10">
        <v>1303</v>
      </c>
      <c r="K36" s="3"/>
      <c r="L36" s="3"/>
    </row>
    <row r="37" spans="1:12" x14ac:dyDescent="0.3">
      <c r="A37" s="2">
        <v>2013</v>
      </c>
      <c r="B37" s="2" t="s">
        <v>10</v>
      </c>
      <c r="C37" s="4" t="s">
        <v>87</v>
      </c>
      <c r="D37" s="2" t="s">
        <v>18</v>
      </c>
      <c r="E37" s="2" t="str">
        <f t="shared" si="0"/>
        <v>201302</v>
      </c>
      <c r="F37" s="2" t="str">
        <f t="shared" si="1"/>
        <v>20130205</v>
      </c>
      <c r="G37" s="2" t="s">
        <v>19</v>
      </c>
      <c r="H37" s="2">
        <v>3103083</v>
      </c>
      <c r="I37" s="10">
        <v>2365907</v>
      </c>
      <c r="J37" s="10">
        <v>63235</v>
      </c>
      <c r="K37" s="3"/>
      <c r="L37" s="3"/>
    </row>
    <row r="38" spans="1:12" x14ac:dyDescent="0.3">
      <c r="A38" s="2">
        <v>2013</v>
      </c>
      <c r="B38" s="2" t="s">
        <v>10</v>
      </c>
      <c r="C38" s="4" t="s">
        <v>87</v>
      </c>
      <c r="D38" s="2" t="s">
        <v>20</v>
      </c>
      <c r="E38" s="2" t="str">
        <f t="shared" si="0"/>
        <v>201302</v>
      </c>
      <c r="F38" s="2" t="str">
        <f t="shared" si="1"/>
        <v>20130281</v>
      </c>
      <c r="G38" s="2" t="s">
        <v>21</v>
      </c>
      <c r="H38" s="2">
        <v>33836</v>
      </c>
      <c r="I38" s="10">
        <v>178658</v>
      </c>
      <c r="J38" s="10">
        <v>3539</v>
      </c>
      <c r="K38" s="3"/>
      <c r="L38" s="3"/>
    </row>
    <row r="39" spans="1:12" x14ac:dyDescent="0.3">
      <c r="A39" s="2">
        <v>2013</v>
      </c>
      <c r="B39" s="2" t="s">
        <v>10</v>
      </c>
      <c r="C39" s="4" t="s">
        <v>87</v>
      </c>
      <c r="D39" s="2" t="s">
        <v>22</v>
      </c>
      <c r="E39" s="2" t="str">
        <f t="shared" si="0"/>
        <v>201302</v>
      </c>
      <c r="F39" s="2" t="str">
        <f t="shared" si="1"/>
        <v>20130208</v>
      </c>
      <c r="G39" s="2" t="s">
        <v>23</v>
      </c>
      <c r="H39" s="2">
        <v>1022580</v>
      </c>
      <c r="I39" s="10">
        <v>1280891</v>
      </c>
      <c r="J39" s="10">
        <v>12182</v>
      </c>
      <c r="K39" s="3"/>
      <c r="L39" s="3"/>
    </row>
    <row r="40" spans="1:12" x14ac:dyDescent="0.3">
      <c r="A40" s="2">
        <v>2013</v>
      </c>
      <c r="B40" s="2" t="s">
        <v>10</v>
      </c>
      <c r="C40" s="4" t="s">
        <v>87</v>
      </c>
      <c r="D40" s="2" t="s">
        <v>24</v>
      </c>
      <c r="E40" s="2" t="str">
        <f t="shared" si="0"/>
        <v>201302</v>
      </c>
      <c r="F40" s="2" t="str">
        <f t="shared" si="1"/>
        <v>20130211</v>
      </c>
      <c r="G40" s="2" t="s">
        <v>25</v>
      </c>
      <c r="H40" s="2">
        <v>5321459</v>
      </c>
      <c r="I40" s="10">
        <v>1258464</v>
      </c>
      <c r="J40" s="10">
        <v>35574</v>
      </c>
      <c r="K40" s="3"/>
      <c r="L40" s="3"/>
    </row>
    <row r="41" spans="1:12" x14ac:dyDescent="0.3">
      <c r="A41" s="2">
        <v>2013</v>
      </c>
      <c r="B41" s="2" t="s">
        <v>10</v>
      </c>
      <c r="C41" s="4" t="s">
        <v>87</v>
      </c>
      <c r="D41" s="2" t="s">
        <v>26</v>
      </c>
      <c r="E41" s="2" t="str">
        <f t="shared" si="0"/>
        <v>201302</v>
      </c>
      <c r="F41" s="2" t="str">
        <f t="shared" si="1"/>
        <v>20130213</v>
      </c>
      <c r="G41" s="2" t="s">
        <v>27</v>
      </c>
      <c r="H41" s="2">
        <v>590857</v>
      </c>
      <c r="I41" s="10">
        <v>1379733</v>
      </c>
      <c r="J41" s="10">
        <v>12156</v>
      </c>
      <c r="K41" s="3"/>
      <c r="L41" s="3"/>
    </row>
    <row r="42" spans="1:12" x14ac:dyDescent="0.3">
      <c r="A42" s="2">
        <v>2013</v>
      </c>
      <c r="B42" s="2" t="s">
        <v>10</v>
      </c>
      <c r="C42" s="4" t="s">
        <v>87</v>
      </c>
      <c r="D42" s="2" t="s">
        <v>28</v>
      </c>
      <c r="E42" s="2" t="str">
        <f t="shared" si="0"/>
        <v>201302</v>
      </c>
      <c r="F42" s="2" t="str">
        <f t="shared" si="1"/>
        <v>20130215</v>
      </c>
      <c r="G42" s="2" t="s">
        <v>29</v>
      </c>
      <c r="H42" s="2">
        <v>393606</v>
      </c>
      <c r="I42" s="10">
        <v>694819</v>
      </c>
      <c r="J42" s="10">
        <v>17380</v>
      </c>
      <c r="K42" s="3"/>
      <c r="L42" s="3"/>
    </row>
    <row r="43" spans="1:12" x14ac:dyDescent="0.3">
      <c r="A43" s="2">
        <v>2013</v>
      </c>
      <c r="B43" s="2" t="s">
        <v>10</v>
      </c>
      <c r="C43" s="4" t="s">
        <v>87</v>
      </c>
      <c r="D43" s="2" t="s">
        <v>30</v>
      </c>
      <c r="E43" s="2" t="str">
        <f t="shared" si="0"/>
        <v>201302</v>
      </c>
      <c r="F43" s="2" t="str">
        <f t="shared" si="1"/>
        <v>20130217</v>
      </c>
      <c r="G43" s="2" t="s">
        <v>31</v>
      </c>
      <c r="H43" s="2">
        <v>389425</v>
      </c>
      <c r="I43" s="10">
        <v>454798</v>
      </c>
      <c r="J43" s="10">
        <v>13462</v>
      </c>
      <c r="K43" s="3"/>
      <c r="L43" s="3"/>
    </row>
    <row r="44" spans="1:12" x14ac:dyDescent="0.3">
      <c r="A44" s="2">
        <v>2013</v>
      </c>
      <c r="B44" s="2" t="s">
        <v>10</v>
      </c>
      <c r="C44" s="4" t="s">
        <v>87</v>
      </c>
      <c r="D44" s="2" t="s">
        <v>32</v>
      </c>
      <c r="E44" s="2" t="str">
        <f t="shared" si="0"/>
        <v>201302</v>
      </c>
      <c r="F44" s="2" t="str">
        <f t="shared" si="1"/>
        <v>20130218</v>
      </c>
      <c r="G44" s="2" t="s">
        <v>33</v>
      </c>
      <c r="H44" s="2">
        <v>62415</v>
      </c>
      <c r="I44" s="10">
        <v>293222</v>
      </c>
      <c r="J44" s="10">
        <v>6420</v>
      </c>
      <c r="K44" s="3"/>
      <c r="L44" s="3"/>
    </row>
    <row r="45" spans="1:12" x14ac:dyDescent="0.3">
      <c r="A45" s="2">
        <v>2013</v>
      </c>
      <c r="B45" s="2" t="s">
        <v>10</v>
      </c>
      <c r="C45" s="4" t="s">
        <v>87</v>
      </c>
      <c r="D45" s="2" t="s">
        <v>34</v>
      </c>
      <c r="E45" s="2" t="str">
        <f t="shared" si="0"/>
        <v>201302</v>
      </c>
      <c r="F45" s="2" t="str">
        <f t="shared" si="1"/>
        <v>20130285</v>
      </c>
      <c r="G45" s="2" t="s">
        <v>35</v>
      </c>
      <c r="H45" s="2">
        <v>131502</v>
      </c>
      <c r="I45" s="10">
        <v>206343</v>
      </c>
      <c r="J45" s="10">
        <v>3616</v>
      </c>
      <c r="K45" s="3"/>
      <c r="L45" s="3"/>
    </row>
    <row r="46" spans="1:12" x14ac:dyDescent="0.3">
      <c r="A46" s="2">
        <v>2013</v>
      </c>
      <c r="B46" s="2" t="s">
        <v>10</v>
      </c>
      <c r="C46" s="4" t="s">
        <v>87</v>
      </c>
      <c r="D46" s="2" t="s">
        <v>36</v>
      </c>
      <c r="E46" s="2" t="str">
        <f t="shared" si="0"/>
        <v>201302</v>
      </c>
      <c r="F46" s="2" t="str">
        <f t="shared" si="1"/>
        <v>20130219</v>
      </c>
      <c r="G46" s="2" t="s">
        <v>37</v>
      </c>
      <c r="H46" s="2">
        <v>241578</v>
      </c>
      <c r="I46" s="10">
        <v>964812</v>
      </c>
      <c r="J46" s="10">
        <v>12534</v>
      </c>
      <c r="K46" s="3"/>
      <c r="L46" s="3"/>
    </row>
    <row r="47" spans="1:12" x14ac:dyDescent="0.3">
      <c r="A47" s="2">
        <v>2013</v>
      </c>
      <c r="B47" s="2" t="s">
        <v>10</v>
      </c>
      <c r="C47" s="4" t="s">
        <v>87</v>
      </c>
      <c r="D47" s="2" t="s">
        <v>38</v>
      </c>
      <c r="E47" s="2" t="str">
        <f t="shared" si="0"/>
        <v>201302</v>
      </c>
      <c r="F47" s="2" t="str">
        <f t="shared" si="1"/>
        <v>20130220</v>
      </c>
      <c r="G47" s="2" t="s">
        <v>39</v>
      </c>
      <c r="H47" s="2">
        <v>288535</v>
      </c>
      <c r="I47" s="10">
        <v>805388</v>
      </c>
      <c r="J47" s="10">
        <v>6063</v>
      </c>
      <c r="K47" s="3"/>
      <c r="L47" s="3"/>
    </row>
    <row r="48" spans="1:12" x14ac:dyDescent="0.3">
      <c r="A48" s="2">
        <v>2013</v>
      </c>
      <c r="B48" s="2" t="s">
        <v>10</v>
      </c>
      <c r="C48" s="4" t="s">
        <v>87</v>
      </c>
      <c r="D48" s="2" t="s">
        <v>40</v>
      </c>
      <c r="E48" s="2" t="str">
        <f t="shared" si="0"/>
        <v>201302</v>
      </c>
      <c r="F48" s="2" t="str">
        <f t="shared" si="1"/>
        <v>20130227</v>
      </c>
      <c r="G48" s="2" t="s">
        <v>41</v>
      </c>
      <c r="H48" s="2">
        <v>42870</v>
      </c>
      <c r="I48" s="10">
        <v>406102</v>
      </c>
      <c r="J48" s="10">
        <v>5273</v>
      </c>
      <c r="K48" s="3"/>
      <c r="L48" s="3"/>
    </row>
    <row r="49" spans="1:12" x14ac:dyDescent="0.3">
      <c r="A49" s="2">
        <v>2013</v>
      </c>
      <c r="B49" s="2" t="s">
        <v>10</v>
      </c>
      <c r="C49" s="4" t="s">
        <v>87</v>
      </c>
      <c r="D49" s="2" t="s">
        <v>42</v>
      </c>
      <c r="E49" s="2" t="str">
        <f t="shared" si="0"/>
        <v>201302</v>
      </c>
      <c r="F49" s="2" t="str">
        <f t="shared" si="1"/>
        <v>20130223</v>
      </c>
      <c r="G49" s="2" t="s">
        <v>43</v>
      </c>
      <c r="H49" s="2">
        <v>293577</v>
      </c>
      <c r="I49" s="10">
        <v>1326666</v>
      </c>
      <c r="J49" s="10">
        <v>12654</v>
      </c>
      <c r="K49" s="3"/>
      <c r="L49" s="3"/>
    </row>
    <row r="50" spans="1:12" x14ac:dyDescent="0.3">
      <c r="A50" s="2">
        <v>2013</v>
      </c>
      <c r="B50" s="2" t="s">
        <v>10</v>
      </c>
      <c r="C50" s="4" t="s">
        <v>87</v>
      </c>
      <c r="D50" s="2" t="s">
        <v>44</v>
      </c>
      <c r="E50" s="2" t="str">
        <f t="shared" si="0"/>
        <v>201302</v>
      </c>
      <c r="F50" s="2" t="str">
        <f t="shared" si="1"/>
        <v>20130225</v>
      </c>
      <c r="G50" s="2" t="s">
        <v>45</v>
      </c>
      <c r="H50" s="2">
        <v>1015579</v>
      </c>
      <c r="I50" s="10">
        <v>937315</v>
      </c>
      <c r="J50" s="10">
        <v>13111</v>
      </c>
      <c r="K50" s="3"/>
      <c r="L50" s="3"/>
    </row>
    <row r="51" spans="1:12" x14ac:dyDescent="0.3">
      <c r="A51" s="2">
        <v>2013</v>
      </c>
      <c r="B51" s="2" t="s">
        <v>10</v>
      </c>
      <c r="C51" s="4" t="s">
        <v>87</v>
      </c>
      <c r="D51" s="2" t="s">
        <v>46</v>
      </c>
      <c r="E51" s="2" t="str">
        <f t="shared" si="0"/>
        <v>201302</v>
      </c>
      <c r="F51" s="2" t="str">
        <f t="shared" si="1"/>
        <v>20130294</v>
      </c>
      <c r="G51" s="2" t="s">
        <v>47</v>
      </c>
      <c r="H51" s="2">
        <v>3394</v>
      </c>
      <c r="I51" s="10">
        <v>35691</v>
      </c>
      <c r="J51" s="10">
        <v>595</v>
      </c>
      <c r="K51" s="3"/>
      <c r="L51" s="3"/>
    </row>
    <row r="52" spans="1:12" x14ac:dyDescent="0.3">
      <c r="A52" s="2">
        <v>2013</v>
      </c>
      <c r="B52" s="2" t="s">
        <v>10</v>
      </c>
      <c r="C52" s="4" t="s">
        <v>87</v>
      </c>
      <c r="D52" s="2" t="s">
        <v>48</v>
      </c>
      <c r="E52" s="2" t="str">
        <f t="shared" si="0"/>
        <v>201302</v>
      </c>
      <c r="F52" s="2" t="str">
        <f t="shared" si="1"/>
        <v>20130295</v>
      </c>
      <c r="G52" s="2" t="s">
        <v>49</v>
      </c>
      <c r="H52" s="2">
        <v>10786</v>
      </c>
      <c r="I52" s="10">
        <v>64028</v>
      </c>
      <c r="J52" s="10">
        <v>1155</v>
      </c>
      <c r="K52" s="3"/>
      <c r="L52" s="3"/>
    </row>
    <row r="53" spans="1:12" x14ac:dyDescent="0.3">
      <c r="A53" s="2">
        <v>2013</v>
      </c>
      <c r="B53" s="2" t="s">
        <v>10</v>
      </c>
      <c r="C53" s="4" t="s">
        <v>87</v>
      </c>
      <c r="D53" s="2" t="s">
        <v>50</v>
      </c>
      <c r="E53" s="2" t="str">
        <f t="shared" si="0"/>
        <v>201302</v>
      </c>
      <c r="F53" s="2" t="str">
        <f t="shared" si="1"/>
        <v>20130241</v>
      </c>
      <c r="G53" s="2" t="s">
        <v>51</v>
      </c>
      <c r="H53" s="2">
        <v>284237</v>
      </c>
      <c r="I53" s="10">
        <v>738705</v>
      </c>
      <c r="J53" s="10">
        <v>14291</v>
      </c>
      <c r="K53" s="3"/>
      <c r="L53" s="3"/>
    </row>
    <row r="54" spans="1:12" x14ac:dyDescent="0.3">
      <c r="A54" s="2">
        <v>2013</v>
      </c>
      <c r="B54" s="2" t="s">
        <v>10</v>
      </c>
      <c r="C54" s="4" t="s">
        <v>87</v>
      </c>
      <c r="D54" s="2" t="s">
        <v>54</v>
      </c>
      <c r="E54" s="2" t="str">
        <f t="shared" si="0"/>
        <v>201302</v>
      </c>
      <c r="F54" s="2" t="str">
        <f t="shared" si="1"/>
        <v>20130244</v>
      </c>
      <c r="G54" s="2" t="s">
        <v>55</v>
      </c>
      <c r="H54" s="2">
        <v>140423</v>
      </c>
      <c r="I54" s="10">
        <v>688770</v>
      </c>
      <c r="J54" s="10">
        <v>2549</v>
      </c>
      <c r="K54" s="3"/>
      <c r="L54" s="3"/>
    </row>
    <row r="55" spans="1:12" x14ac:dyDescent="0.3">
      <c r="A55" s="2">
        <v>2013</v>
      </c>
      <c r="B55" s="2" t="s">
        <v>10</v>
      </c>
      <c r="C55" s="4" t="s">
        <v>87</v>
      </c>
      <c r="D55" s="2" t="s">
        <v>56</v>
      </c>
      <c r="E55" s="2" t="str">
        <f t="shared" si="0"/>
        <v>201302</v>
      </c>
      <c r="F55" s="2" t="str">
        <f t="shared" si="1"/>
        <v>20130247</v>
      </c>
      <c r="G55" s="2" t="s">
        <v>57</v>
      </c>
      <c r="H55" s="2">
        <v>351404</v>
      </c>
      <c r="I55" s="10">
        <v>932592</v>
      </c>
      <c r="J55" s="10">
        <v>6296</v>
      </c>
      <c r="K55" s="3"/>
      <c r="L55" s="3"/>
    </row>
    <row r="56" spans="1:12" x14ac:dyDescent="0.3">
      <c r="A56" s="2">
        <v>2013</v>
      </c>
      <c r="B56" s="2" t="s">
        <v>10</v>
      </c>
      <c r="C56" s="4" t="s">
        <v>87</v>
      </c>
      <c r="D56" s="2" t="s">
        <v>58</v>
      </c>
      <c r="E56" s="2" t="str">
        <f t="shared" si="0"/>
        <v>201302</v>
      </c>
      <c r="F56" s="2" t="str">
        <f t="shared" si="1"/>
        <v>20130250</v>
      </c>
      <c r="G56" s="2" t="s">
        <v>59</v>
      </c>
      <c r="H56" s="2">
        <v>376848</v>
      </c>
      <c r="I56" s="10">
        <v>404853</v>
      </c>
      <c r="J56" s="10">
        <v>8737</v>
      </c>
      <c r="K56" s="3"/>
      <c r="L56" s="3"/>
    </row>
    <row r="57" spans="1:12" x14ac:dyDescent="0.3">
      <c r="A57" s="2">
        <v>2013</v>
      </c>
      <c r="B57" s="2" t="s">
        <v>10</v>
      </c>
      <c r="C57" s="4" t="s">
        <v>87</v>
      </c>
      <c r="D57" s="2" t="s">
        <v>60</v>
      </c>
      <c r="E57" s="2" t="str">
        <f t="shared" si="0"/>
        <v>201302</v>
      </c>
      <c r="F57" s="2" t="str">
        <f t="shared" si="1"/>
        <v>20130252</v>
      </c>
      <c r="G57" s="2" t="s">
        <v>61</v>
      </c>
      <c r="H57" s="2">
        <v>236921</v>
      </c>
      <c r="I57" s="10">
        <v>1133368</v>
      </c>
      <c r="J57" s="10">
        <v>19558</v>
      </c>
      <c r="K57" s="3"/>
      <c r="L57" s="3"/>
    </row>
    <row r="58" spans="1:12" x14ac:dyDescent="0.3">
      <c r="A58" s="2">
        <v>2013</v>
      </c>
      <c r="B58" s="2" t="s">
        <v>10</v>
      </c>
      <c r="C58" s="4" t="s">
        <v>87</v>
      </c>
      <c r="D58" s="2" t="s">
        <v>62</v>
      </c>
      <c r="E58" s="2" t="str">
        <f t="shared" si="0"/>
        <v>201302</v>
      </c>
      <c r="F58" s="2" t="str">
        <f t="shared" si="1"/>
        <v>20130254</v>
      </c>
      <c r="G58" s="2" t="s">
        <v>63</v>
      </c>
      <c r="H58" s="2">
        <v>395535</v>
      </c>
      <c r="I58" s="10">
        <v>798349</v>
      </c>
      <c r="J58" s="10">
        <v>11766</v>
      </c>
      <c r="K58" s="3"/>
      <c r="L58" s="3"/>
    </row>
    <row r="59" spans="1:12" x14ac:dyDescent="0.3">
      <c r="A59" s="2">
        <v>2013</v>
      </c>
      <c r="B59" s="2" t="s">
        <v>10</v>
      </c>
      <c r="C59" s="4" t="s">
        <v>87</v>
      </c>
      <c r="D59" s="2" t="s">
        <v>64</v>
      </c>
      <c r="E59" s="2" t="str">
        <f t="shared" si="0"/>
        <v>201302</v>
      </c>
      <c r="F59" s="2" t="str">
        <f t="shared" si="1"/>
        <v>20130286</v>
      </c>
      <c r="G59" s="2" t="s">
        <v>65</v>
      </c>
      <c r="H59" s="2">
        <v>38666</v>
      </c>
      <c r="I59" s="10">
        <v>260790</v>
      </c>
      <c r="J59" s="10">
        <v>4898</v>
      </c>
      <c r="K59" s="3"/>
      <c r="L59" s="3"/>
    </row>
    <row r="60" spans="1:12" x14ac:dyDescent="0.3">
      <c r="A60" s="2">
        <v>2013</v>
      </c>
      <c r="B60" s="2" t="s">
        <v>10</v>
      </c>
      <c r="C60" s="4" t="s">
        <v>87</v>
      </c>
      <c r="D60" s="2" t="s">
        <v>66</v>
      </c>
      <c r="E60" s="2" t="str">
        <f t="shared" si="0"/>
        <v>201302</v>
      </c>
      <c r="F60" s="2" t="str">
        <f t="shared" si="1"/>
        <v>20130263</v>
      </c>
      <c r="G60" s="2" t="s">
        <v>67</v>
      </c>
      <c r="H60" s="2">
        <v>215296</v>
      </c>
      <c r="I60" s="10">
        <v>250928</v>
      </c>
      <c r="J60" s="10">
        <v>6864</v>
      </c>
      <c r="K60" s="3"/>
      <c r="L60" s="3"/>
    </row>
    <row r="61" spans="1:12" x14ac:dyDescent="0.3">
      <c r="A61" s="2">
        <v>2013</v>
      </c>
      <c r="B61" s="2" t="s">
        <v>10</v>
      </c>
      <c r="C61" s="4" t="s">
        <v>87</v>
      </c>
      <c r="D61" s="2" t="s">
        <v>68</v>
      </c>
      <c r="E61" s="2" t="str">
        <f t="shared" si="0"/>
        <v>201302</v>
      </c>
      <c r="F61" s="2" t="str">
        <f t="shared" si="1"/>
        <v>20130266</v>
      </c>
      <c r="G61" s="2" t="s">
        <v>69</v>
      </c>
      <c r="H61" s="2">
        <v>453941</v>
      </c>
      <c r="I61" s="10">
        <v>366047</v>
      </c>
      <c r="J61" s="10">
        <v>10059</v>
      </c>
      <c r="K61" s="3"/>
      <c r="L61" s="3"/>
    </row>
    <row r="62" spans="1:12" x14ac:dyDescent="0.3">
      <c r="A62" s="2">
        <v>2013</v>
      </c>
      <c r="B62" s="2" t="s">
        <v>10</v>
      </c>
      <c r="C62" s="4" t="s">
        <v>87</v>
      </c>
      <c r="D62" s="2" t="s">
        <v>70</v>
      </c>
      <c r="E62" s="2" t="str">
        <f t="shared" si="0"/>
        <v>201302</v>
      </c>
      <c r="F62" s="2" t="str">
        <f t="shared" si="1"/>
        <v>20130288</v>
      </c>
      <c r="G62" s="2" t="s">
        <v>71</v>
      </c>
      <c r="H62" s="2">
        <v>33444</v>
      </c>
      <c r="I62" s="10">
        <v>21138</v>
      </c>
      <c r="J62" s="10">
        <v>507</v>
      </c>
      <c r="K62" s="3"/>
      <c r="L62" s="3"/>
    </row>
    <row r="63" spans="1:12" x14ac:dyDescent="0.3">
      <c r="A63" s="2">
        <v>2013</v>
      </c>
      <c r="B63" s="2" t="s">
        <v>10</v>
      </c>
      <c r="C63" s="4" t="s">
        <v>87</v>
      </c>
      <c r="D63" s="2" t="s">
        <v>72</v>
      </c>
      <c r="E63" s="2" t="str">
        <f t="shared" si="0"/>
        <v>201302</v>
      </c>
      <c r="F63" s="2" t="str">
        <f t="shared" si="1"/>
        <v>20130268</v>
      </c>
      <c r="G63" s="2" t="s">
        <v>73</v>
      </c>
      <c r="H63" s="2">
        <v>967207</v>
      </c>
      <c r="I63" s="10">
        <v>862559</v>
      </c>
      <c r="J63" s="10">
        <v>36434</v>
      </c>
      <c r="K63" s="3"/>
      <c r="L63" s="3"/>
    </row>
    <row r="64" spans="1:12" x14ac:dyDescent="0.3">
      <c r="A64" s="2">
        <v>2013</v>
      </c>
      <c r="B64" s="2" t="s">
        <v>10</v>
      </c>
      <c r="C64" s="4" t="s">
        <v>87</v>
      </c>
      <c r="D64" s="2" t="s">
        <v>74</v>
      </c>
      <c r="E64" s="2" t="str">
        <f t="shared" si="0"/>
        <v>201302</v>
      </c>
      <c r="F64" s="2" t="str">
        <f t="shared" si="1"/>
        <v>20130270</v>
      </c>
      <c r="G64" s="2" t="s">
        <v>75</v>
      </c>
      <c r="H64" s="2">
        <v>149510</v>
      </c>
      <c r="I64" s="10">
        <v>796879</v>
      </c>
      <c r="J64" s="10">
        <v>5814</v>
      </c>
      <c r="K64" s="3"/>
      <c r="L64" s="3"/>
    </row>
    <row r="65" spans="1:12" x14ac:dyDescent="0.3">
      <c r="A65" s="2">
        <v>2013</v>
      </c>
      <c r="B65" s="2" t="s">
        <v>10</v>
      </c>
      <c r="C65" s="4" t="s">
        <v>87</v>
      </c>
      <c r="D65" s="2" t="s">
        <v>76</v>
      </c>
      <c r="E65" s="2" t="str">
        <f t="shared" si="0"/>
        <v>201302</v>
      </c>
      <c r="F65" s="2" t="str">
        <f t="shared" si="1"/>
        <v>20130273</v>
      </c>
      <c r="G65" s="2" t="s">
        <v>77</v>
      </c>
      <c r="H65" s="2">
        <v>429974</v>
      </c>
      <c r="I65" s="10">
        <v>743440</v>
      </c>
      <c r="J65" s="10">
        <v>16584</v>
      </c>
      <c r="K65" s="3"/>
      <c r="L65" s="3"/>
    </row>
    <row r="66" spans="1:12" x14ac:dyDescent="0.3">
      <c r="A66" s="2">
        <v>2013</v>
      </c>
      <c r="B66" s="2" t="s">
        <v>10</v>
      </c>
      <c r="C66" s="4" t="s">
        <v>87</v>
      </c>
      <c r="D66" s="2" t="s">
        <v>78</v>
      </c>
      <c r="E66" s="2" t="str">
        <f t="shared" ref="E66:E129" si="2">+CONCATENATE(A66,C66)</f>
        <v>201302</v>
      </c>
      <c r="F66" s="2" t="str">
        <f t="shared" ref="F66:F129" si="3">+CONCATENATE(A66,C66,D66)</f>
        <v>20130276</v>
      </c>
      <c r="G66" s="2" t="s">
        <v>79</v>
      </c>
      <c r="H66" s="2">
        <v>2221223</v>
      </c>
      <c r="I66" s="10">
        <v>1783675</v>
      </c>
      <c r="J66" s="10">
        <v>23394</v>
      </c>
      <c r="K66" s="3"/>
      <c r="L66" s="3"/>
    </row>
    <row r="67" spans="1:12" x14ac:dyDescent="0.3">
      <c r="A67" s="2">
        <v>2013</v>
      </c>
      <c r="B67" s="2" t="s">
        <v>10</v>
      </c>
      <c r="C67" s="4" t="s">
        <v>87</v>
      </c>
      <c r="D67" s="2" t="s">
        <v>80</v>
      </c>
      <c r="E67" s="2" t="str">
        <f t="shared" si="2"/>
        <v>201302</v>
      </c>
      <c r="F67" s="2" t="str">
        <f t="shared" si="3"/>
        <v>20130297</v>
      </c>
      <c r="G67" s="2" t="s">
        <v>81</v>
      </c>
      <c r="H67" s="2">
        <v>2550</v>
      </c>
      <c r="I67" s="10">
        <v>26334</v>
      </c>
      <c r="J67" s="10">
        <v>1030</v>
      </c>
      <c r="K67" s="3"/>
      <c r="L67" s="3"/>
    </row>
    <row r="68" spans="1:12" x14ac:dyDescent="0.3">
      <c r="A68" s="2">
        <v>2013</v>
      </c>
      <c r="B68" s="2" t="s">
        <v>10</v>
      </c>
      <c r="C68" s="4" t="s">
        <v>87</v>
      </c>
      <c r="D68" s="2" t="s">
        <v>82</v>
      </c>
      <c r="E68" s="2" t="str">
        <f t="shared" si="2"/>
        <v>201302</v>
      </c>
      <c r="F68" s="2" t="str">
        <f t="shared" si="3"/>
        <v>20130299</v>
      </c>
      <c r="G68" s="2" t="s">
        <v>83</v>
      </c>
      <c r="H68" s="2">
        <v>5306</v>
      </c>
      <c r="I68" s="10">
        <v>69979</v>
      </c>
      <c r="J68" s="10">
        <v>497</v>
      </c>
      <c r="K68" s="3"/>
      <c r="L68" s="3"/>
    </row>
    <row r="69" spans="1:12" x14ac:dyDescent="0.3">
      <c r="A69" s="2">
        <v>2013</v>
      </c>
      <c r="B69" s="2" t="s">
        <v>13</v>
      </c>
      <c r="C69" s="6" t="s">
        <v>90</v>
      </c>
      <c r="D69" s="2" t="s">
        <v>5</v>
      </c>
      <c r="E69" s="2" t="str">
        <f t="shared" si="2"/>
        <v>201303</v>
      </c>
      <c r="F69" s="2" t="str">
        <f t="shared" si="3"/>
        <v>20130391</v>
      </c>
      <c r="G69" s="2" t="s">
        <v>6</v>
      </c>
      <c r="H69" s="2">
        <v>12025</v>
      </c>
      <c r="I69" s="10">
        <v>51340</v>
      </c>
      <c r="J69" s="10">
        <v>1302</v>
      </c>
      <c r="K69" s="3"/>
      <c r="L69" s="3"/>
    </row>
    <row r="70" spans="1:12" x14ac:dyDescent="0.3">
      <c r="A70" s="2">
        <v>2013</v>
      </c>
      <c r="B70" s="2" t="s">
        <v>13</v>
      </c>
      <c r="C70" s="4" t="s">
        <v>90</v>
      </c>
      <c r="D70" s="2" t="s">
        <v>18</v>
      </c>
      <c r="E70" s="2" t="str">
        <f t="shared" si="2"/>
        <v>201303</v>
      </c>
      <c r="F70" s="2" t="str">
        <f t="shared" si="3"/>
        <v>20130305</v>
      </c>
      <c r="G70" s="2" t="s">
        <v>19</v>
      </c>
      <c r="H70" s="2">
        <v>3134342</v>
      </c>
      <c r="I70" s="10">
        <v>2367626</v>
      </c>
      <c r="J70" s="10">
        <v>63152</v>
      </c>
      <c r="K70" s="3"/>
      <c r="L70" s="3"/>
    </row>
    <row r="71" spans="1:12" x14ac:dyDescent="0.3">
      <c r="A71" s="2">
        <v>2013</v>
      </c>
      <c r="B71" s="2" t="s">
        <v>13</v>
      </c>
      <c r="C71" s="4" t="s">
        <v>90</v>
      </c>
      <c r="D71" s="2" t="s">
        <v>20</v>
      </c>
      <c r="E71" s="2" t="str">
        <f t="shared" si="2"/>
        <v>201303</v>
      </c>
      <c r="F71" s="2" t="str">
        <f t="shared" si="3"/>
        <v>20130381</v>
      </c>
      <c r="G71" s="2" t="s">
        <v>21</v>
      </c>
      <c r="H71" s="2">
        <v>33664</v>
      </c>
      <c r="I71" s="10">
        <v>179286</v>
      </c>
      <c r="J71" s="10">
        <v>3538</v>
      </c>
      <c r="K71" s="3"/>
      <c r="L71" s="3"/>
    </row>
    <row r="72" spans="1:12" x14ac:dyDescent="0.3">
      <c r="A72" s="2">
        <v>2013</v>
      </c>
      <c r="B72" s="2" t="s">
        <v>13</v>
      </c>
      <c r="C72" s="4" t="s">
        <v>90</v>
      </c>
      <c r="D72" s="2" t="s">
        <v>22</v>
      </c>
      <c r="E72" s="2" t="str">
        <f t="shared" si="2"/>
        <v>201303</v>
      </c>
      <c r="F72" s="2" t="str">
        <f t="shared" si="3"/>
        <v>20130308</v>
      </c>
      <c r="G72" s="2" t="s">
        <v>23</v>
      </c>
      <c r="H72" s="2">
        <v>1027091</v>
      </c>
      <c r="I72" s="10">
        <v>1282159</v>
      </c>
      <c r="J72" s="10">
        <v>12171</v>
      </c>
      <c r="K72" s="3"/>
      <c r="L72" s="3"/>
    </row>
    <row r="73" spans="1:12" x14ac:dyDescent="0.3">
      <c r="A73" s="2">
        <v>2013</v>
      </c>
      <c r="B73" s="2" t="s">
        <v>13</v>
      </c>
      <c r="C73" s="4" t="s">
        <v>90</v>
      </c>
      <c r="D73" s="2" t="s">
        <v>24</v>
      </c>
      <c r="E73" s="2" t="str">
        <f t="shared" si="2"/>
        <v>201303</v>
      </c>
      <c r="F73" s="2" t="str">
        <f t="shared" si="3"/>
        <v>20130311</v>
      </c>
      <c r="G73" s="2" t="s">
        <v>25</v>
      </c>
      <c r="H73" s="2">
        <v>5357796</v>
      </c>
      <c r="I73" s="10">
        <v>1278255</v>
      </c>
      <c r="J73" s="10">
        <v>35576</v>
      </c>
      <c r="K73" s="3"/>
      <c r="L73" s="3"/>
    </row>
    <row r="74" spans="1:12" x14ac:dyDescent="0.3">
      <c r="A74" s="2">
        <v>2013</v>
      </c>
      <c r="B74" s="2" t="s">
        <v>13</v>
      </c>
      <c r="C74" s="4" t="s">
        <v>90</v>
      </c>
      <c r="D74" s="2" t="s">
        <v>26</v>
      </c>
      <c r="E74" s="2" t="str">
        <f t="shared" si="2"/>
        <v>201303</v>
      </c>
      <c r="F74" s="2" t="str">
        <f t="shared" si="3"/>
        <v>20130313</v>
      </c>
      <c r="G74" s="2" t="s">
        <v>27</v>
      </c>
      <c r="H74" s="2">
        <v>594100</v>
      </c>
      <c r="I74" s="10">
        <v>1379618</v>
      </c>
      <c r="J74" s="10">
        <v>12138</v>
      </c>
      <c r="K74" s="3"/>
      <c r="L74" s="3"/>
    </row>
    <row r="75" spans="1:12" x14ac:dyDescent="0.3">
      <c r="A75" s="2">
        <v>2013</v>
      </c>
      <c r="B75" s="2" t="s">
        <v>13</v>
      </c>
      <c r="C75" s="4" t="s">
        <v>90</v>
      </c>
      <c r="D75" s="2" t="s">
        <v>28</v>
      </c>
      <c r="E75" s="2" t="str">
        <f t="shared" si="2"/>
        <v>201303</v>
      </c>
      <c r="F75" s="2" t="str">
        <f t="shared" si="3"/>
        <v>20130315</v>
      </c>
      <c r="G75" s="2" t="s">
        <v>29</v>
      </c>
      <c r="H75" s="2">
        <v>398061</v>
      </c>
      <c r="I75" s="10">
        <v>694558</v>
      </c>
      <c r="J75" s="10">
        <v>17373</v>
      </c>
      <c r="K75" s="3"/>
      <c r="L75" s="3"/>
    </row>
    <row r="76" spans="1:12" x14ac:dyDescent="0.3">
      <c r="A76" s="2">
        <v>2013</v>
      </c>
      <c r="B76" s="2" t="s">
        <v>13</v>
      </c>
      <c r="C76" s="4" t="s">
        <v>90</v>
      </c>
      <c r="D76" s="2" t="s">
        <v>30</v>
      </c>
      <c r="E76" s="2" t="str">
        <f t="shared" si="2"/>
        <v>201303</v>
      </c>
      <c r="F76" s="2" t="str">
        <f t="shared" si="3"/>
        <v>20130317</v>
      </c>
      <c r="G76" s="2" t="s">
        <v>31</v>
      </c>
      <c r="H76" s="2">
        <v>391300</v>
      </c>
      <c r="I76" s="10">
        <v>459289</v>
      </c>
      <c r="J76" s="10">
        <v>13450</v>
      </c>
      <c r="K76" s="3"/>
      <c r="L76" s="3"/>
    </row>
    <row r="77" spans="1:12" x14ac:dyDescent="0.3">
      <c r="A77" s="2">
        <v>2013</v>
      </c>
      <c r="B77" s="2" t="s">
        <v>13</v>
      </c>
      <c r="C77" s="4" t="s">
        <v>90</v>
      </c>
      <c r="D77" s="2" t="s">
        <v>32</v>
      </c>
      <c r="E77" s="2" t="str">
        <f t="shared" si="2"/>
        <v>201303</v>
      </c>
      <c r="F77" s="2" t="str">
        <f t="shared" si="3"/>
        <v>20130318</v>
      </c>
      <c r="G77" s="2" t="s">
        <v>33</v>
      </c>
      <c r="H77" s="2">
        <v>62918</v>
      </c>
      <c r="I77" s="10">
        <v>294071</v>
      </c>
      <c r="J77" s="10">
        <v>6418</v>
      </c>
      <c r="K77" s="3"/>
      <c r="L77" s="3"/>
    </row>
    <row r="78" spans="1:12" x14ac:dyDescent="0.3">
      <c r="A78" s="2">
        <v>2013</v>
      </c>
      <c r="B78" s="2" t="s">
        <v>13</v>
      </c>
      <c r="C78" s="4" t="s">
        <v>90</v>
      </c>
      <c r="D78" s="2" t="s">
        <v>34</v>
      </c>
      <c r="E78" s="2" t="str">
        <f t="shared" si="2"/>
        <v>201303</v>
      </c>
      <c r="F78" s="2" t="str">
        <f t="shared" si="3"/>
        <v>20130385</v>
      </c>
      <c r="G78" s="2" t="s">
        <v>35</v>
      </c>
      <c r="H78" s="2">
        <v>134961</v>
      </c>
      <c r="I78" s="10">
        <v>203326</v>
      </c>
      <c r="J78" s="10">
        <v>3613</v>
      </c>
      <c r="K78" s="3"/>
      <c r="L78" s="3"/>
    </row>
    <row r="79" spans="1:12" x14ac:dyDescent="0.3">
      <c r="A79" s="2">
        <v>2013</v>
      </c>
      <c r="B79" s="2" t="s">
        <v>13</v>
      </c>
      <c r="C79" s="4" t="s">
        <v>90</v>
      </c>
      <c r="D79" s="2" t="s">
        <v>36</v>
      </c>
      <c r="E79" s="2" t="str">
        <f t="shared" si="2"/>
        <v>201303</v>
      </c>
      <c r="F79" s="2" t="str">
        <f t="shared" si="3"/>
        <v>20130319</v>
      </c>
      <c r="G79" s="2" t="s">
        <v>37</v>
      </c>
      <c r="H79" s="2">
        <v>243657</v>
      </c>
      <c r="I79" s="10">
        <v>964204</v>
      </c>
      <c r="J79" s="10">
        <v>12528</v>
      </c>
      <c r="K79" s="3"/>
      <c r="L79" s="3"/>
    </row>
    <row r="80" spans="1:12" x14ac:dyDescent="0.3">
      <c r="A80" s="2">
        <v>2013</v>
      </c>
      <c r="B80" s="2" t="s">
        <v>13</v>
      </c>
      <c r="C80" s="4" t="s">
        <v>90</v>
      </c>
      <c r="D80" s="2" t="s">
        <v>38</v>
      </c>
      <c r="E80" s="2" t="str">
        <f t="shared" si="2"/>
        <v>201303</v>
      </c>
      <c r="F80" s="2" t="str">
        <f t="shared" si="3"/>
        <v>20130320</v>
      </c>
      <c r="G80" s="2" t="s">
        <v>39</v>
      </c>
      <c r="H80" s="2">
        <v>288464</v>
      </c>
      <c r="I80" s="10">
        <v>807172</v>
      </c>
      <c r="J80" s="10">
        <v>6055</v>
      </c>
      <c r="K80" s="3"/>
      <c r="L80" s="3"/>
    </row>
    <row r="81" spans="1:12" x14ac:dyDescent="0.3">
      <c r="A81" s="2">
        <v>2013</v>
      </c>
      <c r="B81" s="2" t="s">
        <v>13</v>
      </c>
      <c r="C81" s="4" t="s">
        <v>90</v>
      </c>
      <c r="D81" s="2" t="s">
        <v>40</v>
      </c>
      <c r="E81" s="2" t="str">
        <f t="shared" si="2"/>
        <v>201303</v>
      </c>
      <c r="F81" s="2" t="str">
        <f t="shared" si="3"/>
        <v>20130327</v>
      </c>
      <c r="G81" s="2" t="s">
        <v>41</v>
      </c>
      <c r="H81" s="2">
        <v>43134</v>
      </c>
      <c r="I81" s="10">
        <v>404647</v>
      </c>
      <c r="J81" s="10">
        <v>5271</v>
      </c>
      <c r="K81" s="3"/>
      <c r="L81" s="3"/>
    </row>
    <row r="82" spans="1:12" x14ac:dyDescent="0.3">
      <c r="A82" s="2">
        <v>2013</v>
      </c>
      <c r="B82" s="2" t="s">
        <v>13</v>
      </c>
      <c r="C82" s="4" t="s">
        <v>90</v>
      </c>
      <c r="D82" s="2" t="s">
        <v>42</v>
      </c>
      <c r="E82" s="2" t="str">
        <f t="shared" si="2"/>
        <v>201303</v>
      </c>
      <c r="F82" s="2" t="str">
        <f t="shared" si="3"/>
        <v>20130323</v>
      </c>
      <c r="G82" s="2" t="s">
        <v>43</v>
      </c>
      <c r="H82" s="2">
        <v>295048</v>
      </c>
      <c r="I82" s="10">
        <v>1328328</v>
      </c>
      <c r="J82" s="10">
        <v>12646</v>
      </c>
      <c r="K82" s="3"/>
      <c r="L82" s="3"/>
    </row>
    <row r="83" spans="1:12" x14ac:dyDescent="0.3">
      <c r="A83" s="2">
        <v>2013</v>
      </c>
      <c r="B83" s="2" t="s">
        <v>13</v>
      </c>
      <c r="C83" s="4" t="s">
        <v>90</v>
      </c>
      <c r="D83" s="2" t="s">
        <v>44</v>
      </c>
      <c r="E83" s="2" t="str">
        <f t="shared" si="2"/>
        <v>201303</v>
      </c>
      <c r="F83" s="2" t="str">
        <f t="shared" si="3"/>
        <v>20130325</v>
      </c>
      <c r="G83" s="2" t="s">
        <v>45</v>
      </c>
      <c r="H83" s="2">
        <v>1023073</v>
      </c>
      <c r="I83" s="10">
        <v>939391</v>
      </c>
      <c r="J83" s="10">
        <v>13104</v>
      </c>
      <c r="K83" s="3"/>
      <c r="L83" s="3"/>
    </row>
    <row r="84" spans="1:12" x14ac:dyDescent="0.3">
      <c r="A84" s="2">
        <v>2013</v>
      </c>
      <c r="B84" s="2" t="s">
        <v>13</v>
      </c>
      <c r="C84" s="4" t="s">
        <v>90</v>
      </c>
      <c r="D84" s="2" t="s">
        <v>46</v>
      </c>
      <c r="E84" s="2" t="str">
        <f t="shared" si="2"/>
        <v>201303</v>
      </c>
      <c r="F84" s="2" t="str">
        <f t="shared" si="3"/>
        <v>20130394</v>
      </c>
      <c r="G84" s="2" t="s">
        <v>47</v>
      </c>
      <c r="H84" s="2">
        <v>3515</v>
      </c>
      <c r="I84" s="10">
        <v>35815</v>
      </c>
      <c r="J84" s="10">
        <v>595</v>
      </c>
      <c r="K84" s="3"/>
      <c r="L84" s="3"/>
    </row>
    <row r="85" spans="1:12" x14ac:dyDescent="0.3">
      <c r="A85" s="2">
        <v>2013</v>
      </c>
      <c r="B85" s="2" t="s">
        <v>13</v>
      </c>
      <c r="C85" s="4" t="s">
        <v>90</v>
      </c>
      <c r="D85" s="2" t="s">
        <v>48</v>
      </c>
      <c r="E85" s="2" t="str">
        <f t="shared" si="2"/>
        <v>201303</v>
      </c>
      <c r="F85" s="2" t="str">
        <f t="shared" si="3"/>
        <v>20130395</v>
      </c>
      <c r="G85" s="2" t="s">
        <v>49</v>
      </c>
      <c r="H85" s="2">
        <v>10924</v>
      </c>
      <c r="I85" s="10">
        <v>63791</v>
      </c>
      <c r="J85" s="10">
        <v>1150</v>
      </c>
      <c r="K85" s="3"/>
      <c r="L85" s="3"/>
    </row>
    <row r="86" spans="1:12" x14ac:dyDescent="0.3">
      <c r="A86" s="2">
        <v>2013</v>
      </c>
      <c r="B86" s="2" t="s">
        <v>13</v>
      </c>
      <c r="C86" s="4" t="s">
        <v>90</v>
      </c>
      <c r="D86" s="2" t="s">
        <v>50</v>
      </c>
      <c r="E86" s="2" t="str">
        <f t="shared" si="2"/>
        <v>201303</v>
      </c>
      <c r="F86" s="2" t="str">
        <f t="shared" si="3"/>
        <v>20130341</v>
      </c>
      <c r="G86" s="2" t="s">
        <v>51</v>
      </c>
      <c r="H86" s="2">
        <v>286621</v>
      </c>
      <c r="I86" s="10">
        <v>742920</v>
      </c>
      <c r="J86" s="10">
        <v>14277</v>
      </c>
      <c r="K86" s="3"/>
      <c r="L86" s="3"/>
    </row>
    <row r="87" spans="1:12" x14ac:dyDescent="0.3">
      <c r="A87" s="2">
        <v>2013</v>
      </c>
      <c r="B87" s="2" t="s">
        <v>13</v>
      </c>
      <c r="C87" s="4" t="s">
        <v>90</v>
      </c>
      <c r="D87" s="2" t="s">
        <v>54</v>
      </c>
      <c r="E87" s="2" t="str">
        <f t="shared" si="2"/>
        <v>201303</v>
      </c>
      <c r="F87" s="2" t="str">
        <f t="shared" si="3"/>
        <v>20130344</v>
      </c>
      <c r="G87" s="2" t="s">
        <v>55</v>
      </c>
      <c r="H87" s="2">
        <v>140319</v>
      </c>
      <c r="I87" s="10">
        <v>691189</v>
      </c>
      <c r="J87" s="10">
        <v>2544</v>
      </c>
      <c r="K87" s="3"/>
      <c r="L87" s="3"/>
    </row>
    <row r="88" spans="1:12" x14ac:dyDescent="0.3">
      <c r="A88" s="2">
        <v>2013</v>
      </c>
      <c r="B88" s="2" t="s">
        <v>13</v>
      </c>
      <c r="C88" s="4" t="s">
        <v>90</v>
      </c>
      <c r="D88" s="2" t="s">
        <v>56</v>
      </c>
      <c r="E88" s="2" t="str">
        <f t="shared" si="2"/>
        <v>201303</v>
      </c>
      <c r="F88" s="2" t="str">
        <f t="shared" si="3"/>
        <v>20130347</v>
      </c>
      <c r="G88" s="2" t="s">
        <v>57</v>
      </c>
      <c r="H88" s="2">
        <v>351951</v>
      </c>
      <c r="I88" s="10">
        <v>930129</v>
      </c>
      <c r="J88" s="10">
        <v>6287</v>
      </c>
      <c r="K88" s="3"/>
      <c r="L88" s="3"/>
    </row>
    <row r="89" spans="1:12" x14ac:dyDescent="0.3">
      <c r="A89" s="2">
        <v>2013</v>
      </c>
      <c r="B89" s="2" t="s">
        <v>13</v>
      </c>
      <c r="C89" s="4" t="s">
        <v>90</v>
      </c>
      <c r="D89" s="2" t="s">
        <v>58</v>
      </c>
      <c r="E89" s="2" t="str">
        <f t="shared" si="2"/>
        <v>201303</v>
      </c>
      <c r="F89" s="2" t="str">
        <f t="shared" si="3"/>
        <v>20130350</v>
      </c>
      <c r="G89" s="2" t="s">
        <v>59</v>
      </c>
      <c r="H89" s="2">
        <v>381584</v>
      </c>
      <c r="I89" s="10">
        <v>400371</v>
      </c>
      <c r="J89" s="10">
        <v>8728</v>
      </c>
      <c r="K89" s="3"/>
      <c r="L89" s="3"/>
    </row>
    <row r="90" spans="1:12" x14ac:dyDescent="0.3">
      <c r="A90" s="2">
        <v>2013</v>
      </c>
      <c r="B90" s="2" t="s">
        <v>13</v>
      </c>
      <c r="C90" s="4" t="s">
        <v>90</v>
      </c>
      <c r="D90" s="2" t="s">
        <v>60</v>
      </c>
      <c r="E90" s="2" t="str">
        <f t="shared" si="2"/>
        <v>201303</v>
      </c>
      <c r="F90" s="2" t="str">
        <f t="shared" si="3"/>
        <v>20130352</v>
      </c>
      <c r="G90" s="2" t="s">
        <v>61</v>
      </c>
      <c r="H90" s="2">
        <v>239179</v>
      </c>
      <c r="I90" s="7">
        <v>1134224</v>
      </c>
      <c r="J90" s="10">
        <v>19551</v>
      </c>
      <c r="K90" s="3"/>
      <c r="L90" s="3"/>
    </row>
    <row r="91" spans="1:12" x14ac:dyDescent="0.3">
      <c r="A91" s="2">
        <v>2013</v>
      </c>
      <c r="B91" s="2" t="s">
        <v>13</v>
      </c>
      <c r="C91" s="4" t="s">
        <v>90</v>
      </c>
      <c r="D91" s="2" t="s">
        <v>62</v>
      </c>
      <c r="E91" s="2" t="str">
        <f t="shared" si="2"/>
        <v>201303</v>
      </c>
      <c r="F91" s="2" t="str">
        <f t="shared" si="3"/>
        <v>20130354</v>
      </c>
      <c r="G91" s="2" t="s">
        <v>63</v>
      </c>
      <c r="H91" s="2">
        <v>401573</v>
      </c>
      <c r="I91" s="10">
        <v>798088</v>
      </c>
      <c r="J91" s="10">
        <v>11757</v>
      </c>
      <c r="K91" s="3"/>
      <c r="L91" s="3"/>
    </row>
    <row r="92" spans="1:12" x14ac:dyDescent="0.3">
      <c r="A92" s="2">
        <v>2013</v>
      </c>
      <c r="B92" s="2" t="s">
        <v>13</v>
      </c>
      <c r="C92" s="4" t="s">
        <v>90</v>
      </c>
      <c r="D92" s="2" t="s">
        <v>64</v>
      </c>
      <c r="E92" s="2" t="str">
        <f t="shared" si="2"/>
        <v>201303</v>
      </c>
      <c r="F92" s="2" t="str">
        <f t="shared" si="3"/>
        <v>20130386</v>
      </c>
      <c r="G92" s="2" t="s">
        <v>65</v>
      </c>
      <c r="H92" s="2">
        <v>39785</v>
      </c>
      <c r="I92" s="10">
        <v>260388</v>
      </c>
      <c r="J92" s="10">
        <v>4897</v>
      </c>
      <c r="K92" s="3"/>
      <c r="L92" s="3"/>
    </row>
    <row r="93" spans="1:12" x14ac:dyDescent="0.3">
      <c r="A93" s="2">
        <v>2013</v>
      </c>
      <c r="B93" s="2" t="s">
        <v>13</v>
      </c>
      <c r="C93" s="4" t="s">
        <v>90</v>
      </c>
      <c r="D93" s="2" t="s">
        <v>66</v>
      </c>
      <c r="E93" s="2" t="str">
        <f t="shared" si="2"/>
        <v>201303</v>
      </c>
      <c r="F93" s="2" t="str">
        <f t="shared" si="3"/>
        <v>20130363</v>
      </c>
      <c r="G93" s="2" t="s">
        <v>67</v>
      </c>
      <c r="H93" s="2">
        <v>217549</v>
      </c>
      <c r="I93" s="10">
        <v>250911</v>
      </c>
      <c r="J93" s="10">
        <v>6858</v>
      </c>
      <c r="K93" s="3"/>
      <c r="L93" s="3"/>
    </row>
    <row r="94" spans="1:12" x14ac:dyDescent="0.3">
      <c r="A94" s="2">
        <v>2013</v>
      </c>
      <c r="B94" s="2" t="s">
        <v>13</v>
      </c>
      <c r="C94" s="4" t="s">
        <v>90</v>
      </c>
      <c r="D94" s="2" t="s">
        <v>68</v>
      </c>
      <c r="E94" s="2" t="str">
        <f t="shared" si="2"/>
        <v>201303</v>
      </c>
      <c r="F94" s="2" t="str">
        <f t="shared" si="3"/>
        <v>20130366</v>
      </c>
      <c r="G94" s="2" t="s">
        <v>69</v>
      </c>
      <c r="H94" s="2">
        <v>456639</v>
      </c>
      <c r="I94" s="10">
        <v>368139</v>
      </c>
      <c r="J94" s="10">
        <v>10051</v>
      </c>
      <c r="K94" s="3"/>
      <c r="L94" s="3"/>
    </row>
    <row r="95" spans="1:12" x14ac:dyDescent="0.3">
      <c r="A95" s="2">
        <v>2013</v>
      </c>
      <c r="B95" s="2" t="s">
        <v>13</v>
      </c>
      <c r="C95" s="4" t="s">
        <v>90</v>
      </c>
      <c r="D95" s="2" t="s">
        <v>70</v>
      </c>
      <c r="E95" s="2" t="str">
        <f t="shared" si="2"/>
        <v>201303</v>
      </c>
      <c r="F95" s="2" t="str">
        <f t="shared" si="3"/>
        <v>20130388</v>
      </c>
      <c r="G95" s="2" t="s">
        <v>71</v>
      </c>
      <c r="H95" s="2">
        <v>33353</v>
      </c>
      <c r="I95" s="10">
        <v>21168</v>
      </c>
      <c r="J95" s="10">
        <v>506</v>
      </c>
      <c r="K95" s="3"/>
      <c r="L95" s="3"/>
    </row>
    <row r="96" spans="1:12" x14ac:dyDescent="0.3">
      <c r="A96" s="2">
        <v>2013</v>
      </c>
      <c r="B96" s="2" t="s">
        <v>13</v>
      </c>
      <c r="C96" s="4" t="s">
        <v>90</v>
      </c>
      <c r="D96" s="2" t="s">
        <v>72</v>
      </c>
      <c r="E96" s="2" t="str">
        <f t="shared" si="2"/>
        <v>201303</v>
      </c>
      <c r="F96" s="2" t="str">
        <f t="shared" si="3"/>
        <v>20130368</v>
      </c>
      <c r="G96" s="2" t="s">
        <v>73</v>
      </c>
      <c r="H96" s="2">
        <v>975317</v>
      </c>
      <c r="I96" s="10">
        <v>863768</v>
      </c>
      <c r="J96" s="10">
        <v>36434</v>
      </c>
      <c r="K96" s="3"/>
      <c r="L96" s="3"/>
    </row>
    <row r="97" spans="1:12" x14ac:dyDescent="0.3">
      <c r="A97" s="2">
        <v>2013</v>
      </c>
      <c r="B97" s="2" t="s">
        <v>13</v>
      </c>
      <c r="C97" s="4" t="s">
        <v>90</v>
      </c>
      <c r="D97" s="2" t="s">
        <v>74</v>
      </c>
      <c r="E97" s="2" t="str">
        <f t="shared" si="2"/>
        <v>201303</v>
      </c>
      <c r="F97" s="2" t="str">
        <f t="shared" si="3"/>
        <v>20130370</v>
      </c>
      <c r="G97" s="2" t="s">
        <v>75</v>
      </c>
      <c r="H97" s="2">
        <v>151347</v>
      </c>
      <c r="I97" s="10">
        <v>797160</v>
      </c>
      <c r="J97" s="10">
        <v>5812</v>
      </c>
      <c r="K97" s="3"/>
      <c r="L97" s="3"/>
    </row>
    <row r="98" spans="1:12" x14ac:dyDescent="0.3">
      <c r="A98" s="2">
        <v>2013</v>
      </c>
      <c r="B98" s="2" t="s">
        <v>13</v>
      </c>
      <c r="C98" s="4" t="s">
        <v>90</v>
      </c>
      <c r="D98" s="2" t="s">
        <v>76</v>
      </c>
      <c r="E98" s="2" t="str">
        <f t="shared" si="2"/>
        <v>201303</v>
      </c>
      <c r="F98" s="2" t="str">
        <f t="shared" si="3"/>
        <v>20130373</v>
      </c>
      <c r="G98" s="2" t="s">
        <v>77</v>
      </c>
      <c r="H98" s="2">
        <v>432717</v>
      </c>
      <c r="I98" s="10">
        <v>744867</v>
      </c>
      <c r="J98" s="10">
        <v>16539</v>
      </c>
      <c r="K98" s="3"/>
      <c r="L98" s="3"/>
    </row>
    <row r="99" spans="1:12" x14ac:dyDescent="0.3">
      <c r="A99" s="2">
        <v>2013</v>
      </c>
      <c r="B99" s="2" t="s">
        <v>13</v>
      </c>
      <c r="C99" s="4" t="s">
        <v>90</v>
      </c>
      <c r="D99" s="2" t="s">
        <v>78</v>
      </c>
      <c r="E99" s="2" t="str">
        <f t="shared" si="2"/>
        <v>201303</v>
      </c>
      <c r="F99" s="2" t="str">
        <f t="shared" si="3"/>
        <v>20130376</v>
      </c>
      <c r="G99" s="2" t="s">
        <v>79</v>
      </c>
      <c r="H99" s="2">
        <v>2224420</v>
      </c>
      <c r="I99" s="10">
        <v>1837934</v>
      </c>
      <c r="J99" s="10">
        <v>23389</v>
      </c>
      <c r="K99" s="3"/>
      <c r="L99" s="3"/>
    </row>
    <row r="100" spans="1:12" x14ac:dyDescent="0.3">
      <c r="A100" s="2">
        <v>2013</v>
      </c>
      <c r="B100" s="2" t="s">
        <v>13</v>
      </c>
      <c r="C100" s="4" t="s">
        <v>90</v>
      </c>
      <c r="D100" s="2" t="s">
        <v>80</v>
      </c>
      <c r="E100" s="2" t="str">
        <f t="shared" si="2"/>
        <v>201303</v>
      </c>
      <c r="F100" s="2" t="str">
        <f t="shared" si="3"/>
        <v>20130397</v>
      </c>
      <c r="G100" s="2" t="s">
        <v>81</v>
      </c>
      <c r="H100" s="2">
        <v>2527</v>
      </c>
      <c r="I100" s="10">
        <v>26377</v>
      </c>
      <c r="J100" s="10">
        <v>1028</v>
      </c>
      <c r="K100" s="3"/>
      <c r="L100" s="3"/>
    </row>
    <row r="101" spans="1:12" x14ac:dyDescent="0.3">
      <c r="A101" s="2">
        <v>2013</v>
      </c>
      <c r="B101" s="2" t="s">
        <v>13</v>
      </c>
      <c r="C101" s="4" t="s">
        <v>90</v>
      </c>
      <c r="D101" s="2" t="s">
        <v>82</v>
      </c>
      <c r="E101" s="2" t="str">
        <f t="shared" si="2"/>
        <v>201303</v>
      </c>
      <c r="F101" s="2" t="str">
        <f t="shared" si="3"/>
        <v>20130399</v>
      </c>
      <c r="G101" s="2" t="s">
        <v>83</v>
      </c>
      <c r="H101" s="2">
        <v>5570</v>
      </c>
      <c r="I101" s="10">
        <v>70079</v>
      </c>
      <c r="J101" s="10">
        <v>496</v>
      </c>
      <c r="K101" s="3"/>
      <c r="L101" s="3"/>
    </row>
    <row r="102" spans="1:12" x14ac:dyDescent="0.3">
      <c r="A102" s="2">
        <v>2013</v>
      </c>
      <c r="B102" s="2" t="s">
        <v>4</v>
      </c>
      <c r="C102" s="5" t="s">
        <v>85</v>
      </c>
      <c r="D102" s="2" t="s">
        <v>5</v>
      </c>
      <c r="E102" s="2" t="str">
        <f t="shared" si="2"/>
        <v>201304</v>
      </c>
      <c r="F102" s="2" t="str">
        <f t="shared" si="3"/>
        <v>20130491</v>
      </c>
      <c r="G102" s="2" t="s">
        <v>6</v>
      </c>
      <c r="H102" s="2">
        <v>12288</v>
      </c>
      <c r="I102" s="10">
        <v>51657</v>
      </c>
      <c r="J102" s="10">
        <v>1299</v>
      </c>
      <c r="K102" s="3"/>
      <c r="L102" s="3"/>
    </row>
    <row r="103" spans="1:12" x14ac:dyDescent="0.3">
      <c r="A103" s="2">
        <v>2013</v>
      </c>
      <c r="B103" s="2" t="s">
        <v>4</v>
      </c>
      <c r="C103" s="4" t="s">
        <v>85</v>
      </c>
      <c r="D103" s="2" t="s">
        <v>18</v>
      </c>
      <c r="E103" s="2" t="str">
        <f t="shared" si="2"/>
        <v>201304</v>
      </c>
      <c r="F103" s="2" t="str">
        <f t="shared" si="3"/>
        <v>20130405</v>
      </c>
      <c r="G103" s="2" t="s">
        <v>19</v>
      </c>
      <c r="H103" s="2">
        <v>3136587</v>
      </c>
      <c r="I103" s="10">
        <v>2364099</v>
      </c>
      <c r="J103" s="10">
        <v>62980</v>
      </c>
      <c r="K103" s="3"/>
      <c r="L103" s="3"/>
    </row>
    <row r="104" spans="1:12" x14ac:dyDescent="0.3">
      <c r="A104" s="2">
        <v>2013</v>
      </c>
      <c r="B104" s="2" t="s">
        <v>4</v>
      </c>
      <c r="C104" s="4" t="s">
        <v>85</v>
      </c>
      <c r="D104" s="2" t="s">
        <v>20</v>
      </c>
      <c r="E104" s="2" t="str">
        <f t="shared" si="2"/>
        <v>201304</v>
      </c>
      <c r="F104" s="2" t="str">
        <f t="shared" si="3"/>
        <v>20130481</v>
      </c>
      <c r="G104" s="2" t="s">
        <v>21</v>
      </c>
      <c r="H104" s="2">
        <v>34551</v>
      </c>
      <c r="I104" s="10">
        <v>179248</v>
      </c>
      <c r="J104" s="10">
        <v>3533</v>
      </c>
      <c r="K104" s="3"/>
      <c r="L104" s="3"/>
    </row>
    <row r="105" spans="1:12" x14ac:dyDescent="0.3">
      <c r="A105" s="2">
        <v>2013</v>
      </c>
      <c r="B105" s="2" t="s">
        <v>4</v>
      </c>
      <c r="C105" s="4" t="s">
        <v>85</v>
      </c>
      <c r="D105" s="2" t="s">
        <v>22</v>
      </c>
      <c r="E105" s="2" t="str">
        <f t="shared" si="2"/>
        <v>201304</v>
      </c>
      <c r="F105" s="2" t="str">
        <f t="shared" si="3"/>
        <v>20130408</v>
      </c>
      <c r="G105" s="2" t="s">
        <v>23</v>
      </c>
      <c r="H105" s="2">
        <v>1017997</v>
      </c>
      <c r="I105" s="10">
        <v>1288371</v>
      </c>
      <c r="J105" s="10">
        <v>12168</v>
      </c>
      <c r="K105" s="3"/>
      <c r="L105" s="3"/>
    </row>
    <row r="106" spans="1:12" x14ac:dyDescent="0.3">
      <c r="A106" s="2">
        <v>2013</v>
      </c>
      <c r="B106" s="2" t="s">
        <v>4</v>
      </c>
      <c r="C106" s="4" t="s">
        <v>85</v>
      </c>
      <c r="D106" s="2" t="s">
        <v>24</v>
      </c>
      <c r="E106" s="2" t="str">
        <f t="shared" si="2"/>
        <v>201304</v>
      </c>
      <c r="F106" s="2" t="str">
        <f t="shared" si="3"/>
        <v>20130411</v>
      </c>
      <c r="G106" s="2" t="s">
        <v>25</v>
      </c>
      <c r="H106" s="2">
        <v>5374153</v>
      </c>
      <c r="I106" s="10">
        <v>1282558</v>
      </c>
      <c r="J106" s="10">
        <v>35404</v>
      </c>
      <c r="K106" s="3"/>
      <c r="L106" s="3"/>
    </row>
    <row r="107" spans="1:12" x14ac:dyDescent="0.3">
      <c r="A107" s="2">
        <v>2013</v>
      </c>
      <c r="B107" s="2" t="s">
        <v>4</v>
      </c>
      <c r="C107" s="4" t="s">
        <v>85</v>
      </c>
      <c r="D107" s="2" t="s">
        <v>26</v>
      </c>
      <c r="E107" s="2" t="str">
        <f t="shared" si="2"/>
        <v>201304</v>
      </c>
      <c r="F107" s="2" t="str">
        <f t="shared" si="3"/>
        <v>20130413</v>
      </c>
      <c r="G107" s="2" t="s">
        <v>27</v>
      </c>
      <c r="H107" s="2">
        <v>591621</v>
      </c>
      <c r="I107" s="10">
        <v>1386682</v>
      </c>
      <c r="J107" s="10">
        <v>12137</v>
      </c>
      <c r="K107" s="3"/>
      <c r="L107" s="3"/>
    </row>
    <row r="108" spans="1:12" x14ac:dyDescent="0.3">
      <c r="A108" s="2">
        <v>2013</v>
      </c>
      <c r="B108" s="2" t="s">
        <v>4</v>
      </c>
      <c r="C108" s="4" t="s">
        <v>85</v>
      </c>
      <c r="D108" s="2" t="s">
        <v>28</v>
      </c>
      <c r="E108" s="2" t="str">
        <f t="shared" si="2"/>
        <v>201304</v>
      </c>
      <c r="F108" s="2" t="str">
        <f t="shared" si="3"/>
        <v>20130415</v>
      </c>
      <c r="G108" s="2" t="s">
        <v>29</v>
      </c>
      <c r="H108" s="2">
        <v>399859</v>
      </c>
      <c r="I108" s="10">
        <v>694715</v>
      </c>
      <c r="J108" s="10">
        <v>17343</v>
      </c>
      <c r="K108" s="3"/>
      <c r="L108" s="3"/>
    </row>
    <row r="109" spans="1:12" x14ac:dyDescent="0.3">
      <c r="A109" s="2">
        <v>2013</v>
      </c>
      <c r="B109" s="2" t="s">
        <v>4</v>
      </c>
      <c r="C109" s="4" t="s">
        <v>85</v>
      </c>
      <c r="D109" s="2" t="s">
        <v>30</v>
      </c>
      <c r="E109" s="2" t="str">
        <f t="shared" si="2"/>
        <v>201304</v>
      </c>
      <c r="F109" s="2" t="str">
        <f t="shared" si="3"/>
        <v>20130417</v>
      </c>
      <c r="G109" s="2" t="s">
        <v>31</v>
      </c>
      <c r="H109" s="2">
        <v>391651</v>
      </c>
      <c r="I109" s="10">
        <v>422197</v>
      </c>
      <c r="J109" s="10">
        <v>13432</v>
      </c>
      <c r="K109" s="3"/>
      <c r="L109" s="3"/>
    </row>
    <row r="110" spans="1:12" x14ac:dyDescent="0.3">
      <c r="A110" s="2">
        <v>2013</v>
      </c>
      <c r="B110" s="2" t="s">
        <v>4</v>
      </c>
      <c r="C110" s="4" t="s">
        <v>85</v>
      </c>
      <c r="D110" s="2" t="s">
        <v>32</v>
      </c>
      <c r="E110" s="2" t="str">
        <f t="shared" si="2"/>
        <v>201304</v>
      </c>
      <c r="F110" s="2" t="str">
        <f t="shared" si="3"/>
        <v>20130418</v>
      </c>
      <c r="G110" s="2" t="s">
        <v>33</v>
      </c>
      <c r="H110" s="2">
        <v>62982</v>
      </c>
      <c r="I110" s="10">
        <v>296274</v>
      </c>
      <c r="J110" s="10">
        <v>6410</v>
      </c>
      <c r="K110" s="3"/>
      <c r="L110" s="3"/>
    </row>
    <row r="111" spans="1:12" x14ac:dyDescent="0.3">
      <c r="A111" s="2">
        <v>2013</v>
      </c>
      <c r="B111" s="2" t="s">
        <v>4</v>
      </c>
      <c r="C111" s="4" t="s">
        <v>85</v>
      </c>
      <c r="D111" s="2" t="s">
        <v>34</v>
      </c>
      <c r="E111" s="2" t="str">
        <f t="shared" si="2"/>
        <v>201304</v>
      </c>
      <c r="F111" s="2" t="str">
        <f t="shared" si="3"/>
        <v>20130485</v>
      </c>
      <c r="G111" s="2" t="s">
        <v>35</v>
      </c>
      <c r="H111" s="2">
        <v>136875</v>
      </c>
      <c r="I111" s="10">
        <v>203573</v>
      </c>
      <c r="J111" s="10">
        <v>3609</v>
      </c>
      <c r="K111" s="3"/>
      <c r="L111" s="3"/>
    </row>
    <row r="112" spans="1:12" x14ac:dyDescent="0.3">
      <c r="A112" s="2">
        <v>2013</v>
      </c>
      <c r="B112" s="2" t="s">
        <v>4</v>
      </c>
      <c r="C112" s="4" t="s">
        <v>85</v>
      </c>
      <c r="D112" s="2" t="s">
        <v>36</v>
      </c>
      <c r="E112" s="2" t="str">
        <f t="shared" si="2"/>
        <v>201304</v>
      </c>
      <c r="F112" s="2" t="str">
        <f t="shared" si="3"/>
        <v>20130419</v>
      </c>
      <c r="G112" s="2" t="s">
        <v>37</v>
      </c>
      <c r="H112" s="2">
        <v>244593</v>
      </c>
      <c r="I112" s="10">
        <v>964395</v>
      </c>
      <c r="J112" s="10">
        <v>12510</v>
      </c>
      <c r="K112" s="3"/>
      <c r="L112" s="3"/>
    </row>
    <row r="113" spans="1:12" x14ac:dyDescent="0.3">
      <c r="A113" s="2">
        <v>2013</v>
      </c>
      <c r="B113" s="2" t="s">
        <v>4</v>
      </c>
      <c r="C113" s="4" t="s">
        <v>85</v>
      </c>
      <c r="D113" s="2" t="s">
        <v>38</v>
      </c>
      <c r="E113" s="2" t="str">
        <f t="shared" si="2"/>
        <v>201304</v>
      </c>
      <c r="F113" s="2" t="str">
        <f t="shared" si="3"/>
        <v>20130420</v>
      </c>
      <c r="G113" s="2" t="s">
        <v>39</v>
      </c>
      <c r="H113" s="2">
        <v>287975</v>
      </c>
      <c r="I113" s="10">
        <v>806515</v>
      </c>
      <c r="J113" s="10">
        <v>6063</v>
      </c>
      <c r="K113" s="3"/>
      <c r="L113" s="3"/>
    </row>
    <row r="114" spans="1:12" x14ac:dyDescent="0.3">
      <c r="A114" s="2">
        <v>2013</v>
      </c>
      <c r="B114" s="2" t="s">
        <v>4</v>
      </c>
      <c r="C114" s="4" t="s">
        <v>85</v>
      </c>
      <c r="D114" s="2" t="s">
        <v>40</v>
      </c>
      <c r="E114" s="2" t="str">
        <f t="shared" si="2"/>
        <v>201304</v>
      </c>
      <c r="F114" s="2" t="str">
        <f t="shared" si="3"/>
        <v>20130427</v>
      </c>
      <c r="G114" s="2" t="s">
        <v>41</v>
      </c>
      <c r="H114" s="2">
        <v>43753</v>
      </c>
      <c r="I114" s="10">
        <v>406575</v>
      </c>
      <c r="J114" s="10">
        <v>5266</v>
      </c>
      <c r="K114" s="3"/>
      <c r="L114" s="3"/>
    </row>
    <row r="115" spans="1:12" x14ac:dyDescent="0.3">
      <c r="A115" s="2">
        <v>2013</v>
      </c>
      <c r="B115" s="2" t="s">
        <v>4</v>
      </c>
      <c r="C115" s="4" t="s">
        <v>85</v>
      </c>
      <c r="D115" s="2" t="s">
        <v>42</v>
      </c>
      <c r="E115" s="2" t="str">
        <f t="shared" si="2"/>
        <v>201304</v>
      </c>
      <c r="F115" s="2" t="str">
        <f t="shared" si="3"/>
        <v>20130423</v>
      </c>
      <c r="G115" s="2" t="s">
        <v>43</v>
      </c>
      <c r="H115" s="2">
        <v>291901</v>
      </c>
      <c r="I115" s="10">
        <v>1324527</v>
      </c>
      <c r="J115" s="10">
        <v>12641</v>
      </c>
      <c r="K115" s="3"/>
      <c r="L115" s="3"/>
    </row>
    <row r="116" spans="1:12" x14ac:dyDescent="0.3">
      <c r="A116" s="2">
        <v>2013</v>
      </c>
      <c r="B116" s="2" t="s">
        <v>4</v>
      </c>
      <c r="C116" s="4" t="s">
        <v>85</v>
      </c>
      <c r="D116" s="2" t="s">
        <v>44</v>
      </c>
      <c r="E116" s="2" t="str">
        <f t="shared" si="2"/>
        <v>201304</v>
      </c>
      <c r="F116" s="2" t="str">
        <f t="shared" si="3"/>
        <v>20130425</v>
      </c>
      <c r="G116" s="2" t="s">
        <v>45</v>
      </c>
      <c r="H116" s="2">
        <v>1027394</v>
      </c>
      <c r="I116" s="10">
        <v>936883</v>
      </c>
      <c r="J116" s="10">
        <v>13089</v>
      </c>
      <c r="K116" s="3"/>
      <c r="L116" s="3"/>
    </row>
    <row r="117" spans="1:12" x14ac:dyDescent="0.3">
      <c r="A117" s="2">
        <v>2013</v>
      </c>
      <c r="B117" s="2" t="s">
        <v>4</v>
      </c>
      <c r="C117" s="4" t="s">
        <v>85</v>
      </c>
      <c r="D117" s="2" t="s">
        <v>46</v>
      </c>
      <c r="E117" s="2" t="str">
        <f t="shared" si="2"/>
        <v>201304</v>
      </c>
      <c r="F117" s="2" t="str">
        <f t="shared" si="3"/>
        <v>20130494</v>
      </c>
      <c r="G117" s="2" t="s">
        <v>47</v>
      </c>
      <c r="H117" s="2">
        <v>3584</v>
      </c>
      <c r="I117" s="10">
        <v>36307</v>
      </c>
      <c r="J117" s="10">
        <v>600</v>
      </c>
      <c r="K117" s="3"/>
      <c r="L117" s="3"/>
    </row>
    <row r="118" spans="1:12" x14ac:dyDescent="0.3">
      <c r="A118" s="2">
        <v>2013</v>
      </c>
      <c r="B118" s="2" t="s">
        <v>4</v>
      </c>
      <c r="C118" s="4" t="s">
        <v>85</v>
      </c>
      <c r="D118" s="2" t="s">
        <v>48</v>
      </c>
      <c r="E118" s="2" t="str">
        <f t="shared" si="2"/>
        <v>201304</v>
      </c>
      <c r="F118" s="2" t="str">
        <f t="shared" si="3"/>
        <v>20130495</v>
      </c>
      <c r="G118" s="2" t="s">
        <v>49</v>
      </c>
      <c r="H118" s="2">
        <v>11283</v>
      </c>
      <c r="I118" s="10">
        <v>63359</v>
      </c>
      <c r="J118" s="10">
        <v>1149</v>
      </c>
      <c r="K118" s="3"/>
      <c r="L118" s="3"/>
    </row>
    <row r="119" spans="1:12" x14ac:dyDescent="0.3">
      <c r="A119" s="2">
        <v>2013</v>
      </c>
      <c r="B119" s="2" t="s">
        <v>4</v>
      </c>
      <c r="C119" s="4" t="s">
        <v>85</v>
      </c>
      <c r="D119" s="2" t="s">
        <v>50</v>
      </c>
      <c r="E119" s="2" t="str">
        <f t="shared" si="2"/>
        <v>201304</v>
      </c>
      <c r="F119" s="2" t="str">
        <f t="shared" si="3"/>
        <v>20130441</v>
      </c>
      <c r="G119" s="2" t="s">
        <v>51</v>
      </c>
      <c r="H119" s="2">
        <v>287290</v>
      </c>
      <c r="I119" s="10">
        <v>744623</v>
      </c>
      <c r="J119" s="10">
        <v>14270</v>
      </c>
      <c r="K119" s="3"/>
      <c r="L119" s="3"/>
    </row>
    <row r="120" spans="1:12" x14ac:dyDescent="0.3">
      <c r="A120" s="2">
        <v>2013</v>
      </c>
      <c r="B120" s="2" t="s">
        <v>4</v>
      </c>
      <c r="C120" s="4" t="s">
        <v>85</v>
      </c>
      <c r="D120" s="2" t="s">
        <v>54</v>
      </c>
      <c r="E120" s="2" t="str">
        <f t="shared" si="2"/>
        <v>201304</v>
      </c>
      <c r="F120" s="2" t="str">
        <f t="shared" si="3"/>
        <v>20130444</v>
      </c>
      <c r="G120" s="2" t="s">
        <v>55</v>
      </c>
      <c r="H120" s="2">
        <v>140236</v>
      </c>
      <c r="I120" s="10">
        <v>699571</v>
      </c>
      <c r="J120" s="10">
        <v>2558</v>
      </c>
      <c r="K120" s="3"/>
      <c r="L120" s="3"/>
    </row>
    <row r="121" spans="1:12" x14ac:dyDescent="0.3">
      <c r="A121" s="2">
        <v>2013</v>
      </c>
      <c r="B121" s="2" t="s">
        <v>4</v>
      </c>
      <c r="C121" s="4" t="s">
        <v>85</v>
      </c>
      <c r="D121" s="2" t="s">
        <v>56</v>
      </c>
      <c r="E121" s="2" t="str">
        <f t="shared" si="2"/>
        <v>201304</v>
      </c>
      <c r="F121" s="2" t="str">
        <f t="shared" si="3"/>
        <v>20130447</v>
      </c>
      <c r="G121" s="2" t="s">
        <v>57</v>
      </c>
      <c r="H121" s="2">
        <v>351619</v>
      </c>
      <c r="I121" s="10">
        <v>933282</v>
      </c>
      <c r="J121" s="10">
        <v>6289</v>
      </c>
      <c r="K121" s="3"/>
      <c r="L121" s="3"/>
    </row>
    <row r="122" spans="1:12" x14ac:dyDescent="0.3">
      <c r="A122" s="2">
        <v>2013</v>
      </c>
      <c r="B122" s="2" t="s">
        <v>4</v>
      </c>
      <c r="C122" s="4" t="s">
        <v>85</v>
      </c>
      <c r="D122" s="2" t="s">
        <v>58</v>
      </c>
      <c r="E122" s="2" t="str">
        <f t="shared" si="2"/>
        <v>201304</v>
      </c>
      <c r="F122" s="2" t="str">
        <f t="shared" si="3"/>
        <v>20130450</v>
      </c>
      <c r="G122" s="2" t="s">
        <v>59</v>
      </c>
      <c r="H122" s="2">
        <v>384538</v>
      </c>
      <c r="I122" s="10">
        <v>401362</v>
      </c>
      <c r="J122" s="10">
        <v>8720</v>
      </c>
      <c r="K122" s="3"/>
      <c r="L122" s="3"/>
    </row>
    <row r="123" spans="1:12" x14ac:dyDescent="0.3">
      <c r="A123" s="2">
        <v>2013</v>
      </c>
      <c r="B123" s="2" t="s">
        <v>4</v>
      </c>
      <c r="C123" s="4" t="s">
        <v>85</v>
      </c>
      <c r="D123" s="2" t="s">
        <v>60</v>
      </c>
      <c r="E123" s="2" t="str">
        <f t="shared" si="2"/>
        <v>201304</v>
      </c>
      <c r="F123" s="2" t="str">
        <f t="shared" si="3"/>
        <v>20130452</v>
      </c>
      <c r="G123" s="2" t="s">
        <v>61</v>
      </c>
      <c r="H123" s="2">
        <v>240309</v>
      </c>
      <c r="I123" s="10">
        <v>1136471</v>
      </c>
      <c r="J123" s="10">
        <v>19520</v>
      </c>
      <c r="K123" s="3"/>
      <c r="L123" s="3"/>
    </row>
    <row r="124" spans="1:12" x14ac:dyDescent="0.3">
      <c r="A124" s="2">
        <v>2013</v>
      </c>
      <c r="B124" s="2" t="s">
        <v>4</v>
      </c>
      <c r="C124" s="4" t="s">
        <v>85</v>
      </c>
      <c r="D124" s="2" t="s">
        <v>62</v>
      </c>
      <c r="E124" s="2" t="str">
        <f t="shared" si="2"/>
        <v>201304</v>
      </c>
      <c r="F124" s="2" t="str">
        <f t="shared" si="3"/>
        <v>20130454</v>
      </c>
      <c r="G124" s="2" t="s">
        <v>63</v>
      </c>
      <c r="H124" s="2">
        <v>403067</v>
      </c>
      <c r="I124" s="10">
        <v>799149</v>
      </c>
      <c r="J124" s="10">
        <v>11790</v>
      </c>
      <c r="K124" s="3"/>
      <c r="L124" s="3"/>
    </row>
    <row r="125" spans="1:12" x14ac:dyDescent="0.3">
      <c r="A125" s="2">
        <v>2013</v>
      </c>
      <c r="B125" s="2" t="s">
        <v>4</v>
      </c>
      <c r="C125" s="4" t="s">
        <v>85</v>
      </c>
      <c r="D125" s="2" t="s">
        <v>64</v>
      </c>
      <c r="E125" s="2" t="str">
        <f t="shared" si="2"/>
        <v>201304</v>
      </c>
      <c r="F125" s="2" t="str">
        <f t="shared" si="3"/>
        <v>20130486</v>
      </c>
      <c r="G125" s="2" t="s">
        <v>65</v>
      </c>
      <c r="H125" s="2">
        <v>40484</v>
      </c>
      <c r="I125" s="10">
        <v>261777</v>
      </c>
      <c r="J125" s="10">
        <v>4891</v>
      </c>
      <c r="K125" s="3"/>
      <c r="L125" s="3"/>
    </row>
    <row r="126" spans="1:12" x14ac:dyDescent="0.3">
      <c r="A126" s="2">
        <v>2013</v>
      </c>
      <c r="B126" s="2" t="s">
        <v>4</v>
      </c>
      <c r="C126" s="4" t="s">
        <v>85</v>
      </c>
      <c r="D126" s="2" t="s">
        <v>66</v>
      </c>
      <c r="E126" s="2" t="str">
        <f t="shared" si="2"/>
        <v>201304</v>
      </c>
      <c r="F126" s="2" t="str">
        <f t="shared" si="3"/>
        <v>20130463</v>
      </c>
      <c r="G126" s="2" t="s">
        <v>67</v>
      </c>
      <c r="H126" s="2">
        <v>217414</v>
      </c>
      <c r="I126" s="10">
        <v>250083</v>
      </c>
      <c r="J126" s="10">
        <v>6851</v>
      </c>
      <c r="K126" s="3"/>
      <c r="L126" s="3"/>
    </row>
    <row r="127" spans="1:12" x14ac:dyDescent="0.3">
      <c r="A127" s="2">
        <v>2013</v>
      </c>
      <c r="B127" s="2" t="s">
        <v>4</v>
      </c>
      <c r="C127" s="4" t="s">
        <v>85</v>
      </c>
      <c r="D127" s="2" t="s">
        <v>68</v>
      </c>
      <c r="E127" s="2" t="str">
        <f t="shared" si="2"/>
        <v>201304</v>
      </c>
      <c r="F127" s="2" t="str">
        <f t="shared" si="3"/>
        <v>20130466</v>
      </c>
      <c r="G127" s="2" t="s">
        <v>69</v>
      </c>
      <c r="H127" s="2">
        <v>454570</v>
      </c>
      <c r="I127" s="10">
        <v>368826</v>
      </c>
      <c r="J127" s="10">
        <v>10044</v>
      </c>
      <c r="K127" s="3"/>
      <c r="L127" s="3"/>
    </row>
    <row r="128" spans="1:12" x14ac:dyDescent="0.3">
      <c r="A128" s="2">
        <v>2013</v>
      </c>
      <c r="B128" s="2" t="s">
        <v>4</v>
      </c>
      <c r="C128" s="4" t="s">
        <v>85</v>
      </c>
      <c r="D128" s="2" t="s">
        <v>70</v>
      </c>
      <c r="E128" s="2" t="str">
        <f t="shared" si="2"/>
        <v>201304</v>
      </c>
      <c r="F128" s="2" t="str">
        <f t="shared" si="3"/>
        <v>20130488</v>
      </c>
      <c r="G128" s="2" t="s">
        <v>71</v>
      </c>
      <c r="H128" s="2">
        <v>33844</v>
      </c>
      <c r="I128" s="10">
        <v>20913</v>
      </c>
      <c r="J128" s="10">
        <v>503</v>
      </c>
      <c r="K128" s="3"/>
      <c r="L128" s="3"/>
    </row>
    <row r="129" spans="1:12" x14ac:dyDescent="0.3">
      <c r="A129" s="2">
        <v>2013</v>
      </c>
      <c r="B129" s="2" t="s">
        <v>4</v>
      </c>
      <c r="C129" s="4" t="s">
        <v>85</v>
      </c>
      <c r="D129" s="2" t="s">
        <v>72</v>
      </c>
      <c r="E129" s="2" t="str">
        <f t="shared" si="2"/>
        <v>201304</v>
      </c>
      <c r="F129" s="2" t="str">
        <f t="shared" si="3"/>
        <v>20130468</v>
      </c>
      <c r="G129" s="2" t="s">
        <v>73</v>
      </c>
      <c r="H129" s="2">
        <v>978218</v>
      </c>
      <c r="I129" s="10">
        <v>859179</v>
      </c>
      <c r="J129" s="10">
        <v>36434</v>
      </c>
      <c r="K129" s="3"/>
      <c r="L129" s="3"/>
    </row>
    <row r="130" spans="1:12" x14ac:dyDescent="0.3">
      <c r="A130" s="2">
        <v>2013</v>
      </c>
      <c r="B130" s="2" t="s">
        <v>4</v>
      </c>
      <c r="C130" s="4" t="s">
        <v>85</v>
      </c>
      <c r="D130" s="2" t="s">
        <v>74</v>
      </c>
      <c r="E130" s="2" t="str">
        <f t="shared" ref="E130:E193" si="4">+CONCATENATE(A130,C130)</f>
        <v>201304</v>
      </c>
      <c r="F130" s="2" t="str">
        <f t="shared" ref="F130:F193" si="5">+CONCATENATE(A130,C130,D130)</f>
        <v>20130470</v>
      </c>
      <c r="G130" s="2" t="s">
        <v>75</v>
      </c>
      <c r="H130" s="2">
        <v>151767</v>
      </c>
      <c r="I130" s="10">
        <v>798988</v>
      </c>
      <c r="J130" s="10">
        <v>5804</v>
      </c>
      <c r="K130" s="3"/>
      <c r="L130" s="3"/>
    </row>
    <row r="131" spans="1:12" x14ac:dyDescent="0.3">
      <c r="A131" s="2">
        <v>2013</v>
      </c>
      <c r="B131" s="2" t="s">
        <v>4</v>
      </c>
      <c r="C131" s="4" t="s">
        <v>85</v>
      </c>
      <c r="D131" s="2" t="s">
        <v>76</v>
      </c>
      <c r="E131" s="2" t="str">
        <f t="shared" si="4"/>
        <v>201304</v>
      </c>
      <c r="F131" s="2" t="str">
        <f t="shared" si="5"/>
        <v>20130473</v>
      </c>
      <c r="G131" s="2" t="s">
        <v>77</v>
      </c>
      <c r="H131" s="2">
        <v>433501</v>
      </c>
      <c r="I131" s="10">
        <v>740920</v>
      </c>
      <c r="J131" s="10">
        <v>16508</v>
      </c>
      <c r="K131" s="3"/>
      <c r="L131" s="3"/>
    </row>
    <row r="132" spans="1:12" x14ac:dyDescent="0.3">
      <c r="A132" s="2">
        <v>2013</v>
      </c>
      <c r="B132" s="2" t="s">
        <v>4</v>
      </c>
      <c r="C132" s="4" t="s">
        <v>85</v>
      </c>
      <c r="D132" s="2" t="s">
        <v>78</v>
      </c>
      <c r="E132" s="2" t="str">
        <f t="shared" si="4"/>
        <v>201304</v>
      </c>
      <c r="F132" s="2" t="str">
        <f t="shared" si="5"/>
        <v>20130476</v>
      </c>
      <c r="G132" s="2" t="s">
        <v>79</v>
      </c>
      <c r="H132" s="2">
        <v>2220131</v>
      </c>
      <c r="I132" s="10">
        <v>1841108</v>
      </c>
      <c r="J132" s="10">
        <v>23373</v>
      </c>
      <c r="K132" s="3"/>
      <c r="L132" s="3"/>
    </row>
    <row r="133" spans="1:12" x14ac:dyDescent="0.3">
      <c r="A133" s="2">
        <v>2013</v>
      </c>
      <c r="B133" s="2" t="s">
        <v>4</v>
      </c>
      <c r="C133" s="4" t="s">
        <v>85</v>
      </c>
      <c r="D133" s="2" t="s">
        <v>80</v>
      </c>
      <c r="E133" s="2" t="str">
        <f t="shared" si="4"/>
        <v>201304</v>
      </c>
      <c r="F133" s="2" t="str">
        <f t="shared" si="5"/>
        <v>20130497</v>
      </c>
      <c r="G133" s="2" t="s">
        <v>81</v>
      </c>
      <c r="H133" s="2">
        <v>2535</v>
      </c>
      <c r="I133" s="10">
        <v>26443</v>
      </c>
      <c r="J133" s="10">
        <v>1027</v>
      </c>
      <c r="K133" s="3"/>
      <c r="L133" s="3"/>
    </row>
    <row r="134" spans="1:12" x14ac:dyDescent="0.3">
      <c r="A134" s="2">
        <v>2013</v>
      </c>
      <c r="B134" s="2" t="s">
        <v>4</v>
      </c>
      <c r="C134" s="4" t="s">
        <v>85</v>
      </c>
      <c r="D134" s="2" t="s">
        <v>82</v>
      </c>
      <c r="E134" s="2" t="str">
        <f t="shared" si="4"/>
        <v>201304</v>
      </c>
      <c r="F134" s="2" t="str">
        <f t="shared" si="5"/>
        <v>20130499</v>
      </c>
      <c r="G134" s="2" t="s">
        <v>83</v>
      </c>
      <c r="H134" s="2">
        <v>5589</v>
      </c>
      <c r="I134" s="10">
        <v>70175</v>
      </c>
      <c r="J134" s="10">
        <v>496</v>
      </c>
      <c r="K134" s="3"/>
      <c r="L134" s="3"/>
    </row>
    <row r="135" spans="1:12" x14ac:dyDescent="0.3">
      <c r="A135" s="2">
        <v>2013</v>
      </c>
      <c r="B135" s="2" t="s">
        <v>14</v>
      </c>
      <c r="C135" s="6" t="s">
        <v>18</v>
      </c>
      <c r="D135" s="2" t="s">
        <v>5</v>
      </c>
      <c r="E135" s="2" t="str">
        <f t="shared" si="4"/>
        <v>201305</v>
      </c>
      <c r="F135" s="2" t="str">
        <f t="shared" si="5"/>
        <v>20130591</v>
      </c>
      <c r="G135" s="2" t="s">
        <v>6</v>
      </c>
      <c r="H135" s="2">
        <v>12229</v>
      </c>
      <c r="I135" s="10">
        <v>51576</v>
      </c>
      <c r="J135" s="10">
        <v>1297</v>
      </c>
      <c r="K135" s="3"/>
      <c r="L135" s="3"/>
    </row>
    <row r="136" spans="1:12" x14ac:dyDescent="0.3">
      <c r="A136" s="2">
        <v>2013</v>
      </c>
      <c r="B136" s="2" t="s">
        <v>14</v>
      </c>
      <c r="C136" s="4" t="s">
        <v>18</v>
      </c>
      <c r="D136" s="2" t="s">
        <v>18</v>
      </c>
      <c r="E136" s="2" t="str">
        <f t="shared" si="4"/>
        <v>201305</v>
      </c>
      <c r="F136" s="2" t="str">
        <f t="shared" si="5"/>
        <v>20130505</v>
      </c>
      <c r="G136" s="2" t="s">
        <v>19</v>
      </c>
      <c r="H136" s="2">
        <v>3162311</v>
      </c>
      <c r="I136" s="10">
        <v>2384868</v>
      </c>
      <c r="J136" s="10">
        <v>62882</v>
      </c>
      <c r="K136" s="3"/>
      <c r="L136" s="3"/>
    </row>
    <row r="137" spans="1:12" x14ac:dyDescent="0.3">
      <c r="A137" s="2">
        <v>2013</v>
      </c>
      <c r="B137" s="2" t="s">
        <v>14</v>
      </c>
      <c r="C137" s="4" t="s">
        <v>18</v>
      </c>
      <c r="D137" s="2" t="s">
        <v>20</v>
      </c>
      <c r="E137" s="2" t="str">
        <f t="shared" si="4"/>
        <v>201305</v>
      </c>
      <c r="F137" s="2" t="str">
        <f t="shared" si="5"/>
        <v>20130581</v>
      </c>
      <c r="G137" s="2" t="s">
        <v>21</v>
      </c>
      <c r="H137" s="2">
        <v>35213</v>
      </c>
      <c r="I137" s="10">
        <v>178520</v>
      </c>
      <c r="J137" s="10">
        <v>3527</v>
      </c>
      <c r="K137" s="3"/>
      <c r="L137" s="3"/>
    </row>
    <row r="138" spans="1:12" x14ac:dyDescent="0.3">
      <c r="A138" s="2">
        <v>2013</v>
      </c>
      <c r="B138" s="2" t="s">
        <v>14</v>
      </c>
      <c r="C138" s="4" t="s">
        <v>18</v>
      </c>
      <c r="D138" s="2" t="s">
        <v>22</v>
      </c>
      <c r="E138" s="2" t="str">
        <f t="shared" si="4"/>
        <v>201305</v>
      </c>
      <c r="F138" s="2" t="str">
        <f t="shared" si="5"/>
        <v>20130508</v>
      </c>
      <c r="G138" s="2" t="s">
        <v>23</v>
      </c>
      <c r="H138" s="2">
        <v>1024611</v>
      </c>
      <c r="I138" s="10">
        <v>1262891</v>
      </c>
      <c r="J138" s="10">
        <v>12169</v>
      </c>
      <c r="K138" s="3"/>
      <c r="L138" s="3"/>
    </row>
    <row r="139" spans="1:12" x14ac:dyDescent="0.3">
      <c r="A139" s="2">
        <v>2013</v>
      </c>
      <c r="B139" s="2" t="s">
        <v>14</v>
      </c>
      <c r="C139" s="4" t="s">
        <v>18</v>
      </c>
      <c r="D139" s="2" t="s">
        <v>24</v>
      </c>
      <c r="E139" s="2" t="str">
        <f t="shared" si="4"/>
        <v>201305</v>
      </c>
      <c r="F139" s="2" t="str">
        <f t="shared" si="5"/>
        <v>20130511</v>
      </c>
      <c r="G139" s="2" t="s">
        <v>25</v>
      </c>
      <c r="H139" s="2">
        <v>5399819</v>
      </c>
      <c r="I139" s="10">
        <v>774280</v>
      </c>
      <c r="J139" s="10">
        <v>35385</v>
      </c>
      <c r="K139" s="3"/>
      <c r="L139" s="3"/>
    </row>
    <row r="140" spans="1:12" x14ac:dyDescent="0.3">
      <c r="A140" s="2">
        <v>2013</v>
      </c>
      <c r="B140" s="2" t="s">
        <v>14</v>
      </c>
      <c r="C140" s="4" t="s">
        <v>18</v>
      </c>
      <c r="D140" s="2" t="s">
        <v>26</v>
      </c>
      <c r="E140" s="2" t="str">
        <f t="shared" si="4"/>
        <v>201305</v>
      </c>
      <c r="F140" s="2" t="str">
        <f t="shared" si="5"/>
        <v>20130513</v>
      </c>
      <c r="G140" s="2" t="s">
        <v>27</v>
      </c>
      <c r="H140" s="2">
        <v>595919</v>
      </c>
      <c r="I140" s="10">
        <v>1383965</v>
      </c>
      <c r="J140" s="10">
        <v>12132</v>
      </c>
      <c r="K140" s="3"/>
      <c r="L140" s="3"/>
    </row>
    <row r="141" spans="1:12" x14ac:dyDescent="0.3">
      <c r="A141" s="2">
        <v>2013</v>
      </c>
      <c r="B141" s="2" t="s">
        <v>14</v>
      </c>
      <c r="C141" s="4" t="s">
        <v>18</v>
      </c>
      <c r="D141" s="2" t="s">
        <v>28</v>
      </c>
      <c r="E141" s="2" t="str">
        <f t="shared" si="4"/>
        <v>201305</v>
      </c>
      <c r="F141" s="2" t="str">
        <f t="shared" si="5"/>
        <v>20130515</v>
      </c>
      <c r="G141" s="2" t="s">
        <v>29</v>
      </c>
      <c r="H141" s="2">
        <v>402650</v>
      </c>
      <c r="I141" s="10">
        <v>693220</v>
      </c>
      <c r="J141" s="10">
        <v>17330</v>
      </c>
      <c r="K141" s="3"/>
      <c r="L141" s="3"/>
    </row>
    <row r="142" spans="1:12" x14ac:dyDescent="0.3">
      <c r="A142" s="2">
        <v>2013</v>
      </c>
      <c r="B142" s="2" t="s">
        <v>14</v>
      </c>
      <c r="C142" s="4" t="s">
        <v>18</v>
      </c>
      <c r="D142" s="2" t="s">
        <v>30</v>
      </c>
      <c r="E142" s="2" t="str">
        <f t="shared" si="4"/>
        <v>201305</v>
      </c>
      <c r="F142" s="2" t="str">
        <f t="shared" si="5"/>
        <v>20130517</v>
      </c>
      <c r="G142" s="2" t="s">
        <v>31</v>
      </c>
      <c r="H142" s="2">
        <v>394870</v>
      </c>
      <c r="I142" s="10">
        <v>456625</v>
      </c>
      <c r="J142" s="10">
        <v>13416</v>
      </c>
      <c r="K142" s="3"/>
      <c r="L142" s="3"/>
    </row>
    <row r="143" spans="1:12" x14ac:dyDescent="0.3">
      <c r="A143" s="2">
        <v>2013</v>
      </c>
      <c r="B143" s="2" t="s">
        <v>14</v>
      </c>
      <c r="C143" s="4" t="s">
        <v>18</v>
      </c>
      <c r="D143" s="2" t="s">
        <v>32</v>
      </c>
      <c r="E143" s="2" t="str">
        <f t="shared" si="4"/>
        <v>201305</v>
      </c>
      <c r="F143" s="2" t="str">
        <f t="shared" si="5"/>
        <v>20130518</v>
      </c>
      <c r="G143" s="2" t="s">
        <v>33</v>
      </c>
      <c r="H143" s="2">
        <v>63756</v>
      </c>
      <c r="I143" s="10">
        <v>296587</v>
      </c>
      <c r="J143" s="10">
        <v>6407</v>
      </c>
      <c r="K143" s="3"/>
      <c r="L143" s="3"/>
    </row>
    <row r="144" spans="1:12" x14ac:dyDescent="0.3">
      <c r="A144" s="2">
        <v>2013</v>
      </c>
      <c r="B144" s="2" t="s">
        <v>14</v>
      </c>
      <c r="C144" s="4" t="s">
        <v>18</v>
      </c>
      <c r="D144" s="2" t="s">
        <v>34</v>
      </c>
      <c r="E144" s="2" t="str">
        <f t="shared" si="4"/>
        <v>201305</v>
      </c>
      <c r="F144" s="2" t="str">
        <f t="shared" si="5"/>
        <v>20130585</v>
      </c>
      <c r="G144" s="2" t="s">
        <v>35</v>
      </c>
      <c r="H144" s="2">
        <v>138716</v>
      </c>
      <c r="I144" s="10">
        <v>202348</v>
      </c>
      <c r="J144" s="10">
        <v>3608</v>
      </c>
      <c r="K144" s="3"/>
      <c r="L144" s="3"/>
    </row>
    <row r="145" spans="1:12" x14ac:dyDescent="0.3">
      <c r="A145" s="2">
        <v>2013</v>
      </c>
      <c r="B145" s="2" t="s">
        <v>14</v>
      </c>
      <c r="C145" s="4" t="s">
        <v>18</v>
      </c>
      <c r="D145" s="2" t="s">
        <v>36</v>
      </c>
      <c r="E145" s="2" t="str">
        <f t="shared" si="4"/>
        <v>201305</v>
      </c>
      <c r="F145" s="2" t="str">
        <f t="shared" si="5"/>
        <v>20130519</v>
      </c>
      <c r="G145" s="2" t="s">
        <v>37</v>
      </c>
      <c r="H145" s="2">
        <v>248249</v>
      </c>
      <c r="I145" s="10">
        <v>949982</v>
      </c>
      <c r="J145" s="10">
        <v>12496</v>
      </c>
      <c r="K145" s="3"/>
      <c r="L145" s="3"/>
    </row>
    <row r="146" spans="1:12" x14ac:dyDescent="0.3">
      <c r="A146" s="2">
        <v>2013</v>
      </c>
      <c r="B146" s="2" t="s">
        <v>14</v>
      </c>
      <c r="C146" s="4" t="s">
        <v>18</v>
      </c>
      <c r="D146" s="2" t="s">
        <v>38</v>
      </c>
      <c r="E146" s="2" t="str">
        <f t="shared" si="4"/>
        <v>201305</v>
      </c>
      <c r="F146" s="2" t="str">
        <f t="shared" si="5"/>
        <v>20130520</v>
      </c>
      <c r="G146" s="2" t="s">
        <v>39</v>
      </c>
      <c r="H146" s="2">
        <v>291014</v>
      </c>
      <c r="I146" s="10">
        <v>810593</v>
      </c>
      <c r="J146" s="10">
        <v>6059</v>
      </c>
      <c r="K146" s="3"/>
      <c r="L146" s="3"/>
    </row>
    <row r="147" spans="1:12" x14ac:dyDescent="0.3">
      <c r="A147" s="2">
        <v>2013</v>
      </c>
      <c r="B147" s="2" t="s">
        <v>14</v>
      </c>
      <c r="C147" s="4" t="s">
        <v>18</v>
      </c>
      <c r="D147" s="2" t="s">
        <v>40</v>
      </c>
      <c r="E147" s="2" t="str">
        <f t="shared" si="4"/>
        <v>201305</v>
      </c>
      <c r="F147" s="2" t="str">
        <f t="shared" si="5"/>
        <v>20130527</v>
      </c>
      <c r="G147" s="2" t="s">
        <v>41</v>
      </c>
      <c r="H147" s="2">
        <v>44791</v>
      </c>
      <c r="I147" s="10">
        <v>405926</v>
      </c>
      <c r="J147" s="10">
        <v>5263</v>
      </c>
      <c r="K147" s="3"/>
      <c r="L147" s="3"/>
    </row>
    <row r="148" spans="1:12" x14ac:dyDescent="0.3">
      <c r="A148" s="2">
        <v>2013</v>
      </c>
      <c r="B148" s="2" t="s">
        <v>14</v>
      </c>
      <c r="C148" s="4" t="s">
        <v>18</v>
      </c>
      <c r="D148" s="2" t="s">
        <v>42</v>
      </c>
      <c r="E148" s="2" t="str">
        <f t="shared" si="4"/>
        <v>201305</v>
      </c>
      <c r="F148" s="2" t="str">
        <f t="shared" si="5"/>
        <v>20130523</v>
      </c>
      <c r="G148" s="2" t="s">
        <v>43</v>
      </c>
      <c r="H148" s="2">
        <v>295521</v>
      </c>
      <c r="I148" s="10">
        <v>1321959</v>
      </c>
      <c r="J148" s="10">
        <v>12632</v>
      </c>
      <c r="K148" s="3"/>
      <c r="L148" s="3"/>
    </row>
    <row r="149" spans="1:12" x14ac:dyDescent="0.3">
      <c r="A149" s="2">
        <v>2013</v>
      </c>
      <c r="B149" s="2" t="s">
        <v>14</v>
      </c>
      <c r="C149" s="4" t="s">
        <v>18</v>
      </c>
      <c r="D149" s="2" t="s">
        <v>44</v>
      </c>
      <c r="E149" s="2" t="str">
        <f t="shared" si="4"/>
        <v>201305</v>
      </c>
      <c r="F149" s="2" t="str">
        <f t="shared" si="5"/>
        <v>20130525</v>
      </c>
      <c r="G149" s="2" t="s">
        <v>45</v>
      </c>
      <c r="H149" s="2">
        <v>1039046</v>
      </c>
      <c r="I149" s="10">
        <v>932519</v>
      </c>
      <c r="J149" s="10">
        <v>13079</v>
      </c>
      <c r="K149" s="3"/>
      <c r="L149" s="3"/>
    </row>
    <row r="150" spans="1:12" x14ac:dyDescent="0.3">
      <c r="A150" s="2">
        <v>2013</v>
      </c>
      <c r="B150" s="2" t="s">
        <v>14</v>
      </c>
      <c r="C150" s="4" t="s">
        <v>18</v>
      </c>
      <c r="D150" s="2" t="s">
        <v>46</v>
      </c>
      <c r="E150" s="2" t="str">
        <f t="shared" si="4"/>
        <v>201305</v>
      </c>
      <c r="F150" s="2" t="str">
        <f t="shared" si="5"/>
        <v>20130594</v>
      </c>
      <c r="G150" s="2" t="s">
        <v>47</v>
      </c>
      <c r="H150" s="2">
        <v>3584</v>
      </c>
      <c r="I150" s="10">
        <v>36512</v>
      </c>
      <c r="J150" s="10">
        <v>600</v>
      </c>
      <c r="K150" s="3"/>
      <c r="L150" s="3"/>
    </row>
    <row r="151" spans="1:12" x14ac:dyDescent="0.3">
      <c r="A151" s="2">
        <v>2013</v>
      </c>
      <c r="B151" s="2" t="s">
        <v>14</v>
      </c>
      <c r="C151" s="4" t="s">
        <v>18</v>
      </c>
      <c r="D151" s="2" t="s">
        <v>48</v>
      </c>
      <c r="E151" s="2" t="str">
        <f t="shared" si="4"/>
        <v>201305</v>
      </c>
      <c r="F151" s="2" t="str">
        <f t="shared" si="5"/>
        <v>20130595</v>
      </c>
      <c r="G151" s="2" t="s">
        <v>49</v>
      </c>
      <c r="H151" s="2">
        <v>11398</v>
      </c>
      <c r="I151" s="10">
        <v>63186</v>
      </c>
      <c r="J151" s="10">
        <v>1149</v>
      </c>
      <c r="K151" s="3"/>
      <c r="L151" s="3"/>
    </row>
    <row r="152" spans="1:12" x14ac:dyDescent="0.3">
      <c r="A152" s="2">
        <v>2013</v>
      </c>
      <c r="B152" s="2" t="s">
        <v>14</v>
      </c>
      <c r="C152" s="4" t="s">
        <v>18</v>
      </c>
      <c r="D152" s="2" t="s">
        <v>50</v>
      </c>
      <c r="E152" s="2" t="str">
        <f t="shared" si="4"/>
        <v>201305</v>
      </c>
      <c r="F152" s="2" t="str">
        <f t="shared" si="5"/>
        <v>20130541</v>
      </c>
      <c r="G152" s="2" t="s">
        <v>51</v>
      </c>
      <c r="H152" s="2">
        <v>290100</v>
      </c>
      <c r="I152" s="10">
        <v>744621</v>
      </c>
      <c r="J152" s="10">
        <v>14255</v>
      </c>
      <c r="K152" s="3"/>
      <c r="L152" s="3"/>
    </row>
    <row r="153" spans="1:12" x14ac:dyDescent="0.3">
      <c r="A153" s="2">
        <v>2013</v>
      </c>
      <c r="B153" s="2" t="s">
        <v>14</v>
      </c>
      <c r="C153" s="4" t="s">
        <v>18</v>
      </c>
      <c r="D153" s="2" t="s">
        <v>54</v>
      </c>
      <c r="E153" s="2" t="str">
        <f t="shared" si="4"/>
        <v>201305</v>
      </c>
      <c r="F153" s="2" t="str">
        <f t="shared" si="5"/>
        <v>20130544</v>
      </c>
      <c r="G153" s="2" t="s">
        <v>55</v>
      </c>
      <c r="H153" s="2">
        <v>141107</v>
      </c>
      <c r="I153" s="10">
        <v>703564</v>
      </c>
      <c r="J153" s="10">
        <v>2558</v>
      </c>
      <c r="K153" s="3"/>
      <c r="L153" s="3"/>
    </row>
    <row r="154" spans="1:12" x14ac:dyDescent="0.3">
      <c r="A154" s="2">
        <v>2013</v>
      </c>
      <c r="B154" s="2" t="s">
        <v>14</v>
      </c>
      <c r="C154" s="4" t="s">
        <v>18</v>
      </c>
      <c r="D154" s="2" t="s">
        <v>56</v>
      </c>
      <c r="E154" s="2" t="str">
        <f t="shared" si="4"/>
        <v>201305</v>
      </c>
      <c r="F154" s="2" t="str">
        <f t="shared" si="5"/>
        <v>20130547</v>
      </c>
      <c r="G154" s="2" t="s">
        <v>57</v>
      </c>
      <c r="H154" s="2">
        <v>353501</v>
      </c>
      <c r="I154" s="10">
        <v>937367</v>
      </c>
      <c r="J154" s="10">
        <v>6286</v>
      </c>
      <c r="K154" s="3"/>
      <c r="L154" s="3"/>
    </row>
    <row r="155" spans="1:12" x14ac:dyDescent="0.3">
      <c r="A155" s="2">
        <v>2013</v>
      </c>
      <c r="B155" s="2" t="s">
        <v>14</v>
      </c>
      <c r="C155" s="4" t="s">
        <v>18</v>
      </c>
      <c r="D155" s="2" t="s">
        <v>58</v>
      </c>
      <c r="E155" s="2" t="str">
        <f t="shared" si="4"/>
        <v>201305</v>
      </c>
      <c r="F155" s="2" t="str">
        <f t="shared" si="5"/>
        <v>20130550</v>
      </c>
      <c r="G155" s="2" t="s">
        <v>59</v>
      </c>
      <c r="H155" s="2">
        <v>389144</v>
      </c>
      <c r="I155" s="10">
        <v>403493</v>
      </c>
      <c r="J155" s="10">
        <v>8708</v>
      </c>
      <c r="K155" s="3"/>
      <c r="L155" s="3"/>
    </row>
    <row r="156" spans="1:12" x14ac:dyDescent="0.3">
      <c r="A156" s="2">
        <v>2013</v>
      </c>
      <c r="B156" s="2" t="s">
        <v>14</v>
      </c>
      <c r="C156" s="4" t="s">
        <v>18</v>
      </c>
      <c r="D156" s="2" t="s">
        <v>60</v>
      </c>
      <c r="E156" s="2" t="str">
        <f t="shared" si="4"/>
        <v>201305</v>
      </c>
      <c r="F156" s="2" t="str">
        <f t="shared" si="5"/>
        <v>20130552</v>
      </c>
      <c r="G156" s="2" t="s">
        <v>61</v>
      </c>
      <c r="H156" s="2">
        <v>242921</v>
      </c>
      <c r="I156" s="10">
        <v>1136202</v>
      </c>
      <c r="J156" s="10">
        <v>19502</v>
      </c>
      <c r="K156" s="3"/>
      <c r="L156" s="3"/>
    </row>
    <row r="157" spans="1:12" x14ac:dyDescent="0.3">
      <c r="A157" s="2">
        <v>2013</v>
      </c>
      <c r="B157" s="2" t="s">
        <v>14</v>
      </c>
      <c r="C157" s="4" t="s">
        <v>18</v>
      </c>
      <c r="D157" s="2" t="s">
        <v>62</v>
      </c>
      <c r="E157" s="2" t="str">
        <f t="shared" si="4"/>
        <v>201305</v>
      </c>
      <c r="F157" s="2" t="str">
        <f t="shared" si="5"/>
        <v>20130554</v>
      </c>
      <c r="G157" s="2" t="s">
        <v>63</v>
      </c>
      <c r="H157" s="2">
        <v>407402</v>
      </c>
      <c r="I157" s="10">
        <v>805738</v>
      </c>
      <c r="J157" s="10">
        <v>11781</v>
      </c>
      <c r="K157" s="3"/>
      <c r="L157" s="3"/>
    </row>
    <row r="158" spans="1:12" x14ac:dyDescent="0.3">
      <c r="A158" s="2">
        <v>2013</v>
      </c>
      <c r="B158" s="2" t="s">
        <v>14</v>
      </c>
      <c r="C158" s="4" t="s">
        <v>18</v>
      </c>
      <c r="D158" s="2" t="s">
        <v>64</v>
      </c>
      <c r="E158" s="2" t="str">
        <f t="shared" si="4"/>
        <v>201305</v>
      </c>
      <c r="F158" s="2" t="str">
        <f t="shared" si="5"/>
        <v>20130586</v>
      </c>
      <c r="G158" s="2" t="s">
        <v>65</v>
      </c>
      <c r="H158" s="2">
        <v>40870</v>
      </c>
      <c r="I158" s="10">
        <v>261430</v>
      </c>
      <c r="J158" s="10">
        <v>4887</v>
      </c>
      <c r="K158" s="3"/>
      <c r="L158" s="3"/>
    </row>
    <row r="159" spans="1:12" x14ac:dyDescent="0.3">
      <c r="A159" s="2">
        <v>2013</v>
      </c>
      <c r="B159" s="2" t="s">
        <v>14</v>
      </c>
      <c r="C159" s="4" t="s">
        <v>18</v>
      </c>
      <c r="D159" s="2" t="s">
        <v>66</v>
      </c>
      <c r="E159" s="2" t="str">
        <f t="shared" si="4"/>
        <v>201305</v>
      </c>
      <c r="F159" s="2" t="str">
        <f t="shared" si="5"/>
        <v>20130563</v>
      </c>
      <c r="G159" s="2" t="s">
        <v>67</v>
      </c>
      <c r="H159" s="2">
        <v>219763</v>
      </c>
      <c r="I159" s="10">
        <v>248874</v>
      </c>
      <c r="J159" s="10">
        <v>6843</v>
      </c>
      <c r="K159" s="3"/>
      <c r="L159" s="3"/>
    </row>
    <row r="160" spans="1:12" x14ac:dyDescent="0.3">
      <c r="A160" s="2">
        <v>2013</v>
      </c>
      <c r="B160" s="2" t="s">
        <v>14</v>
      </c>
      <c r="C160" s="4" t="s">
        <v>18</v>
      </c>
      <c r="D160" s="2" t="s">
        <v>68</v>
      </c>
      <c r="E160" s="2" t="str">
        <f t="shared" si="4"/>
        <v>201305</v>
      </c>
      <c r="F160" s="2" t="str">
        <f t="shared" si="5"/>
        <v>20130566</v>
      </c>
      <c r="G160" s="2" t="s">
        <v>69</v>
      </c>
      <c r="H160" s="2">
        <v>458977</v>
      </c>
      <c r="I160" s="10">
        <v>369261</v>
      </c>
      <c r="J160" s="10">
        <v>10037</v>
      </c>
      <c r="K160" s="3"/>
      <c r="L160" s="3"/>
    </row>
    <row r="161" spans="1:12" x14ac:dyDescent="0.3">
      <c r="A161" s="2">
        <v>2013</v>
      </c>
      <c r="B161" s="2" t="s">
        <v>14</v>
      </c>
      <c r="C161" s="4" t="s">
        <v>18</v>
      </c>
      <c r="D161" s="2" t="s">
        <v>70</v>
      </c>
      <c r="E161" s="2" t="str">
        <f t="shared" si="4"/>
        <v>201305</v>
      </c>
      <c r="F161" s="2" t="str">
        <f t="shared" si="5"/>
        <v>20130588</v>
      </c>
      <c r="G161" s="2" t="s">
        <v>71</v>
      </c>
      <c r="H161" s="2">
        <v>34025</v>
      </c>
      <c r="I161" s="10">
        <v>20542</v>
      </c>
      <c r="J161" s="10">
        <v>503</v>
      </c>
      <c r="K161" s="3"/>
      <c r="L161" s="3"/>
    </row>
    <row r="162" spans="1:12" x14ac:dyDescent="0.3">
      <c r="A162" s="2">
        <v>2013</v>
      </c>
      <c r="B162" s="2" t="s">
        <v>14</v>
      </c>
      <c r="C162" s="4" t="s">
        <v>18</v>
      </c>
      <c r="D162" s="2" t="s">
        <v>72</v>
      </c>
      <c r="E162" s="2" t="str">
        <f t="shared" si="4"/>
        <v>201305</v>
      </c>
      <c r="F162" s="2" t="str">
        <f t="shared" si="5"/>
        <v>20130568</v>
      </c>
      <c r="G162" s="2" t="s">
        <v>73</v>
      </c>
      <c r="H162" s="2">
        <v>989093</v>
      </c>
      <c r="I162" s="10">
        <v>861390</v>
      </c>
      <c r="J162" s="10">
        <v>36431</v>
      </c>
      <c r="K162" s="3"/>
      <c r="L162" s="3"/>
    </row>
    <row r="163" spans="1:12" x14ac:dyDescent="0.3">
      <c r="A163" s="2">
        <v>2013</v>
      </c>
      <c r="B163" s="2" t="s">
        <v>14</v>
      </c>
      <c r="C163" s="4" t="s">
        <v>18</v>
      </c>
      <c r="D163" s="2" t="s">
        <v>74</v>
      </c>
      <c r="E163" s="2" t="str">
        <f t="shared" si="4"/>
        <v>201305</v>
      </c>
      <c r="F163" s="2" t="str">
        <f t="shared" si="5"/>
        <v>20130570</v>
      </c>
      <c r="G163" s="2" t="s">
        <v>75</v>
      </c>
      <c r="H163" s="2">
        <v>152349</v>
      </c>
      <c r="I163" s="10">
        <v>804886</v>
      </c>
      <c r="J163" s="10">
        <v>5800</v>
      </c>
      <c r="K163" s="3"/>
      <c r="L163" s="3"/>
    </row>
    <row r="164" spans="1:12" x14ac:dyDescent="0.3">
      <c r="A164" s="2">
        <v>2013</v>
      </c>
      <c r="B164" s="2" t="s">
        <v>14</v>
      </c>
      <c r="C164" s="4" t="s">
        <v>18</v>
      </c>
      <c r="D164" s="2" t="s">
        <v>76</v>
      </c>
      <c r="E164" s="2" t="str">
        <f t="shared" si="4"/>
        <v>201305</v>
      </c>
      <c r="F164" s="2" t="str">
        <f t="shared" si="5"/>
        <v>20130573</v>
      </c>
      <c r="G164" s="2" t="s">
        <v>77</v>
      </c>
      <c r="H164" s="2">
        <v>437965</v>
      </c>
      <c r="I164" s="10">
        <v>742382</v>
      </c>
      <c r="J164" s="10">
        <v>16490</v>
      </c>
      <c r="K164" s="3"/>
      <c r="L164" s="3"/>
    </row>
    <row r="165" spans="1:12" x14ac:dyDescent="0.3">
      <c r="A165" s="2">
        <v>2013</v>
      </c>
      <c r="B165" s="2" t="s">
        <v>14</v>
      </c>
      <c r="C165" s="4" t="s">
        <v>18</v>
      </c>
      <c r="D165" s="2" t="s">
        <v>78</v>
      </c>
      <c r="E165" s="2" t="str">
        <f t="shared" si="4"/>
        <v>201305</v>
      </c>
      <c r="F165" s="2" t="str">
        <f t="shared" si="5"/>
        <v>20130576</v>
      </c>
      <c r="G165" s="2" t="s">
        <v>79</v>
      </c>
      <c r="H165" s="2">
        <v>2232341</v>
      </c>
      <c r="I165" s="10">
        <v>1817689</v>
      </c>
      <c r="J165" s="10">
        <v>23350</v>
      </c>
      <c r="K165" s="3"/>
      <c r="L165" s="3"/>
    </row>
    <row r="166" spans="1:12" x14ac:dyDescent="0.3">
      <c r="A166" s="2">
        <v>2013</v>
      </c>
      <c r="B166" s="2" t="s">
        <v>14</v>
      </c>
      <c r="C166" s="4" t="s">
        <v>18</v>
      </c>
      <c r="D166" s="2" t="s">
        <v>80</v>
      </c>
      <c r="E166" s="2" t="str">
        <f t="shared" si="4"/>
        <v>201305</v>
      </c>
      <c r="F166" s="2" t="str">
        <f t="shared" si="5"/>
        <v>20130597</v>
      </c>
      <c r="G166" s="2" t="s">
        <v>81</v>
      </c>
      <c r="H166" s="2">
        <v>2502</v>
      </c>
      <c r="I166" s="10">
        <v>26436</v>
      </c>
      <c r="J166" s="10">
        <v>1027</v>
      </c>
      <c r="K166" s="3"/>
      <c r="L166" s="3"/>
    </row>
    <row r="167" spans="1:12" x14ac:dyDescent="0.3">
      <c r="A167" s="2">
        <v>2013</v>
      </c>
      <c r="B167" s="2" t="s">
        <v>14</v>
      </c>
      <c r="C167" s="4" t="s">
        <v>18</v>
      </c>
      <c r="D167" s="2" t="s">
        <v>82</v>
      </c>
      <c r="E167" s="2" t="str">
        <f t="shared" si="4"/>
        <v>201305</v>
      </c>
      <c r="F167" s="2" t="str">
        <f t="shared" si="5"/>
        <v>20130599</v>
      </c>
      <c r="G167" s="2" t="s">
        <v>83</v>
      </c>
      <c r="H167" s="2">
        <v>5520</v>
      </c>
      <c r="I167" s="10">
        <v>70089</v>
      </c>
      <c r="J167" s="10">
        <v>496</v>
      </c>
      <c r="K167" s="3"/>
      <c r="L167" s="3"/>
    </row>
    <row r="168" spans="1:12" x14ac:dyDescent="0.3">
      <c r="A168" s="2">
        <v>2013</v>
      </c>
      <c r="B168" s="2" t="s">
        <v>12</v>
      </c>
      <c r="C168" s="6" t="s">
        <v>89</v>
      </c>
      <c r="D168" s="2" t="s">
        <v>5</v>
      </c>
      <c r="E168" s="2" t="str">
        <f t="shared" si="4"/>
        <v>201306</v>
      </c>
      <c r="F168" s="2" t="str">
        <f t="shared" si="5"/>
        <v>20130691</v>
      </c>
      <c r="G168" s="2" t="s">
        <v>6</v>
      </c>
      <c r="H168" s="2">
        <v>12397</v>
      </c>
      <c r="I168" s="10">
        <v>51523</v>
      </c>
      <c r="J168" s="10">
        <v>1295</v>
      </c>
      <c r="K168" s="3"/>
      <c r="L168" s="3"/>
    </row>
    <row r="169" spans="1:12" x14ac:dyDescent="0.3">
      <c r="A169" s="2">
        <v>2013</v>
      </c>
      <c r="B169" s="2" t="s">
        <v>12</v>
      </c>
      <c r="C169" s="4" t="s">
        <v>89</v>
      </c>
      <c r="D169" s="2" t="s">
        <v>18</v>
      </c>
      <c r="E169" s="2" t="str">
        <f t="shared" si="4"/>
        <v>201306</v>
      </c>
      <c r="F169" s="2" t="str">
        <f t="shared" si="5"/>
        <v>20130605</v>
      </c>
      <c r="G169" s="2" t="s">
        <v>19</v>
      </c>
      <c r="H169" s="2">
        <v>3185218</v>
      </c>
      <c r="I169" s="10">
        <v>2384727</v>
      </c>
      <c r="J169" s="10">
        <v>62780</v>
      </c>
      <c r="K169" s="3"/>
      <c r="L169" s="3"/>
    </row>
    <row r="170" spans="1:12" x14ac:dyDescent="0.3">
      <c r="A170" s="2">
        <v>2013</v>
      </c>
      <c r="B170" s="2" t="s">
        <v>12</v>
      </c>
      <c r="C170" s="4" t="s">
        <v>89</v>
      </c>
      <c r="D170" s="2" t="s">
        <v>20</v>
      </c>
      <c r="E170" s="2" t="str">
        <f t="shared" si="4"/>
        <v>201306</v>
      </c>
      <c r="F170" s="2" t="str">
        <f t="shared" si="5"/>
        <v>20130681</v>
      </c>
      <c r="G170" s="2" t="s">
        <v>21</v>
      </c>
      <c r="H170" s="2">
        <v>35971</v>
      </c>
      <c r="I170" s="10">
        <v>179293</v>
      </c>
      <c r="J170" s="10">
        <v>3525</v>
      </c>
      <c r="K170" s="3"/>
      <c r="L170" s="3"/>
    </row>
    <row r="171" spans="1:12" x14ac:dyDescent="0.3">
      <c r="A171" s="2">
        <v>2013</v>
      </c>
      <c r="B171" s="2" t="s">
        <v>12</v>
      </c>
      <c r="C171" s="4" t="s">
        <v>89</v>
      </c>
      <c r="D171" s="2" t="s">
        <v>22</v>
      </c>
      <c r="E171" s="2" t="str">
        <f t="shared" si="4"/>
        <v>201306</v>
      </c>
      <c r="F171" s="2" t="str">
        <f t="shared" si="5"/>
        <v>20130608</v>
      </c>
      <c r="G171" s="2" t="s">
        <v>23</v>
      </c>
      <c r="H171" s="2">
        <v>1031353</v>
      </c>
      <c r="I171" s="10">
        <v>1188220</v>
      </c>
      <c r="J171" s="10">
        <v>12167</v>
      </c>
      <c r="K171" s="3"/>
      <c r="L171" s="3"/>
    </row>
    <row r="172" spans="1:12" x14ac:dyDescent="0.3">
      <c r="A172" s="2">
        <v>2013</v>
      </c>
      <c r="B172" s="2" t="s">
        <v>12</v>
      </c>
      <c r="C172" s="4" t="s">
        <v>89</v>
      </c>
      <c r="D172" s="2" t="s">
        <v>24</v>
      </c>
      <c r="E172" s="2" t="str">
        <f t="shared" si="4"/>
        <v>201306</v>
      </c>
      <c r="F172" s="2" t="str">
        <f t="shared" si="5"/>
        <v>20130611</v>
      </c>
      <c r="G172" s="2" t="s">
        <v>25</v>
      </c>
      <c r="H172" s="2">
        <v>5411050</v>
      </c>
      <c r="I172" s="10">
        <v>1202725</v>
      </c>
      <c r="J172" s="10">
        <v>35446</v>
      </c>
      <c r="K172" s="3"/>
      <c r="L172" s="3"/>
    </row>
    <row r="173" spans="1:12" x14ac:dyDescent="0.3">
      <c r="A173" s="2">
        <v>2013</v>
      </c>
      <c r="B173" s="2" t="s">
        <v>12</v>
      </c>
      <c r="C173" s="4" t="s">
        <v>89</v>
      </c>
      <c r="D173" s="2" t="s">
        <v>26</v>
      </c>
      <c r="E173" s="2" t="str">
        <f t="shared" si="4"/>
        <v>201306</v>
      </c>
      <c r="F173" s="2" t="str">
        <f t="shared" si="5"/>
        <v>20130613</v>
      </c>
      <c r="G173" s="2" t="s">
        <v>27</v>
      </c>
      <c r="H173" s="2">
        <v>599280</v>
      </c>
      <c r="I173" s="10">
        <v>1386003</v>
      </c>
      <c r="J173" s="10">
        <v>12131</v>
      </c>
      <c r="K173" s="3"/>
      <c r="L173" s="3"/>
    </row>
    <row r="174" spans="1:12" x14ac:dyDescent="0.3">
      <c r="A174" s="2">
        <v>2013</v>
      </c>
      <c r="B174" s="2" t="s">
        <v>12</v>
      </c>
      <c r="C174" s="4" t="s">
        <v>89</v>
      </c>
      <c r="D174" s="2" t="s">
        <v>28</v>
      </c>
      <c r="E174" s="2" t="str">
        <f t="shared" si="4"/>
        <v>201306</v>
      </c>
      <c r="F174" s="2" t="str">
        <f t="shared" si="5"/>
        <v>20130615</v>
      </c>
      <c r="G174" s="2" t="s">
        <v>29</v>
      </c>
      <c r="H174" s="2">
        <v>405471</v>
      </c>
      <c r="I174" s="10">
        <v>691620</v>
      </c>
      <c r="J174" s="10">
        <v>17320</v>
      </c>
      <c r="K174" s="3"/>
      <c r="L174" s="3"/>
    </row>
    <row r="175" spans="1:12" x14ac:dyDescent="0.3">
      <c r="A175" s="2">
        <v>2013</v>
      </c>
      <c r="B175" s="2" t="s">
        <v>12</v>
      </c>
      <c r="C175" s="4" t="s">
        <v>89</v>
      </c>
      <c r="D175" s="2" t="s">
        <v>30</v>
      </c>
      <c r="E175" s="2" t="str">
        <f t="shared" si="4"/>
        <v>201306</v>
      </c>
      <c r="F175" s="2" t="str">
        <f t="shared" si="5"/>
        <v>20130617</v>
      </c>
      <c r="G175" s="2" t="s">
        <v>31</v>
      </c>
      <c r="H175" s="2">
        <v>398348</v>
      </c>
      <c r="I175" s="10">
        <v>456405</v>
      </c>
      <c r="J175" s="10">
        <v>13400</v>
      </c>
      <c r="K175" s="3"/>
      <c r="L175" s="3"/>
    </row>
    <row r="176" spans="1:12" x14ac:dyDescent="0.3">
      <c r="A176" s="2">
        <v>2013</v>
      </c>
      <c r="B176" s="2" t="s">
        <v>12</v>
      </c>
      <c r="C176" s="4" t="s">
        <v>89</v>
      </c>
      <c r="D176" s="2" t="s">
        <v>32</v>
      </c>
      <c r="E176" s="2" t="str">
        <f t="shared" si="4"/>
        <v>201306</v>
      </c>
      <c r="F176" s="2" t="str">
        <f t="shared" si="5"/>
        <v>20130618</v>
      </c>
      <c r="G176" s="2" t="s">
        <v>33</v>
      </c>
      <c r="H176" s="2">
        <v>64870</v>
      </c>
      <c r="I176" s="10">
        <v>296954</v>
      </c>
      <c r="J176" s="10">
        <v>6403</v>
      </c>
      <c r="K176" s="3"/>
      <c r="L176" s="3"/>
    </row>
    <row r="177" spans="1:12" x14ac:dyDescent="0.3">
      <c r="A177" s="2">
        <v>2013</v>
      </c>
      <c r="B177" s="2" t="s">
        <v>12</v>
      </c>
      <c r="C177" s="4" t="s">
        <v>89</v>
      </c>
      <c r="D177" s="2" t="s">
        <v>34</v>
      </c>
      <c r="E177" s="2" t="str">
        <f t="shared" si="4"/>
        <v>201306</v>
      </c>
      <c r="F177" s="2" t="str">
        <f t="shared" si="5"/>
        <v>20130685</v>
      </c>
      <c r="G177" s="2" t="s">
        <v>35</v>
      </c>
      <c r="H177" s="2">
        <v>140318</v>
      </c>
      <c r="I177" s="10">
        <v>192306</v>
      </c>
      <c r="J177" s="10">
        <v>3607</v>
      </c>
      <c r="K177" s="3"/>
      <c r="L177" s="3"/>
    </row>
    <row r="178" spans="1:12" x14ac:dyDescent="0.3">
      <c r="A178" s="2">
        <v>2013</v>
      </c>
      <c r="B178" s="2" t="s">
        <v>12</v>
      </c>
      <c r="C178" s="4" t="s">
        <v>89</v>
      </c>
      <c r="D178" s="2" t="s">
        <v>36</v>
      </c>
      <c r="E178" s="2" t="str">
        <f t="shared" si="4"/>
        <v>201306</v>
      </c>
      <c r="F178" s="2" t="str">
        <f t="shared" si="5"/>
        <v>20130619</v>
      </c>
      <c r="G178" s="2" t="s">
        <v>37</v>
      </c>
      <c r="H178" s="2">
        <v>250321</v>
      </c>
      <c r="I178" s="10">
        <v>964071</v>
      </c>
      <c r="J178" s="10">
        <v>12485</v>
      </c>
      <c r="K178" s="3"/>
      <c r="L178" s="3"/>
    </row>
    <row r="179" spans="1:12" x14ac:dyDescent="0.3">
      <c r="A179" s="2">
        <v>2013</v>
      </c>
      <c r="B179" s="2" t="s">
        <v>12</v>
      </c>
      <c r="C179" s="4" t="s">
        <v>89</v>
      </c>
      <c r="D179" s="2" t="s">
        <v>38</v>
      </c>
      <c r="E179" s="2" t="str">
        <f t="shared" si="4"/>
        <v>201306</v>
      </c>
      <c r="F179" s="2" t="str">
        <f t="shared" si="5"/>
        <v>20130620</v>
      </c>
      <c r="G179" s="2" t="s">
        <v>39</v>
      </c>
      <c r="H179" s="2">
        <v>291420</v>
      </c>
      <c r="I179" s="7">
        <v>812135</v>
      </c>
      <c r="J179" s="10">
        <v>6053</v>
      </c>
      <c r="K179" s="3"/>
      <c r="L179" s="3"/>
    </row>
    <row r="180" spans="1:12" x14ac:dyDescent="0.3">
      <c r="A180" s="2">
        <v>2013</v>
      </c>
      <c r="B180" s="2" t="s">
        <v>12</v>
      </c>
      <c r="C180" s="4" t="s">
        <v>89</v>
      </c>
      <c r="D180" s="2" t="s">
        <v>40</v>
      </c>
      <c r="E180" s="2" t="str">
        <f t="shared" si="4"/>
        <v>201306</v>
      </c>
      <c r="F180" s="2" t="str">
        <f t="shared" si="5"/>
        <v>20130627</v>
      </c>
      <c r="G180" s="2" t="s">
        <v>41</v>
      </c>
      <c r="H180" s="2">
        <v>45926</v>
      </c>
      <c r="I180" s="10">
        <v>404584</v>
      </c>
      <c r="J180" s="10">
        <v>5257</v>
      </c>
      <c r="K180" s="3"/>
      <c r="L180" s="3"/>
    </row>
    <row r="181" spans="1:12" x14ac:dyDescent="0.3">
      <c r="A181" s="2">
        <v>2013</v>
      </c>
      <c r="B181" s="2" t="s">
        <v>12</v>
      </c>
      <c r="C181" s="4" t="s">
        <v>89</v>
      </c>
      <c r="D181" s="2" t="s">
        <v>42</v>
      </c>
      <c r="E181" s="2" t="str">
        <f t="shared" si="4"/>
        <v>201306</v>
      </c>
      <c r="F181" s="2" t="str">
        <f t="shared" si="5"/>
        <v>20130623</v>
      </c>
      <c r="G181" s="2" t="s">
        <v>43</v>
      </c>
      <c r="H181" s="2">
        <v>297999</v>
      </c>
      <c r="I181" s="10">
        <v>1305638</v>
      </c>
      <c r="J181" s="10">
        <v>12626</v>
      </c>
      <c r="K181" s="3"/>
      <c r="L181" s="3"/>
    </row>
    <row r="182" spans="1:12" x14ac:dyDescent="0.3">
      <c r="A182" s="2">
        <v>2013</v>
      </c>
      <c r="B182" s="2" t="s">
        <v>12</v>
      </c>
      <c r="C182" s="4" t="s">
        <v>89</v>
      </c>
      <c r="D182" s="2" t="s">
        <v>44</v>
      </c>
      <c r="E182" s="2" t="str">
        <f t="shared" si="4"/>
        <v>201306</v>
      </c>
      <c r="F182" s="2" t="str">
        <f t="shared" si="5"/>
        <v>20130625</v>
      </c>
      <c r="G182" s="2" t="s">
        <v>45</v>
      </c>
      <c r="H182" s="2">
        <v>1036643</v>
      </c>
      <c r="I182" s="10">
        <v>922357</v>
      </c>
      <c r="J182" s="10">
        <v>13072</v>
      </c>
      <c r="K182" s="3"/>
      <c r="L182" s="3"/>
    </row>
    <row r="183" spans="1:12" x14ac:dyDescent="0.3">
      <c r="A183" s="2">
        <v>2013</v>
      </c>
      <c r="B183" s="2" t="s">
        <v>12</v>
      </c>
      <c r="C183" s="4" t="s">
        <v>89</v>
      </c>
      <c r="D183" s="2" t="s">
        <v>46</v>
      </c>
      <c r="E183" s="2" t="str">
        <f t="shared" si="4"/>
        <v>201306</v>
      </c>
      <c r="F183" s="2" t="str">
        <f t="shared" si="5"/>
        <v>20130694</v>
      </c>
      <c r="G183" s="2" t="s">
        <v>47</v>
      </c>
      <c r="H183" s="2">
        <v>3665</v>
      </c>
      <c r="I183" s="10">
        <v>36608</v>
      </c>
      <c r="J183" s="10">
        <v>600</v>
      </c>
      <c r="K183" s="3"/>
      <c r="L183" s="3"/>
    </row>
    <row r="184" spans="1:12" x14ac:dyDescent="0.3">
      <c r="A184" s="2">
        <v>2013</v>
      </c>
      <c r="B184" s="2" t="s">
        <v>12</v>
      </c>
      <c r="C184" s="4" t="s">
        <v>89</v>
      </c>
      <c r="D184" s="2" t="s">
        <v>48</v>
      </c>
      <c r="E184" s="2" t="str">
        <f t="shared" si="4"/>
        <v>201306</v>
      </c>
      <c r="F184" s="2" t="str">
        <f t="shared" si="5"/>
        <v>20130695</v>
      </c>
      <c r="G184" s="2" t="s">
        <v>49</v>
      </c>
      <c r="H184" s="2">
        <v>11409</v>
      </c>
      <c r="I184" s="10">
        <v>62839</v>
      </c>
      <c r="J184" s="10">
        <v>1148</v>
      </c>
      <c r="K184" s="3"/>
      <c r="L184" s="3"/>
    </row>
    <row r="185" spans="1:12" x14ac:dyDescent="0.3">
      <c r="A185" s="2">
        <v>2013</v>
      </c>
      <c r="B185" s="2" t="s">
        <v>12</v>
      </c>
      <c r="C185" s="4" t="s">
        <v>89</v>
      </c>
      <c r="D185" s="2" t="s">
        <v>50</v>
      </c>
      <c r="E185" s="2" t="str">
        <f t="shared" si="4"/>
        <v>201306</v>
      </c>
      <c r="F185" s="2" t="str">
        <f t="shared" si="5"/>
        <v>20130641</v>
      </c>
      <c r="G185" s="2" t="s">
        <v>51</v>
      </c>
      <c r="H185" s="2">
        <v>292230</v>
      </c>
      <c r="I185" s="10">
        <v>744097</v>
      </c>
      <c r="J185" s="10">
        <v>14245</v>
      </c>
      <c r="K185" s="3"/>
      <c r="L185" s="3"/>
    </row>
    <row r="186" spans="1:12" x14ac:dyDescent="0.3">
      <c r="A186" s="2">
        <v>2013</v>
      </c>
      <c r="B186" s="2" t="s">
        <v>12</v>
      </c>
      <c r="C186" s="4" t="s">
        <v>89</v>
      </c>
      <c r="D186" s="2" t="s">
        <v>52</v>
      </c>
      <c r="E186" s="2" t="str">
        <f t="shared" si="4"/>
        <v>201306</v>
      </c>
      <c r="F186" s="2" t="str">
        <f t="shared" si="5"/>
        <v>20130601</v>
      </c>
      <c r="G186" s="2" t="s">
        <v>53</v>
      </c>
      <c r="H186" s="2">
        <v>1</v>
      </c>
      <c r="I186" s="10">
        <v>109243</v>
      </c>
      <c r="J186" s="10">
        <v>0</v>
      </c>
      <c r="K186" s="3"/>
      <c r="L186" s="3"/>
    </row>
    <row r="187" spans="1:12" x14ac:dyDescent="0.3">
      <c r="A187" s="2">
        <v>2013</v>
      </c>
      <c r="B187" s="2" t="s">
        <v>12</v>
      </c>
      <c r="C187" s="4" t="s">
        <v>89</v>
      </c>
      <c r="D187" s="2" t="s">
        <v>54</v>
      </c>
      <c r="E187" s="2" t="str">
        <f t="shared" si="4"/>
        <v>201306</v>
      </c>
      <c r="F187" s="2" t="str">
        <f t="shared" si="5"/>
        <v>20130644</v>
      </c>
      <c r="G187" s="2" t="s">
        <v>55</v>
      </c>
      <c r="H187" s="2">
        <v>141726</v>
      </c>
      <c r="I187" s="10">
        <v>700802</v>
      </c>
      <c r="J187" s="10">
        <v>2558</v>
      </c>
      <c r="K187" s="3"/>
      <c r="L187" s="3"/>
    </row>
    <row r="188" spans="1:12" x14ac:dyDescent="0.3">
      <c r="A188" s="2">
        <v>2013</v>
      </c>
      <c r="B188" s="2" t="s">
        <v>12</v>
      </c>
      <c r="C188" s="4" t="s">
        <v>89</v>
      </c>
      <c r="D188" s="2" t="s">
        <v>56</v>
      </c>
      <c r="E188" s="2" t="str">
        <f t="shared" si="4"/>
        <v>201306</v>
      </c>
      <c r="F188" s="2" t="str">
        <f t="shared" si="5"/>
        <v>20130647</v>
      </c>
      <c r="G188" s="2" t="s">
        <v>57</v>
      </c>
      <c r="H188" s="2">
        <v>355106</v>
      </c>
      <c r="I188" s="10">
        <v>929740</v>
      </c>
      <c r="J188" s="10">
        <v>6280</v>
      </c>
      <c r="K188" s="3"/>
      <c r="L188" s="3"/>
    </row>
    <row r="189" spans="1:12" x14ac:dyDescent="0.3">
      <c r="A189" s="2">
        <v>2013</v>
      </c>
      <c r="B189" s="2" t="s">
        <v>12</v>
      </c>
      <c r="C189" s="4" t="s">
        <v>89</v>
      </c>
      <c r="D189" s="2" t="s">
        <v>58</v>
      </c>
      <c r="E189" s="2" t="str">
        <f t="shared" si="4"/>
        <v>201306</v>
      </c>
      <c r="F189" s="2" t="str">
        <f t="shared" si="5"/>
        <v>20130650</v>
      </c>
      <c r="G189" s="2" t="s">
        <v>59</v>
      </c>
      <c r="H189" s="2">
        <v>391215</v>
      </c>
      <c r="I189" s="10">
        <v>405734</v>
      </c>
      <c r="J189" s="10">
        <v>8703</v>
      </c>
      <c r="K189" s="3"/>
      <c r="L189" s="3"/>
    </row>
    <row r="190" spans="1:12" x14ac:dyDescent="0.3">
      <c r="A190" s="2">
        <v>2013</v>
      </c>
      <c r="B190" s="2" t="s">
        <v>12</v>
      </c>
      <c r="C190" s="4" t="s">
        <v>89</v>
      </c>
      <c r="D190" s="2" t="s">
        <v>60</v>
      </c>
      <c r="E190" s="2" t="str">
        <f t="shared" si="4"/>
        <v>201306</v>
      </c>
      <c r="F190" s="2" t="str">
        <f t="shared" si="5"/>
        <v>20130652</v>
      </c>
      <c r="G190" s="2" t="s">
        <v>61</v>
      </c>
      <c r="H190" s="2">
        <v>244971</v>
      </c>
      <c r="I190" s="10">
        <v>1138403</v>
      </c>
      <c r="J190" s="10">
        <v>19438</v>
      </c>
      <c r="K190" s="3"/>
      <c r="L190" s="3"/>
    </row>
    <row r="191" spans="1:12" x14ac:dyDescent="0.3">
      <c r="A191" s="2">
        <v>2013</v>
      </c>
      <c r="B191" s="2" t="s">
        <v>12</v>
      </c>
      <c r="C191" s="4" t="s">
        <v>89</v>
      </c>
      <c r="D191" s="2" t="s">
        <v>62</v>
      </c>
      <c r="E191" s="2" t="str">
        <f t="shared" si="4"/>
        <v>201306</v>
      </c>
      <c r="F191" s="2" t="str">
        <f t="shared" si="5"/>
        <v>20130654</v>
      </c>
      <c r="G191" s="2" t="s">
        <v>63</v>
      </c>
      <c r="H191" s="2">
        <v>410705</v>
      </c>
      <c r="I191" s="10">
        <v>806238</v>
      </c>
      <c r="J191" s="10">
        <v>11771</v>
      </c>
      <c r="K191" s="3"/>
      <c r="L191" s="3"/>
    </row>
    <row r="192" spans="1:12" x14ac:dyDescent="0.3">
      <c r="A192" s="2">
        <v>2013</v>
      </c>
      <c r="B192" s="2" t="s">
        <v>12</v>
      </c>
      <c r="C192" s="4" t="s">
        <v>89</v>
      </c>
      <c r="D192" s="2" t="s">
        <v>64</v>
      </c>
      <c r="E192" s="2" t="str">
        <f t="shared" si="4"/>
        <v>201306</v>
      </c>
      <c r="F192" s="2" t="str">
        <f t="shared" si="5"/>
        <v>20130686</v>
      </c>
      <c r="G192" s="2" t="s">
        <v>65</v>
      </c>
      <c r="H192" s="2">
        <v>41883</v>
      </c>
      <c r="I192" s="10">
        <v>260683</v>
      </c>
      <c r="J192" s="10">
        <v>4880</v>
      </c>
      <c r="K192" s="3"/>
      <c r="L192" s="3"/>
    </row>
    <row r="193" spans="1:12" x14ac:dyDescent="0.3">
      <c r="A193" s="2">
        <v>2013</v>
      </c>
      <c r="B193" s="2" t="s">
        <v>12</v>
      </c>
      <c r="C193" s="4" t="s">
        <v>89</v>
      </c>
      <c r="D193" s="2" t="s">
        <v>66</v>
      </c>
      <c r="E193" s="2" t="str">
        <f t="shared" si="4"/>
        <v>201306</v>
      </c>
      <c r="F193" s="2" t="str">
        <f t="shared" si="5"/>
        <v>20130663</v>
      </c>
      <c r="G193" s="2" t="s">
        <v>67</v>
      </c>
      <c r="H193" s="2">
        <v>221784</v>
      </c>
      <c r="I193" s="10">
        <v>247632</v>
      </c>
      <c r="J193" s="10">
        <v>6839</v>
      </c>
      <c r="K193" s="3"/>
      <c r="L193" s="3"/>
    </row>
    <row r="194" spans="1:12" x14ac:dyDescent="0.3">
      <c r="A194" s="2">
        <v>2013</v>
      </c>
      <c r="B194" s="2" t="s">
        <v>12</v>
      </c>
      <c r="C194" s="4" t="s">
        <v>89</v>
      </c>
      <c r="D194" s="2" t="s">
        <v>68</v>
      </c>
      <c r="E194" s="2" t="str">
        <f t="shared" ref="E194:E257" si="6">+CONCATENATE(A194,C194)</f>
        <v>201306</v>
      </c>
      <c r="F194" s="2" t="str">
        <f t="shared" ref="F194:F257" si="7">+CONCATENATE(A194,C194,D194)</f>
        <v>20130666</v>
      </c>
      <c r="G194" s="2" t="s">
        <v>69</v>
      </c>
      <c r="H194" s="2">
        <v>461614</v>
      </c>
      <c r="I194" s="10">
        <v>368741</v>
      </c>
      <c r="J194" s="10">
        <v>10028</v>
      </c>
      <c r="K194" s="3"/>
      <c r="L194" s="3"/>
    </row>
    <row r="195" spans="1:12" x14ac:dyDescent="0.3">
      <c r="A195" s="2">
        <v>2013</v>
      </c>
      <c r="B195" s="2" t="s">
        <v>12</v>
      </c>
      <c r="C195" s="4" t="s">
        <v>89</v>
      </c>
      <c r="D195" s="2" t="s">
        <v>70</v>
      </c>
      <c r="E195" s="2" t="str">
        <f t="shared" si="6"/>
        <v>201306</v>
      </c>
      <c r="F195" s="2" t="str">
        <f t="shared" si="7"/>
        <v>20130688</v>
      </c>
      <c r="G195" s="2" t="s">
        <v>71</v>
      </c>
      <c r="H195" s="2">
        <v>34370</v>
      </c>
      <c r="I195" s="10">
        <v>20329</v>
      </c>
      <c r="J195" s="10">
        <v>502</v>
      </c>
      <c r="K195" s="3"/>
      <c r="L195" s="3"/>
    </row>
    <row r="196" spans="1:12" x14ac:dyDescent="0.3">
      <c r="A196" s="2">
        <v>2013</v>
      </c>
      <c r="B196" s="2" t="s">
        <v>12</v>
      </c>
      <c r="C196" s="4" t="s">
        <v>89</v>
      </c>
      <c r="D196" s="2" t="s">
        <v>72</v>
      </c>
      <c r="E196" s="2" t="str">
        <f t="shared" si="6"/>
        <v>201306</v>
      </c>
      <c r="F196" s="2" t="str">
        <f t="shared" si="7"/>
        <v>20130668</v>
      </c>
      <c r="G196" s="2" t="s">
        <v>73</v>
      </c>
      <c r="H196" s="2">
        <v>994582</v>
      </c>
      <c r="I196" s="10">
        <v>859043</v>
      </c>
      <c r="J196" s="10">
        <v>36430</v>
      </c>
      <c r="K196" s="3"/>
      <c r="L196" s="3"/>
    </row>
    <row r="197" spans="1:12" x14ac:dyDescent="0.3">
      <c r="A197" s="2">
        <v>2013</v>
      </c>
      <c r="B197" s="2" t="s">
        <v>12</v>
      </c>
      <c r="C197" s="4" t="s">
        <v>89</v>
      </c>
      <c r="D197" s="2" t="s">
        <v>74</v>
      </c>
      <c r="E197" s="2" t="str">
        <f t="shared" si="6"/>
        <v>201306</v>
      </c>
      <c r="F197" s="2" t="str">
        <f t="shared" si="7"/>
        <v>20130670</v>
      </c>
      <c r="G197" s="2" t="s">
        <v>75</v>
      </c>
      <c r="H197" s="2">
        <v>153389</v>
      </c>
      <c r="I197" s="10">
        <v>805200</v>
      </c>
      <c r="J197" s="10">
        <v>5799</v>
      </c>
      <c r="K197" s="3"/>
      <c r="L197" s="3"/>
    </row>
    <row r="198" spans="1:12" x14ac:dyDescent="0.3">
      <c r="A198" s="2">
        <v>2013</v>
      </c>
      <c r="B198" s="2" t="s">
        <v>12</v>
      </c>
      <c r="C198" s="4" t="s">
        <v>89</v>
      </c>
      <c r="D198" s="2" t="s">
        <v>76</v>
      </c>
      <c r="E198" s="2" t="str">
        <f t="shared" si="6"/>
        <v>201306</v>
      </c>
      <c r="F198" s="2" t="str">
        <f t="shared" si="7"/>
        <v>20130673</v>
      </c>
      <c r="G198" s="2" t="s">
        <v>77</v>
      </c>
      <c r="H198" s="2">
        <v>441068</v>
      </c>
      <c r="I198" s="10">
        <v>742002</v>
      </c>
      <c r="J198" s="10">
        <v>16468</v>
      </c>
      <c r="K198" s="3"/>
      <c r="L198" s="3"/>
    </row>
    <row r="199" spans="1:12" x14ac:dyDescent="0.3">
      <c r="A199" s="2">
        <v>2013</v>
      </c>
      <c r="B199" s="2" t="s">
        <v>12</v>
      </c>
      <c r="C199" s="4" t="s">
        <v>89</v>
      </c>
      <c r="D199" s="2" t="s">
        <v>78</v>
      </c>
      <c r="E199" s="2" t="str">
        <f t="shared" si="6"/>
        <v>201306</v>
      </c>
      <c r="F199" s="2" t="str">
        <f t="shared" si="7"/>
        <v>20130676</v>
      </c>
      <c r="G199" s="2" t="s">
        <v>79</v>
      </c>
      <c r="H199" s="2">
        <v>2238067</v>
      </c>
      <c r="I199" s="10">
        <v>1822596</v>
      </c>
      <c r="J199" s="10">
        <v>23319</v>
      </c>
      <c r="K199" s="3"/>
      <c r="L199" s="3"/>
    </row>
    <row r="200" spans="1:12" x14ac:dyDescent="0.3">
      <c r="A200" s="2">
        <v>2013</v>
      </c>
      <c r="B200" s="2" t="s">
        <v>12</v>
      </c>
      <c r="C200" s="4" t="s">
        <v>89</v>
      </c>
      <c r="D200" s="2" t="s">
        <v>80</v>
      </c>
      <c r="E200" s="2" t="str">
        <f t="shared" si="6"/>
        <v>201306</v>
      </c>
      <c r="F200" s="2" t="str">
        <f t="shared" si="7"/>
        <v>20130697</v>
      </c>
      <c r="G200" s="2" t="s">
        <v>81</v>
      </c>
      <c r="H200" s="2">
        <v>2530</v>
      </c>
      <c r="I200" s="10">
        <v>26403</v>
      </c>
      <c r="J200" s="10">
        <v>1027</v>
      </c>
      <c r="K200" s="3"/>
      <c r="L200" s="3"/>
    </row>
    <row r="201" spans="1:12" x14ac:dyDescent="0.3">
      <c r="A201" s="2">
        <v>2013</v>
      </c>
      <c r="B201" s="2" t="s">
        <v>12</v>
      </c>
      <c r="C201" s="4" t="s">
        <v>89</v>
      </c>
      <c r="D201" s="2" t="s">
        <v>82</v>
      </c>
      <c r="E201" s="2" t="str">
        <f t="shared" si="6"/>
        <v>201306</v>
      </c>
      <c r="F201" s="2" t="str">
        <f t="shared" si="7"/>
        <v>20130699</v>
      </c>
      <c r="G201" s="2" t="s">
        <v>83</v>
      </c>
      <c r="H201" s="2">
        <v>5603</v>
      </c>
      <c r="I201" s="10">
        <v>71158</v>
      </c>
      <c r="J201" s="10">
        <v>495</v>
      </c>
      <c r="K201" s="3"/>
      <c r="L201" s="3"/>
    </row>
    <row r="202" spans="1:12" x14ac:dyDescent="0.3">
      <c r="A202" s="2">
        <v>2013</v>
      </c>
      <c r="B202" s="2" t="s">
        <v>11</v>
      </c>
      <c r="C202" s="6" t="s">
        <v>88</v>
      </c>
      <c r="D202" s="2" t="s">
        <v>5</v>
      </c>
      <c r="E202" s="2" t="str">
        <f t="shared" si="6"/>
        <v>201307</v>
      </c>
      <c r="F202" s="2" t="str">
        <f t="shared" si="7"/>
        <v>20130791</v>
      </c>
      <c r="G202" s="2" t="s">
        <v>6</v>
      </c>
      <c r="H202" s="2">
        <v>12332</v>
      </c>
      <c r="I202" s="10">
        <v>52189</v>
      </c>
      <c r="J202" s="10">
        <v>1293</v>
      </c>
      <c r="K202" s="3"/>
      <c r="L202" s="3"/>
    </row>
    <row r="203" spans="1:12" x14ac:dyDescent="0.3">
      <c r="A203" s="2">
        <v>2013</v>
      </c>
      <c r="B203" s="2" t="s">
        <v>11</v>
      </c>
      <c r="C203" s="4" t="s">
        <v>88</v>
      </c>
      <c r="D203" s="2" t="s">
        <v>18</v>
      </c>
      <c r="E203" s="2" t="str">
        <f t="shared" si="6"/>
        <v>201307</v>
      </c>
      <c r="F203" s="2" t="str">
        <f t="shared" si="7"/>
        <v>20130705</v>
      </c>
      <c r="G203" s="2" t="s">
        <v>19</v>
      </c>
      <c r="H203" s="2">
        <v>3186205</v>
      </c>
      <c r="I203" s="10">
        <v>2388566</v>
      </c>
      <c r="J203" s="10">
        <v>62733</v>
      </c>
      <c r="K203" s="3"/>
      <c r="L203" s="3"/>
    </row>
    <row r="204" spans="1:12" x14ac:dyDescent="0.3">
      <c r="A204" s="2">
        <v>2013</v>
      </c>
      <c r="B204" s="2" t="s">
        <v>11</v>
      </c>
      <c r="C204" s="4" t="s">
        <v>88</v>
      </c>
      <c r="D204" s="2" t="s">
        <v>20</v>
      </c>
      <c r="E204" s="2" t="str">
        <f t="shared" si="6"/>
        <v>201307</v>
      </c>
      <c r="F204" s="2" t="str">
        <f t="shared" si="7"/>
        <v>20130781</v>
      </c>
      <c r="G204" s="2" t="s">
        <v>21</v>
      </c>
      <c r="H204" s="2">
        <v>35460</v>
      </c>
      <c r="I204" s="10">
        <v>179701</v>
      </c>
      <c r="J204" s="10">
        <v>3520</v>
      </c>
      <c r="K204" s="3"/>
      <c r="L204" s="3"/>
    </row>
    <row r="205" spans="1:12" x14ac:dyDescent="0.3">
      <c r="A205" s="2">
        <v>2013</v>
      </c>
      <c r="B205" s="2" t="s">
        <v>11</v>
      </c>
      <c r="C205" s="4" t="s">
        <v>88</v>
      </c>
      <c r="D205" s="2" t="s">
        <v>22</v>
      </c>
      <c r="E205" s="2" t="str">
        <f t="shared" si="6"/>
        <v>201307</v>
      </c>
      <c r="F205" s="2" t="str">
        <f t="shared" si="7"/>
        <v>20130708</v>
      </c>
      <c r="G205" s="2" t="s">
        <v>23</v>
      </c>
      <c r="H205" s="2">
        <v>1030808</v>
      </c>
      <c r="I205" s="10">
        <v>1283554</v>
      </c>
      <c r="J205" s="10">
        <v>12158</v>
      </c>
      <c r="K205" s="3"/>
      <c r="L205" s="3"/>
    </row>
    <row r="206" spans="1:12" x14ac:dyDescent="0.3">
      <c r="A206" s="2">
        <v>2013</v>
      </c>
      <c r="B206" s="2" t="s">
        <v>11</v>
      </c>
      <c r="C206" s="4" t="s">
        <v>88</v>
      </c>
      <c r="D206" s="2" t="s">
        <v>24</v>
      </c>
      <c r="E206" s="2" t="str">
        <f t="shared" si="6"/>
        <v>201307</v>
      </c>
      <c r="F206" s="2" t="str">
        <f t="shared" si="7"/>
        <v>20130711</v>
      </c>
      <c r="G206" s="2" t="s">
        <v>25</v>
      </c>
      <c r="H206" s="2">
        <v>5412316</v>
      </c>
      <c r="I206" s="10">
        <v>1215669</v>
      </c>
      <c r="J206" s="10">
        <v>35410</v>
      </c>
      <c r="K206" s="3"/>
      <c r="L206" s="3"/>
    </row>
    <row r="207" spans="1:12" x14ac:dyDescent="0.3">
      <c r="A207" s="2">
        <v>2013</v>
      </c>
      <c r="B207" s="2" t="s">
        <v>11</v>
      </c>
      <c r="C207" s="4" t="s">
        <v>88</v>
      </c>
      <c r="D207" s="2" t="s">
        <v>26</v>
      </c>
      <c r="E207" s="2" t="str">
        <f t="shared" si="6"/>
        <v>201307</v>
      </c>
      <c r="F207" s="2" t="str">
        <f t="shared" si="7"/>
        <v>20130713</v>
      </c>
      <c r="G207" s="2" t="s">
        <v>27</v>
      </c>
      <c r="H207" s="2">
        <v>596431</v>
      </c>
      <c r="I207" s="10">
        <v>1391431</v>
      </c>
      <c r="J207" s="10">
        <v>12123</v>
      </c>
      <c r="K207" s="3"/>
      <c r="L207" s="3"/>
    </row>
    <row r="208" spans="1:12" x14ac:dyDescent="0.3">
      <c r="A208" s="2">
        <v>2013</v>
      </c>
      <c r="B208" s="2" t="s">
        <v>11</v>
      </c>
      <c r="C208" s="4" t="s">
        <v>88</v>
      </c>
      <c r="D208" s="2" t="s">
        <v>28</v>
      </c>
      <c r="E208" s="2" t="str">
        <f t="shared" si="6"/>
        <v>201307</v>
      </c>
      <c r="F208" s="2" t="str">
        <f t="shared" si="7"/>
        <v>20130715</v>
      </c>
      <c r="G208" s="2" t="s">
        <v>29</v>
      </c>
      <c r="H208" s="2">
        <v>402938</v>
      </c>
      <c r="I208" s="10">
        <v>687703</v>
      </c>
      <c r="J208" s="10">
        <v>17314</v>
      </c>
      <c r="K208" s="3"/>
      <c r="L208" s="3"/>
    </row>
    <row r="209" spans="1:12" x14ac:dyDescent="0.3">
      <c r="A209" s="2">
        <v>2013</v>
      </c>
      <c r="B209" s="2" t="s">
        <v>11</v>
      </c>
      <c r="C209" s="4" t="s">
        <v>88</v>
      </c>
      <c r="D209" s="2" t="s">
        <v>30</v>
      </c>
      <c r="E209" s="2" t="str">
        <f t="shared" si="6"/>
        <v>201307</v>
      </c>
      <c r="F209" s="2" t="str">
        <f t="shared" si="7"/>
        <v>20130717</v>
      </c>
      <c r="G209" s="2" t="s">
        <v>31</v>
      </c>
      <c r="H209" s="2">
        <v>397686</v>
      </c>
      <c r="I209" s="10">
        <v>456807</v>
      </c>
      <c r="J209" s="10">
        <v>13393</v>
      </c>
      <c r="K209" s="3"/>
      <c r="L209" s="3"/>
    </row>
    <row r="210" spans="1:12" x14ac:dyDescent="0.3">
      <c r="A210" s="2">
        <v>2013</v>
      </c>
      <c r="B210" s="2" t="s">
        <v>11</v>
      </c>
      <c r="C210" s="4" t="s">
        <v>88</v>
      </c>
      <c r="D210" s="2" t="s">
        <v>32</v>
      </c>
      <c r="E210" s="2" t="str">
        <f t="shared" si="6"/>
        <v>201307</v>
      </c>
      <c r="F210" s="2" t="str">
        <f t="shared" si="7"/>
        <v>20130718</v>
      </c>
      <c r="G210" s="2" t="s">
        <v>33</v>
      </c>
      <c r="H210" s="2">
        <v>64849</v>
      </c>
      <c r="I210" s="10">
        <v>297393</v>
      </c>
      <c r="J210" s="10">
        <v>6399</v>
      </c>
      <c r="K210" s="3"/>
      <c r="L210" s="3"/>
    </row>
    <row r="211" spans="1:12" x14ac:dyDescent="0.3">
      <c r="A211" s="2">
        <v>2013</v>
      </c>
      <c r="B211" s="2" t="s">
        <v>11</v>
      </c>
      <c r="C211" s="4" t="s">
        <v>88</v>
      </c>
      <c r="D211" s="2" t="s">
        <v>34</v>
      </c>
      <c r="E211" s="2" t="str">
        <f t="shared" si="6"/>
        <v>201307</v>
      </c>
      <c r="F211" s="2" t="str">
        <f t="shared" si="7"/>
        <v>20130785</v>
      </c>
      <c r="G211" s="2" t="s">
        <v>35</v>
      </c>
      <c r="H211" s="2">
        <v>137021</v>
      </c>
      <c r="I211" s="10">
        <v>194176</v>
      </c>
      <c r="J211" s="10">
        <v>3605</v>
      </c>
      <c r="K211" s="3"/>
      <c r="L211" s="3"/>
    </row>
    <row r="212" spans="1:12" x14ac:dyDescent="0.3">
      <c r="A212" s="2">
        <v>2013</v>
      </c>
      <c r="B212" s="2" t="s">
        <v>11</v>
      </c>
      <c r="C212" s="4" t="s">
        <v>88</v>
      </c>
      <c r="D212" s="2" t="s">
        <v>36</v>
      </c>
      <c r="E212" s="2" t="str">
        <f t="shared" si="6"/>
        <v>201307</v>
      </c>
      <c r="F212" s="2" t="str">
        <f t="shared" si="7"/>
        <v>20130719</v>
      </c>
      <c r="G212" s="2" t="s">
        <v>37</v>
      </c>
      <c r="H212" s="2">
        <v>250578</v>
      </c>
      <c r="I212" s="10">
        <v>962746</v>
      </c>
      <c r="J212" s="10">
        <v>12476</v>
      </c>
      <c r="K212" s="3"/>
      <c r="L212" s="3"/>
    </row>
    <row r="213" spans="1:12" x14ac:dyDescent="0.3">
      <c r="A213" s="2">
        <v>2013</v>
      </c>
      <c r="B213" s="2" t="s">
        <v>11</v>
      </c>
      <c r="C213" s="4" t="s">
        <v>88</v>
      </c>
      <c r="D213" s="2" t="s">
        <v>38</v>
      </c>
      <c r="E213" s="2" t="str">
        <f t="shared" si="6"/>
        <v>201307</v>
      </c>
      <c r="F213" s="2" t="str">
        <f t="shared" si="7"/>
        <v>20130720</v>
      </c>
      <c r="G213" s="2" t="s">
        <v>39</v>
      </c>
      <c r="H213" s="2">
        <v>290806</v>
      </c>
      <c r="I213" s="10">
        <v>809916</v>
      </c>
      <c r="J213" s="10">
        <v>6059</v>
      </c>
      <c r="K213" s="3"/>
      <c r="L213" s="3"/>
    </row>
    <row r="214" spans="1:12" x14ac:dyDescent="0.3">
      <c r="A214" s="2">
        <v>2013</v>
      </c>
      <c r="B214" s="2" t="s">
        <v>11</v>
      </c>
      <c r="C214" s="4" t="s">
        <v>88</v>
      </c>
      <c r="D214" s="2" t="s">
        <v>40</v>
      </c>
      <c r="E214" s="2" t="str">
        <f t="shared" si="6"/>
        <v>201307</v>
      </c>
      <c r="F214" s="2" t="str">
        <f t="shared" si="7"/>
        <v>20130727</v>
      </c>
      <c r="G214" s="2" t="s">
        <v>41</v>
      </c>
      <c r="H214" s="2">
        <v>45948</v>
      </c>
      <c r="I214" s="10">
        <v>402282</v>
      </c>
      <c r="J214" s="10">
        <v>5255</v>
      </c>
      <c r="K214" s="3"/>
      <c r="L214" s="3"/>
    </row>
    <row r="215" spans="1:12" x14ac:dyDescent="0.3">
      <c r="A215" s="2">
        <v>2013</v>
      </c>
      <c r="B215" s="2" t="s">
        <v>11</v>
      </c>
      <c r="C215" s="4" t="s">
        <v>88</v>
      </c>
      <c r="D215" s="2" t="s">
        <v>42</v>
      </c>
      <c r="E215" s="2" t="str">
        <f t="shared" si="6"/>
        <v>201307</v>
      </c>
      <c r="F215" s="2" t="str">
        <f t="shared" si="7"/>
        <v>20130723</v>
      </c>
      <c r="G215" s="2" t="s">
        <v>43</v>
      </c>
      <c r="H215" s="2">
        <v>295055</v>
      </c>
      <c r="I215" s="10">
        <v>1319280</v>
      </c>
      <c r="J215" s="10">
        <v>12629</v>
      </c>
      <c r="K215" s="3"/>
      <c r="L215" s="3"/>
    </row>
    <row r="216" spans="1:12" x14ac:dyDescent="0.3">
      <c r="A216" s="2">
        <v>2013</v>
      </c>
      <c r="B216" s="2" t="s">
        <v>11</v>
      </c>
      <c r="C216" s="4" t="s">
        <v>88</v>
      </c>
      <c r="D216" s="2" t="s">
        <v>44</v>
      </c>
      <c r="E216" s="2" t="str">
        <f t="shared" si="6"/>
        <v>201307</v>
      </c>
      <c r="F216" s="2" t="str">
        <f t="shared" si="7"/>
        <v>20130725</v>
      </c>
      <c r="G216" s="2" t="s">
        <v>45</v>
      </c>
      <c r="H216" s="2">
        <v>1043334</v>
      </c>
      <c r="I216" s="10">
        <v>922932</v>
      </c>
      <c r="J216" s="10">
        <v>13068</v>
      </c>
      <c r="K216" s="3"/>
      <c r="L216" s="3"/>
    </row>
    <row r="217" spans="1:12" x14ac:dyDescent="0.3">
      <c r="A217" s="2">
        <v>2013</v>
      </c>
      <c r="B217" s="2" t="s">
        <v>11</v>
      </c>
      <c r="C217" s="4" t="s">
        <v>88</v>
      </c>
      <c r="D217" s="2" t="s">
        <v>46</v>
      </c>
      <c r="E217" s="2" t="str">
        <f t="shared" si="6"/>
        <v>201307</v>
      </c>
      <c r="F217" s="2" t="str">
        <f t="shared" si="7"/>
        <v>20130794</v>
      </c>
      <c r="G217" s="2" t="s">
        <v>47</v>
      </c>
      <c r="H217" s="2">
        <v>3651</v>
      </c>
      <c r="I217" s="10">
        <v>36613</v>
      </c>
      <c r="J217" s="10">
        <v>600</v>
      </c>
      <c r="K217" s="3"/>
      <c r="L217" s="3"/>
    </row>
    <row r="218" spans="1:12" x14ac:dyDescent="0.3">
      <c r="A218" s="2">
        <v>2013</v>
      </c>
      <c r="B218" s="2" t="s">
        <v>11</v>
      </c>
      <c r="C218" s="4" t="s">
        <v>88</v>
      </c>
      <c r="D218" s="2" t="s">
        <v>48</v>
      </c>
      <c r="E218" s="2" t="str">
        <f t="shared" si="6"/>
        <v>201307</v>
      </c>
      <c r="F218" s="2" t="str">
        <f t="shared" si="7"/>
        <v>20130795</v>
      </c>
      <c r="G218" s="2" t="s">
        <v>49</v>
      </c>
      <c r="H218" s="2">
        <v>11470</v>
      </c>
      <c r="I218" s="10">
        <v>62765</v>
      </c>
      <c r="J218" s="10">
        <v>1148</v>
      </c>
      <c r="K218" s="3"/>
      <c r="L218" s="3"/>
    </row>
    <row r="219" spans="1:12" x14ac:dyDescent="0.3">
      <c r="A219" s="2">
        <v>2013</v>
      </c>
      <c r="B219" s="2" t="s">
        <v>11</v>
      </c>
      <c r="C219" s="4" t="s">
        <v>88</v>
      </c>
      <c r="D219" s="2" t="s">
        <v>50</v>
      </c>
      <c r="E219" s="2" t="str">
        <f t="shared" si="6"/>
        <v>201307</v>
      </c>
      <c r="F219" s="2" t="str">
        <f t="shared" si="7"/>
        <v>20130741</v>
      </c>
      <c r="G219" s="2" t="s">
        <v>51</v>
      </c>
      <c r="H219" s="2">
        <v>291193</v>
      </c>
      <c r="I219" s="10">
        <v>741172</v>
      </c>
      <c r="J219" s="10">
        <v>14248</v>
      </c>
      <c r="K219" s="3"/>
      <c r="L219" s="3"/>
    </row>
    <row r="220" spans="1:12" x14ac:dyDescent="0.3">
      <c r="A220" s="2">
        <v>2013</v>
      </c>
      <c r="B220" s="2" t="s">
        <v>11</v>
      </c>
      <c r="C220" s="4" t="s">
        <v>88</v>
      </c>
      <c r="D220" s="2" t="s">
        <v>54</v>
      </c>
      <c r="E220" s="2" t="str">
        <f t="shared" si="6"/>
        <v>201307</v>
      </c>
      <c r="F220" s="2" t="str">
        <f t="shared" si="7"/>
        <v>20130744</v>
      </c>
      <c r="G220" s="2" t="s">
        <v>55</v>
      </c>
      <c r="H220" s="2">
        <v>141849</v>
      </c>
      <c r="I220" s="10">
        <v>700622</v>
      </c>
      <c r="J220" s="10">
        <v>2553</v>
      </c>
      <c r="K220" s="3"/>
      <c r="L220" s="3"/>
    </row>
    <row r="221" spans="1:12" x14ac:dyDescent="0.3">
      <c r="A221" s="2">
        <v>2013</v>
      </c>
      <c r="B221" s="2" t="s">
        <v>11</v>
      </c>
      <c r="C221" s="4" t="s">
        <v>88</v>
      </c>
      <c r="D221" s="2" t="s">
        <v>56</v>
      </c>
      <c r="E221" s="2" t="str">
        <f t="shared" si="6"/>
        <v>201307</v>
      </c>
      <c r="F221" s="2" t="str">
        <f t="shared" si="7"/>
        <v>20130747</v>
      </c>
      <c r="G221" s="2" t="s">
        <v>57</v>
      </c>
      <c r="H221" s="2">
        <v>353254</v>
      </c>
      <c r="I221" s="10">
        <v>918474</v>
      </c>
      <c r="J221" s="10">
        <v>6279</v>
      </c>
      <c r="K221" s="3"/>
      <c r="L221" s="3"/>
    </row>
    <row r="222" spans="1:12" x14ac:dyDescent="0.3">
      <c r="A222" s="2">
        <v>2013</v>
      </c>
      <c r="B222" s="2" t="s">
        <v>11</v>
      </c>
      <c r="C222" s="4" t="s">
        <v>88</v>
      </c>
      <c r="D222" s="2" t="s">
        <v>58</v>
      </c>
      <c r="E222" s="2" t="str">
        <f t="shared" si="6"/>
        <v>201307</v>
      </c>
      <c r="F222" s="2" t="str">
        <f t="shared" si="7"/>
        <v>20130750</v>
      </c>
      <c r="G222" s="2" t="s">
        <v>59</v>
      </c>
      <c r="H222" s="2">
        <v>386786</v>
      </c>
      <c r="I222" s="10">
        <v>377660</v>
      </c>
      <c r="J222" s="10">
        <v>8701</v>
      </c>
      <c r="K222" s="3"/>
      <c r="L222" s="3"/>
    </row>
    <row r="223" spans="1:12" x14ac:dyDescent="0.3">
      <c r="A223" s="2">
        <v>2013</v>
      </c>
      <c r="B223" s="2" t="s">
        <v>11</v>
      </c>
      <c r="C223" s="4" t="s">
        <v>88</v>
      </c>
      <c r="D223" s="2" t="s">
        <v>60</v>
      </c>
      <c r="E223" s="2" t="str">
        <f t="shared" si="6"/>
        <v>201307</v>
      </c>
      <c r="F223" s="2" t="str">
        <f t="shared" si="7"/>
        <v>20130752</v>
      </c>
      <c r="G223" s="2" t="s">
        <v>61</v>
      </c>
      <c r="H223" s="2">
        <v>243956</v>
      </c>
      <c r="I223" s="10">
        <v>1139342</v>
      </c>
      <c r="J223" s="10">
        <v>19422</v>
      </c>
      <c r="K223" s="3"/>
      <c r="L223" s="3"/>
    </row>
    <row r="224" spans="1:12" x14ac:dyDescent="0.3">
      <c r="A224" s="2">
        <v>2013</v>
      </c>
      <c r="B224" s="2" t="s">
        <v>11</v>
      </c>
      <c r="C224" s="4" t="s">
        <v>88</v>
      </c>
      <c r="D224" s="2" t="s">
        <v>62</v>
      </c>
      <c r="E224" s="2" t="str">
        <f t="shared" si="6"/>
        <v>201307</v>
      </c>
      <c r="F224" s="2" t="str">
        <f t="shared" si="7"/>
        <v>20130754</v>
      </c>
      <c r="G224" s="2" t="s">
        <v>63</v>
      </c>
      <c r="H224" s="2">
        <v>409222</v>
      </c>
      <c r="I224" s="10">
        <v>808807</v>
      </c>
      <c r="J224" s="10">
        <v>11767</v>
      </c>
      <c r="K224" s="3"/>
      <c r="L224" s="3"/>
    </row>
    <row r="225" spans="1:12" x14ac:dyDescent="0.3">
      <c r="A225" s="2">
        <v>2013</v>
      </c>
      <c r="B225" s="2" t="s">
        <v>11</v>
      </c>
      <c r="C225" s="4" t="s">
        <v>88</v>
      </c>
      <c r="D225" s="2" t="s">
        <v>64</v>
      </c>
      <c r="E225" s="2" t="str">
        <f t="shared" si="6"/>
        <v>201307</v>
      </c>
      <c r="F225" s="2" t="str">
        <f t="shared" si="7"/>
        <v>20130786</v>
      </c>
      <c r="G225" s="2" t="s">
        <v>65</v>
      </c>
      <c r="H225" s="2">
        <v>41229</v>
      </c>
      <c r="I225" s="10">
        <v>260949</v>
      </c>
      <c r="J225" s="10">
        <v>4878</v>
      </c>
      <c r="K225" s="3"/>
      <c r="L225" s="3"/>
    </row>
    <row r="226" spans="1:12" x14ac:dyDescent="0.3">
      <c r="A226" s="2">
        <v>2013</v>
      </c>
      <c r="B226" s="2" t="s">
        <v>11</v>
      </c>
      <c r="C226" s="4" t="s">
        <v>88</v>
      </c>
      <c r="D226" s="2" t="s">
        <v>66</v>
      </c>
      <c r="E226" s="2" t="str">
        <f t="shared" si="6"/>
        <v>201307</v>
      </c>
      <c r="F226" s="2" t="str">
        <f t="shared" si="7"/>
        <v>20130763</v>
      </c>
      <c r="G226" s="2" t="s">
        <v>67</v>
      </c>
      <c r="H226" s="2">
        <v>221521</v>
      </c>
      <c r="I226" s="10">
        <v>248066</v>
      </c>
      <c r="J226" s="10">
        <v>6838</v>
      </c>
      <c r="K226" s="3"/>
      <c r="L226" s="3"/>
    </row>
    <row r="227" spans="1:12" x14ac:dyDescent="0.3">
      <c r="A227" s="2">
        <v>2013</v>
      </c>
      <c r="B227" s="2" t="s">
        <v>11</v>
      </c>
      <c r="C227" s="4" t="s">
        <v>88</v>
      </c>
      <c r="D227" s="2" t="s">
        <v>68</v>
      </c>
      <c r="E227" s="2" t="str">
        <f t="shared" si="6"/>
        <v>201307</v>
      </c>
      <c r="F227" s="2" t="str">
        <f t="shared" si="7"/>
        <v>20130766</v>
      </c>
      <c r="G227" s="2" t="s">
        <v>69</v>
      </c>
      <c r="H227" s="2">
        <v>461325</v>
      </c>
      <c r="I227" s="10">
        <v>369418</v>
      </c>
      <c r="J227" s="10">
        <v>10018</v>
      </c>
      <c r="K227" s="3"/>
      <c r="L227" s="3"/>
    </row>
    <row r="228" spans="1:12" x14ac:dyDescent="0.3">
      <c r="A228" s="2">
        <v>2013</v>
      </c>
      <c r="B228" s="2" t="s">
        <v>11</v>
      </c>
      <c r="C228" s="4" t="s">
        <v>88</v>
      </c>
      <c r="D228" s="2" t="s">
        <v>70</v>
      </c>
      <c r="E228" s="2" t="str">
        <f t="shared" si="6"/>
        <v>201307</v>
      </c>
      <c r="F228" s="2" t="str">
        <f t="shared" si="7"/>
        <v>20130788</v>
      </c>
      <c r="G228" s="2" t="s">
        <v>71</v>
      </c>
      <c r="H228" s="2">
        <v>34652</v>
      </c>
      <c r="I228" s="10">
        <v>20255</v>
      </c>
      <c r="J228" s="10">
        <v>504</v>
      </c>
      <c r="K228" s="3"/>
      <c r="L228" s="3"/>
    </row>
    <row r="229" spans="1:12" x14ac:dyDescent="0.3">
      <c r="A229" s="2">
        <v>2013</v>
      </c>
      <c r="B229" s="2" t="s">
        <v>11</v>
      </c>
      <c r="C229" s="4" t="s">
        <v>88</v>
      </c>
      <c r="D229" s="2" t="s">
        <v>72</v>
      </c>
      <c r="E229" s="2" t="str">
        <f t="shared" si="6"/>
        <v>201307</v>
      </c>
      <c r="F229" s="2" t="str">
        <f t="shared" si="7"/>
        <v>20130768</v>
      </c>
      <c r="G229" s="2" t="s">
        <v>73</v>
      </c>
      <c r="H229" s="2">
        <v>986157</v>
      </c>
      <c r="I229" s="10">
        <v>807419</v>
      </c>
      <c r="J229" s="10">
        <v>36423</v>
      </c>
      <c r="K229" s="3"/>
      <c r="L229" s="3"/>
    </row>
    <row r="230" spans="1:12" x14ac:dyDescent="0.3">
      <c r="A230" s="2">
        <v>2013</v>
      </c>
      <c r="B230" s="2" t="s">
        <v>11</v>
      </c>
      <c r="C230" s="4" t="s">
        <v>88</v>
      </c>
      <c r="D230" s="2" t="s">
        <v>74</v>
      </c>
      <c r="E230" s="2" t="str">
        <f t="shared" si="6"/>
        <v>201307</v>
      </c>
      <c r="F230" s="2" t="str">
        <f t="shared" si="7"/>
        <v>20130770</v>
      </c>
      <c r="G230" s="2" t="s">
        <v>75</v>
      </c>
      <c r="H230" s="2">
        <v>152889</v>
      </c>
      <c r="I230" s="10">
        <v>807203</v>
      </c>
      <c r="J230" s="10">
        <v>5813</v>
      </c>
      <c r="K230" s="3"/>
      <c r="L230" s="3"/>
    </row>
    <row r="231" spans="1:12" x14ac:dyDescent="0.3">
      <c r="A231" s="2">
        <v>2013</v>
      </c>
      <c r="B231" s="2" t="s">
        <v>11</v>
      </c>
      <c r="C231" s="4" t="s">
        <v>88</v>
      </c>
      <c r="D231" s="2" t="s">
        <v>76</v>
      </c>
      <c r="E231" s="2" t="str">
        <f t="shared" si="6"/>
        <v>201307</v>
      </c>
      <c r="F231" s="2" t="str">
        <f t="shared" si="7"/>
        <v>20130773</v>
      </c>
      <c r="G231" s="2" t="s">
        <v>77</v>
      </c>
      <c r="H231" s="2">
        <v>439859</v>
      </c>
      <c r="I231" s="10">
        <v>732948</v>
      </c>
      <c r="J231" s="10">
        <v>16457</v>
      </c>
      <c r="K231" s="3"/>
      <c r="L231" s="3"/>
    </row>
    <row r="232" spans="1:12" x14ac:dyDescent="0.3">
      <c r="A232" s="2">
        <v>2013</v>
      </c>
      <c r="B232" s="2" t="s">
        <v>11</v>
      </c>
      <c r="C232" s="4" t="s">
        <v>88</v>
      </c>
      <c r="D232" s="2" t="s">
        <v>78</v>
      </c>
      <c r="E232" s="2" t="str">
        <f t="shared" si="6"/>
        <v>201307</v>
      </c>
      <c r="F232" s="2" t="str">
        <f t="shared" si="7"/>
        <v>20130776</v>
      </c>
      <c r="G232" s="2" t="s">
        <v>79</v>
      </c>
      <c r="H232" s="2">
        <v>2239987</v>
      </c>
      <c r="I232" s="10">
        <v>1830844</v>
      </c>
      <c r="J232" s="10">
        <v>23303</v>
      </c>
      <c r="K232" s="3"/>
      <c r="L232" s="3"/>
    </row>
    <row r="233" spans="1:12" x14ac:dyDescent="0.3">
      <c r="A233" s="2">
        <v>2013</v>
      </c>
      <c r="B233" s="2" t="s">
        <v>11</v>
      </c>
      <c r="C233" s="4" t="s">
        <v>88</v>
      </c>
      <c r="D233" s="2" t="s">
        <v>80</v>
      </c>
      <c r="E233" s="2" t="str">
        <f t="shared" si="6"/>
        <v>201307</v>
      </c>
      <c r="F233" s="2" t="str">
        <f t="shared" si="7"/>
        <v>20130797</v>
      </c>
      <c r="G233" s="2" t="s">
        <v>81</v>
      </c>
      <c r="H233" s="2">
        <v>2585</v>
      </c>
      <c r="I233" s="10">
        <v>26499</v>
      </c>
      <c r="J233" s="10">
        <v>1022</v>
      </c>
      <c r="K233" s="3"/>
      <c r="L233" s="3"/>
    </row>
    <row r="234" spans="1:12" x14ac:dyDescent="0.3">
      <c r="A234" s="2">
        <v>2013</v>
      </c>
      <c r="B234" s="2" t="s">
        <v>11</v>
      </c>
      <c r="C234" s="4" t="s">
        <v>88</v>
      </c>
      <c r="D234" s="2" t="s">
        <v>82</v>
      </c>
      <c r="E234" s="2" t="str">
        <f t="shared" si="6"/>
        <v>201307</v>
      </c>
      <c r="F234" s="2" t="str">
        <f t="shared" si="7"/>
        <v>20130799</v>
      </c>
      <c r="G234" s="2" t="s">
        <v>83</v>
      </c>
      <c r="H234" s="2">
        <v>5713</v>
      </c>
      <c r="I234" s="10">
        <v>71229</v>
      </c>
      <c r="J234" s="10">
        <v>495</v>
      </c>
      <c r="K234" s="3"/>
      <c r="L234" s="3"/>
    </row>
    <row r="235" spans="1:12" x14ac:dyDescent="0.3">
      <c r="A235" s="2">
        <v>2013</v>
      </c>
      <c r="B235" s="2" t="s">
        <v>7</v>
      </c>
      <c r="C235" s="6" t="s">
        <v>22</v>
      </c>
      <c r="D235" s="2" t="s">
        <v>5</v>
      </c>
      <c r="E235" s="2" t="str">
        <f t="shared" si="6"/>
        <v>201308</v>
      </c>
      <c r="F235" s="2" t="str">
        <f t="shared" si="7"/>
        <v>20130891</v>
      </c>
      <c r="G235" s="2" t="s">
        <v>6</v>
      </c>
      <c r="H235" s="2">
        <v>12224</v>
      </c>
      <c r="I235" s="10">
        <v>52328</v>
      </c>
      <c r="J235" s="10">
        <v>1286</v>
      </c>
      <c r="K235" s="3"/>
      <c r="L235" s="3"/>
    </row>
    <row r="236" spans="1:12" x14ac:dyDescent="0.3">
      <c r="A236" s="2">
        <v>2013</v>
      </c>
      <c r="B236" s="2" t="s">
        <v>7</v>
      </c>
      <c r="C236" s="4" t="s">
        <v>22</v>
      </c>
      <c r="D236" s="2" t="s">
        <v>18</v>
      </c>
      <c r="E236" s="2" t="str">
        <f t="shared" si="6"/>
        <v>201308</v>
      </c>
      <c r="F236" s="2" t="str">
        <f t="shared" si="7"/>
        <v>20130805</v>
      </c>
      <c r="G236" s="2" t="s">
        <v>19</v>
      </c>
      <c r="H236" s="2">
        <v>3202910</v>
      </c>
      <c r="I236" s="10">
        <v>2391196</v>
      </c>
      <c r="J236" s="10">
        <v>62554</v>
      </c>
      <c r="K236" s="3"/>
      <c r="L236" s="3"/>
    </row>
    <row r="237" spans="1:12" x14ac:dyDescent="0.3">
      <c r="A237" s="2">
        <v>2013</v>
      </c>
      <c r="B237" s="2" t="s">
        <v>7</v>
      </c>
      <c r="C237" s="4" t="s">
        <v>22</v>
      </c>
      <c r="D237" s="2" t="s">
        <v>20</v>
      </c>
      <c r="E237" s="2" t="str">
        <f t="shared" si="6"/>
        <v>201308</v>
      </c>
      <c r="F237" s="2" t="str">
        <f t="shared" si="7"/>
        <v>20130881</v>
      </c>
      <c r="G237" s="2" t="s">
        <v>21</v>
      </c>
      <c r="H237" s="2">
        <v>35504</v>
      </c>
      <c r="I237" s="10">
        <v>178205</v>
      </c>
      <c r="J237" s="10">
        <v>3517</v>
      </c>
      <c r="K237" s="3"/>
      <c r="L237" s="3"/>
    </row>
    <row r="238" spans="1:12" x14ac:dyDescent="0.3">
      <c r="A238" s="2">
        <v>2013</v>
      </c>
      <c r="B238" s="2" t="s">
        <v>7</v>
      </c>
      <c r="C238" s="4" t="s">
        <v>22</v>
      </c>
      <c r="D238" s="2" t="s">
        <v>22</v>
      </c>
      <c r="E238" s="2" t="str">
        <f t="shared" si="6"/>
        <v>201308</v>
      </c>
      <c r="F238" s="2" t="str">
        <f t="shared" si="7"/>
        <v>20130808</v>
      </c>
      <c r="G238" s="2" t="s">
        <v>23</v>
      </c>
      <c r="H238" s="2">
        <v>1032992</v>
      </c>
      <c r="I238" s="10">
        <v>1292666</v>
      </c>
      <c r="J238" s="10">
        <v>12153</v>
      </c>
      <c r="K238" s="3"/>
      <c r="L238" s="3"/>
    </row>
    <row r="239" spans="1:12" x14ac:dyDescent="0.3">
      <c r="A239" s="2">
        <v>2013</v>
      </c>
      <c r="B239" s="2" t="s">
        <v>7</v>
      </c>
      <c r="C239" s="4" t="s">
        <v>22</v>
      </c>
      <c r="D239" s="2" t="s">
        <v>24</v>
      </c>
      <c r="E239" s="2" t="str">
        <f t="shared" si="6"/>
        <v>201308</v>
      </c>
      <c r="F239" s="2" t="str">
        <f t="shared" si="7"/>
        <v>20130811</v>
      </c>
      <c r="G239" s="2" t="s">
        <v>25</v>
      </c>
      <c r="H239" s="2">
        <v>5398407</v>
      </c>
      <c r="I239" s="10">
        <v>1220526</v>
      </c>
      <c r="J239" s="10">
        <v>35368</v>
      </c>
      <c r="K239" s="3"/>
      <c r="L239" s="3"/>
    </row>
    <row r="240" spans="1:12" x14ac:dyDescent="0.3">
      <c r="A240" s="2">
        <v>2013</v>
      </c>
      <c r="B240" s="2" t="s">
        <v>7</v>
      </c>
      <c r="C240" s="4" t="s">
        <v>22</v>
      </c>
      <c r="D240" s="2" t="s">
        <v>26</v>
      </c>
      <c r="E240" s="2" t="str">
        <f t="shared" si="6"/>
        <v>201308</v>
      </c>
      <c r="F240" s="2" t="str">
        <f t="shared" si="7"/>
        <v>20130813</v>
      </c>
      <c r="G240" s="2" t="s">
        <v>27</v>
      </c>
      <c r="H240" s="2">
        <v>597520</v>
      </c>
      <c r="I240" s="10">
        <v>1380514</v>
      </c>
      <c r="J240" s="10">
        <v>12120</v>
      </c>
      <c r="K240" s="3"/>
      <c r="L240" s="3"/>
    </row>
    <row r="241" spans="1:12" x14ac:dyDescent="0.3">
      <c r="A241" s="2">
        <v>2013</v>
      </c>
      <c r="B241" s="2" t="s">
        <v>7</v>
      </c>
      <c r="C241" s="4" t="s">
        <v>22</v>
      </c>
      <c r="D241" s="2" t="s">
        <v>28</v>
      </c>
      <c r="E241" s="2" t="str">
        <f t="shared" si="6"/>
        <v>201308</v>
      </c>
      <c r="F241" s="2" t="str">
        <f t="shared" si="7"/>
        <v>20130815</v>
      </c>
      <c r="G241" s="2" t="s">
        <v>29</v>
      </c>
      <c r="H241" s="2">
        <v>400928</v>
      </c>
      <c r="I241" s="10">
        <v>685464</v>
      </c>
      <c r="J241" s="10">
        <v>17302</v>
      </c>
      <c r="K241" s="3"/>
      <c r="L241" s="3"/>
    </row>
    <row r="242" spans="1:12" x14ac:dyDescent="0.3">
      <c r="A242" s="2">
        <v>2013</v>
      </c>
      <c r="B242" s="2" t="s">
        <v>7</v>
      </c>
      <c r="C242" s="4" t="s">
        <v>22</v>
      </c>
      <c r="D242" s="2" t="s">
        <v>30</v>
      </c>
      <c r="E242" s="2" t="str">
        <f t="shared" si="6"/>
        <v>201308</v>
      </c>
      <c r="F242" s="2" t="str">
        <f t="shared" si="7"/>
        <v>20130817</v>
      </c>
      <c r="G242" s="2" t="s">
        <v>31</v>
      </c>
      <c r="H242" s="2">
        <v>398483</v>
      </c>
      <c r="I242" s="10">
        <v>438595</v>
      </c>
      <c r="J242" s="10">
        <v>13374</v>
      </c>
      <c r="K242" s="3"/>
      <c r="L242" s="3"/>
    </row>
    <row r="243" spans="1:12" x14ac:dyDescent="0.3">
      <c r="A243" s="2">
        <v>2013</v>
      </c>
      <c r="B243" s="2" t="s">
        <v>7</v>
      </c>
      <c r="C243" s="4" t="s">
        <v>22</v>
      </c>
      <c r="D243" s="2" t="s">
        <v>32</v>
      </c>
      <c r="E243" s="2" t="str">
        <f t="shared" si="6"/>
        <v>201308</v>
      </c>
      <c r="F243" s="2" t="str">
        <f t="shared" si="7"/>
        <v>20130818</v>
      </c>
      <c r="G243" s="2" t="s">
        <v>33</v>
      </c>
      <c r="H243" s="2">
        <v>64409</v>
      </c>
      <c r="I243" s="10">
        <v>298052</v>
      </c>
      <c r="J243" s="10">
        <v>6393</v>
      </c>
      <c r="K243" s="3"/>
      <c r="L243" s="3"/>
    </row>
    <row r="244" spans="1:12" x14ac:dyDescent="0.3">
      <c r="A244" s="2">
        <v>2013</v>
      </c>
      <c r="B244" s="2" t="s">
        <v>7</v>
      </c>
      <c r="C244" s="4" t="s">
        <v>22</v>
      </c>
      <c r="D244" s="2" t="s">
        <v>34</v>
      </c>
      <c r="E244" s="2" t="str">
        <f t="shared" si="6"/>
        <v>201308</v>
      </c>
      <c r="F244" s="2" t="str">
        <f t="shared" si="7"/>
        <v>20130885</v>
      </c>
      <c r="G244" s="2" t="s">
        <v>35</v>
      </c>
      <c r="H244" s="2">
        <v>134647</v>
      </c>
      <c r="I244" s="10">
        <v>196473</v>
      </c>
      <c r="J244" s="10">
        <v>3603</v>
      </c>
      <c r="K244" s="3"/>
      <c r="L244" s="3"/>
    </row>
    <row r="245" spans="1:12" x14ac:dyDescent="0.3">
      <c r="A245" s="2">
        <v>2013</v>
      </c>
      <c r="B245" s="2" t="s">
        <v>7</v>
      </c>
      <c r="C245" s="4" t="s">
        <v>22</v>
      </c>
      <c r="D245" s="2" t="s">
        <v>36</v>
      </c>
      <c r="E245" s="2" t="str">
        <f t="shared" si="6"/>
        <v>201308</v>
      </c>
      <c r="F245" s="2" t="str">
        <f t="shared" si="7"/>
        <v>20130819</v>
      </c>
      <c r="G245" s="2" t="s">
        <v>37</v>
      </c>
      <c r="H245" s="2">
        <v>250901</v>
      </c>
      <c r="I245" s="10">
        <v>929616</v>
      </c>
      <c r="J245" s="10">
        <v>12453</v>
      </c>
      <c r="K245" s="3"/>
      <c r="L245" s="3"/>
    </row>
    <row r="246" spans="1:12" x14ac:dyDescent="0.3">
      <c r="A246" s="2">
        <v>2013</v>
      </c>
      <c r="B246" s="2" t="s">
        <v>7</v>
      </c>
      <c r="C246" s="4" t="s">
        <v>22</v>
      </c>
      <c r="D246" s="2" t="s">
        <v>38</v>
      </c>
      <c r="E246" s="2" t="str">
        <f t="shared" si="6"/>
        <v>201308</v>
      </c>
      <c r="F246" s="2" t="str">
        <f t="shared" si="7"/>
        <v>20130820</v>
      </c>
      <c r="G246" s="2" t="s">
        <v>39</v>
      </c>
      <c r="H246" s="2">
        <v>290706</v>
      </c>
      <c r="I246" s="10">
        <v>799499</v>
      </c>
      <c r="J246" s="10">
        <v>6046</v>
      </c>
      <c r="K246" s="3"/>
      <c r="L246" s="3"/>
    </row>
    <row r="247" spans="1:12" x14ac:dyDescent="0.3">
      <c r="A247" s="2">
        <v>2013</v>
      </c>
      <c r="B247" s="2" t="s">
        <v>7</v>
      </c>
      <c r="C247" s="4" t="s">
        <v>22</v>
      </c>
      <c r="D247" s="2" t="s">
        <v>40</v>
      </c>
      <c r="E247" s="2" t="str">
        <f t="shared" si="6"/>
        <v>201308</v>
      </c>
      <c r="F247" s="2" t="str">
        <f t="shared" si="7"/>
        <v>20130827</v>
      </c>
      <c r="G247" s="2" t="s">
        <v>41</v>
      </c>
      <c r="H247" s="2">
        <v>45964</v>
      </c>
      <c r="I247" s="10">
        <v>401585</v>
      </c>
      <c r="J247" s="10">
        <v>5249</v>
      </c>
      <c r="K247" s="3"/>
      <c r="L247" s="3"/>
    </row>
    <row r="248" spans="1:12" x14ac:dyDescent="0.3">
      <c r="A248" s="2">
        <v>2013</v>
      </c>
      <c r="B248" s="2" t="s">
        <v>7</v>
      </c>
      <c r="C248" s="4" t="s">
        <v>22</v>
      </c>
      <c r="D248" s="2" t="s">
        <v>42</v>
      </c>
      <c r="E248" s="2" t="str">
        <f t="shared" si="6"/>
        <v>201308</v>
      </c>
      <c r="F248" s="2" t="str">
        <f t="shared" si="7"/>
        <v>20130823</v>
      </c>
      <c r="G248" s="2" t="s">
        <v>43</v>
      </c>
      <c r="H248" s="2">
        <v>295642</v>
      </c>
      <c r="I248" s="10">
        <v>1285811</v>
      </c>
      <c r="J248" s="10">
        <v>12615</v>
      </c>
      <c r="K248" s="3"/>
      <c r="L248" s="3"/>
    </row>
    <row r="249" spans="1:12" x14ac:dyDescent="0.3">
      <c r="A249" s="2">
        <v>2013</v>
      </c>
      <c r="B249" s="2" t="s">
        <v>7</v>
      </c>
      <c r="C249" s="4" t="s">
        <v>22</v>
      </c>
      <c r="D249" s="2" t="s">
        <v>44</v>
      </c>
      <c r="E249" s="2" t="str">
        <f t="shared" si="6"/>
        <v>201308</v>
      </c>
      <c r="F249" s="2" t="str">
        <f t="shared" si="7"/>
        <v>20130825</v>
      </c>
      <c r="G249" s="2" t="s">
        <v>45</v>
      </c>
      <c r="H249" s="2">
        <v>1038550</v>
      </c>
      <c r="I249" s="10">
        <v>901154</v>
      </c>
      <c r="J249" s="10">
        <v>13054</v>
      </c>
      <c r="K249" s="3"/>
      <c r="L249" s="3"/>
    </row>
    <row r="250" spans="1:12" x14ac:dyDescent="0.3">
      <c r="A250" s="2">
        <v>2013</v>
      </c>
      <c r="B250" s="2" t="s">
        <v>7</v>
      </c>
      <c r="C250" s="4" t="s">
        <v>22</v>
      </c>
      <c r="D250" s="2" t="s">
        <v>46</v>
      </c>
      <c r="E250" s="2" t="str">
        <f t="shared" si="6"/>
        <v>201308</v>
      </c>
      <c r="F250" s="2" t="str">
        <f t="shared" si="7"/>
        <v>20130894</v>
      </c>
      <c r="G250" s="2" t="s">
        <v>47</v>
      </c>
      <c r="H250" s="2">
        <v>3693</v>
      </c>
      <c r="I250" s="10">
        <v>36731</v>
      </c>
      <c r="J250" s="10">
        <v>600</v>
      </c>
      <c r="K250" s="3"/>
      <c r="L250" s="3"/>
    </row>
    <row r="251" spans="1:12" x14ac:dyDescent="0.3">
      <c r="A251" s="2">
        <v>2013</v>
      </c>
      <c r="B251" s="2" t="s">
        <v>7</v>
      </c>
      <c r="C251" s="4" t="s">
        <v>22</v>
      </c>
      <c r="D251" s="2" t="s">
        <v>48</v>
      </c>
      <c r="E251" s="2" t="str">
        <f t="shared" si="6"/>
        <v>201308</v>
      </c>
      <c r="F251" s="2" t="str">
        <f t="shared" si="7"/>
        <v>20130895</v>
      </c>
      <c r="G251" s="2" t="s">
        <v>49</v>
      </c>
      <c r="H251" s="2">
        <v>11463</v>
      </c>
      <c r="I251" s="10">
        <v>62629</v>
      </c>
      <c r="J251" s="10">
        <v>1145</v>
      </c>
      <c r="K251" s="3"/>
      <c r="L251" s="3"/>
    </row>
    <row r="252" spans="1:12" x14ac:dyDescent="0.3">
      <c r="A252" s="2">
        <v>2013</v>
      </c>
      <c r="B252" s="2" t="s">
        <v>7</v>
      </c>
      <c r="C252" s="4" t="s">
        <v>22</v>
      </c>
      <c r="D252" s="2" t="s">
        <v>50</v>
      </c>
      <c r="E252" s="2" t="str">
        <f t="shared" si="6"/>
        <v>201308</v>
      </c>
      <c r="F252" s="2" t="str">
        <f t="shared" si="7"/>
        <v>20130841</v>
      </c>
      <c r="G252" s="2" t="s">
        <v>51</v>
      </c>
      <c r="H252" s="2">
        <v>290619</v>
      </c>
      <c r="I252" s="10">
        <v>694961</v>
      </c>
      <c r="J252" s="10">
        <v>14235</v>
      </c>
      <c r="K252" s="3"/>
      <c r="L252" s="3"/>
    </row>
    <row r="253" spans="1:12" x14ac:dyDescent="0.3">
      <c r="A253" s="2">
        <v>2013</v>
      </c>
      <c r="B253" s="2" t="s">
        <v>7</v>
      </c>
      <c r="C253" s="4" t="s">
        <v>22</v>
      </c>
      <c r="D253" s="2" t="s">
        <v>54</v>
      </c>
      <c r="E253" s="2" t="str">
        <f t="shared" si="6"/>
        <v>201308</v>
      </c>
      <c r="F253" s="2" t="str">
        <f t="shared" si="7"/>
        <v>20130844</v>
      </c>
      <c r="G253" s="2" t="s">
        <v>55</v>
      </c>
      <c r="H253" s="2">
        <v>141325</v>
      </c>
      <c r="I253" s="10">
        <v>695236</v>
      </c>
      <c r="J253" s="10">
        <v>2553</v>
      </c>
      <c r="K253" s="3"/>
      <c r="L253" s="3"/>
    </row>
    <row r="254" spans="1:12" x14ac:dyDescent="0.3">
      <c r="A254" s="2">
        <v>2013</v>
      </c>
      <c r="B254" s="2" t="s">
        <v>7</v>
      </c>
      <c r="C254" s="4" t="s">
        <v>22</v>
      </c>
      <c r="D254" s="2" t="s">
        <v>56</v>
      </c>
      <c r="E254" s="2" t="str">
        <f t="shared" si="6"/>
        <v>201308</v>
      </c>
      <c r="F254" s="2" t="str">
        <f t="shared" si="7"/>
        <v>20130847</v>
      </c>
      <c r="G254" s="2" t="s">
        <v>57</v>
      </c>
      <c r="H254" s="2">
        <v>351946</v>
      </c>
      <c r="I254" s="10">
        <v>930008</v>
      </c>
      <c r="J254" s="10">
        <v>6278</v>
      </c>
      <c r="K254" s="3"/>
      <c r="L254" s="3"/>
    </row>
    <row r="255" spans="1:12" x14ac:dyDescent="0.3">
      <c r="A255" s="2">
        <v>2013</v>
      </c>
      <c r="B255" s="2" t="s">
        <v>7</v>
      </c>
      <c r="C255" s="4" t="s">
        <v>22</v>
      </c>
      <c r="D255" s="2" t="s">
        <v>58</v>
      </c>
      <c r="E255" s="2" t="str">
        <f t="shared" si="6"/>
        <v>201308</v>
      </c>
      <c r="F255" s="2" t="str">
        <f t="shared" si="7"/>
        <v>20130850</v>
      </c>
      <c r="G255" s="2" t="s">
        <v>59</v>
      </c>
      <c r="H255" s="2">
        <v>386164</v>
      </c>
      <c r="I255" s="10">
        <v>404162</v>
      </c>
      <c r="J255" s="10">
        <v>8696</v>
      </c>
      <c r="K255" s="3"/>
      <c r="L255" s="3"/>
    </row>
    <row r="256" spans="1:12" x14ac:dyDescent="0.3">
      <c r="A256" s="2">
        <v>2013</v>
      </c>
      <c r="B256" s="2" t="s">
        <v>7</v>
      </c>
      <c r="C256" s="4" t="s">
        <v>22</v>
      </c>
      <c r="D256" s="2" t="s">
        <v>60</v>
      </c>
      <c r="E256" s="2" t="str">
        <f t="shared" si="6"/>
        <v>201308</v>
      </c>
      <c r="F256" s="2" t="str">
        <f t="shared" si="7"/>
        <v>20130852</v>
      </c>
      <c r="G256" s="2" t="s">
        <v>61</v>
      </c>
      <c r="H256" s="2">
        <v>245824</v>
      </c>
      <c r="I256" s="10">
        <v>1139872</v>
      </c>
      <c r="J256" s="10">
        <v>19405</v>
      </c>
      <c r="K256" s="3"/>
      <c r="L256" s="3"/>
    </row>
    <row r="257" spans="1:12" x14ac:dyDescent="0.3">
      <c r="A257" s="2">
        <v>2013</v>
      </c>
      <c r="B257" s="2" t="s">
        <v>7</v>
      </c>
      <c r="C257" s="4" t="s">
        <v>22</v>
      </c>
      <c r="D257" s="2" t="s">
        <v>62</v>
      </c>
      <c r="E257" s="2" t="str">
        <f t="shared" si="6"/>
        <v>201308</v>
      </c>
      <c r="F257" s="2" t="str">
        <f t="shared" si="7"/>
        <v>20130854</v>
      </c>
      <c r="G257" s="2" t="s">
        <v>63</v>
      </c>
      <c r="H257" s="2">
        <v>410190</v>
      </c>
      <c r="I257" s="10">
        <v>797697</v>
      </c>
      <c r="J257" s="10">
        <v>11758</v>
      </c>
      <c r="K257" s="3"/>
      <c r="L257" s="3"/>
    </row>
    <row r="258" spans="1:12" x14ac:dyDescent="0.3">
      <c r="A258" s="2">
        <v>2013</v>
      </c>
      <c r="B258" s="2" t="s">
        <v>7</v>
      </c>
      <c r="C258" s="4" t="s">
        <v>22</v>
      </c>
      <c r="D258" s="2" t="s">
        <v>64</v>
      </c>
      <c r="E258" s="2" t="str">
        <f t="shared" ref="E258:E321" si="8">+CONCATENATE(A258,C258)</f>
        <v>201308</v>
      </c>
      <c r="F258" s="2" t="str">
        <f t="shared" ref="F258:F321" si="9">+CONCATENATE(A258,C258,D258)</f>
        <v>20130886</v>
      </c>
      <c r="G258" s="2" t="s">
        <v>65</v>
      </c>
      <c r="H258" s="2">
        <v>41500</v>
      </c>
      <c r="I258" s="10">
        <v>260544</v>
      </c>
      <c r="J258" s="10">
        <v>4875</v>
      </c>
      <c r="K258" s="3"/>
      <c r="L258" s="3"/>
    </row>
    <row r="259" spans="1:12" x14ac:dyDescent="0.3">
      <c r="A259" s="2">
        <v>2013</v>
      </c>
      <c r="B259" s="2" t="s">
        <v>7</v>
      </c>
      <c r="C259" s="4" t="s">
        <v>22</v>
      </c>
      <c r="D259" s="2" t="s">
        <v>66</v>
      </c>
      <c r="E259" s="2" t="str">
        <f t="shared" si="8"/>
        <v>201308</v>
      </c>
      <c r="F259" s="2" t="str">
        <f t="shared" si="9"/>
        <v>20130863</v>
      </c>
      <c r="G259" s="2" t="s">
        <v>67</v>
      </c>
      <c r="H259" s="2">
        <v>222043</v>
      </c>
      <c r="I259" s="10">
        <v>247188</v>
      </c>
      <c r="J259" s="10">
        <v>6833</v>
      </c>
      <c r="K259" s="3"/>
      <c r="L259" s="3"/>
    </row>
    <row r="260" spans="1:12" x14ac:dyDescent="0.3">
      <c r="A260" s="2">
        <v>2013</v>
      </c>
      <c r="B260" s="2" t="s">
        <v>7</v>
      </c>
      <c r="C260" s="4" t="s">
        <v>22</v>
      </c>
      <c r="D260" s="2" t="s">
        <v>68</v>
      </c>
      <c r="E260" s="2" t="str">
        <f t="shared" si="8"/>
        <v>201308</v>
      </c>
      <c r="F260" s="2" t="str">
        <f t="shared" si="9"/>
        <v>20130866</v>
      </c>
      <c r="G260" s="2" t="s">
        <v>69</v>
      </c>
      <c r="H260" s="2">
        <v>462908</v>
      </c>
      <c r="I260" s="10">
        <v>370042</v>
      </c>
      <c r="J260" s="10">
        <v>10012</v>
      </c>
      <c r="K260" s="3"/>
      <c r="L260" s="3"/>
    </row>
    <row r="261" spans="1:12" x14ac:dyDescent="0.3">
      <c r="A261" s="2">
        <v>2013</v>
      </c>
      <c r="B261" s="2" t="s">
        <v>7</v>
      </c>
      <c r="C261" s="4" t="s">
        <v>22</v>
      </c>
      <c r="D261" s="2" t="s">
        <v>70</v>
      </c>
      <c r="E261" s="2" t="str">
        <f t="shared" si="8"/>
        <v>201308</v>
      </c>
      <c r="F261" s="2" t="str">
        <f t="shared" si="9"/>
        <v>20130888</v>
      </c>
      <c r="G261" s="2" t="s">
        <v>71</v>
      </c>
      <c r="H261" s="2">
        <v>34701</v>
      </c>
      <c r="I261" s="10">
        <v>20252</v>
      </c>
      <c r="J261" s="10">
        <v>504</v>
      </c>
      <c r="K261" s="3"/>
      <c r="L261" s="3"/>
    </row>
    <row r="262" spans="1:12" x14ac:dyDescent="0.3">
      <c r="A262" s="2">
        <v>2013</v>
      </c>
      <c r="B262" s="2" t="s">
        <v>7</v>
      </c>
      <c r="C262" s="4" t="s">
        <v>22</v>
      </c>
      <c r="D262" s="2" t="s">
        <v>72</v>
      </c>
      <c r="E262" s="2" t="str">
        <f t="shared" si="8"/>
        <v>201308</v>
      </c>
      <c r="F262" s="2" t="str">
        <f t="shared" si="9"/>
        <v>20130868</v>
      </c>
      <c r="G262" s="2" t="s">
        <v>73</v>
      </c>
      <c r="H262" s="2">
        <v>987253</v>
      </c>
      <c r="I262" s="10">
        <v>700489</v>
      </c>
      <c r="J262" s="10">
        <v>36414</v>
      </c>
      <c r="K262" s="3"/>
      <c r="L262" s="3"/>
    </row>
    <row r="263" spans="1:12" x14ac:dyDescent="0.3">
      <c r="A263" s="2">
        <v>2013</v>
      </c>
      <c r="B263" s="2" t="s">
        <v>7</v>
      </c>
      <c r="C263" s="4" t="s">
        <v>22</v>
      </c>
      <c r="D263" s="2" t="s">
        <v>74</v>
      </c>
      <c r="E263" s="2" t="str">
        <f t="shared" si="8"/>
        <v>201308</v>
      </c>
      <c r="F263" s="2" t="str">
        <f t="shared" si="9"/>
        <v>20130870</v>
      </c>
      <c r="G263" s="2" t="s">
        <v>75</v>
      </c>
      <c r="H263" s="2">
        <v>153468</v>
      </c>
      <c r="I263" s="10">
        <v>791597</v>
      </c>
      <c r="J263" s="10">
        <v>5811</v>
      </c>
      <c r="K263" s="3"/>
      <c r="L263" s="3"/>
    </row>
    <row r="264" spans="1:12" x14ac:dyDescent="0.3">
      <c r="A264" s="2">
        <v>2013</v>
      </c>
      <c r="B264" s="2" t="s">
        <v>7</v>
      </c>
      <c r="C264" s="4" t="s">
        <v>22</v>
      </c>
      <c r="D264" s="2" t="s">
        <v>76</v>
      </c>
      <c r="E264" s="2" t="str">
        <f t="shared" si="8"/>
        <v>201308</v>
      </c>
      <c r="F264" s="2" t="str">
        <f t="shared" si="9"/>
        <v>20130873</v>
      </c>
      <c r="G264" s="2" t="s">
        <v>77</v>
      </c>
      <c r="H264" s="2">
        <v>440126</v>
      </c>
      <c r="I264" s="10">
        <v>663608</v>
      </c>
      <c r="J264" s="10">
        <v>16435</v>
      </c>
      <c r="K264" s="3"/>
      <c r="L264" s="3"/>
    </row>
    <row r="265" spans="1:12" x14ac:dyDescent="0.3">
      <c r="A265" s="2">
        <v>2013</v>
      </c>
      <c r="B265" s="2" t="s">
        <v>7</v>
      </c>
      <c r="C265" s="4" t="s">
        <v>22</v>
      </c>
      <c r="D265" s="2" t="s">
        <v>78</v>
      </c>
      <c r="E265" s="2" t="str">
        <f t="shared" si="8"/>
        <v>201308</v>
      </c>
      <c r="F265" s="2" t="str">
        <f t="shared" si="9"/>
        <v>20130876</v>
      </c>
      <c r="G265" s="2" t="s">
        <v>79</v>
      </c>
      <c r="H265" s="2">
        <v>2243431</v>
      </c>
      <c r="I265" s="10">
        <v>1842397</v>
      </c>
      <c r="J265" s="10">
        <v>23282</v>
      </c>
      <c r="K265" s="3"/>
      <c r="L265" s="3"/>
    </row>
    <row r="266" spans="1:12" x14ac:dyDescent="0.3">
      <c r="A266" s="2">
        <v>2013</v>
      </c>
      <c r="B266" s="2" t="s">
        <v>7</v>
      </c>
      <c r="C266" s="4" t="s">
        <v>22</v>
      </c>
      <c r="D266" s="2" t="s">
        <v>80</v>
      </c>
      <c r="E266" s="2" t="str">
        <f t="shared" si="8"/>
        <v>201308</v>
      </c>
      <c r="F266" s="2" t="str">
        <f t="shared" si="9"/>
        <v>20130897</v>
      </c>
      <c r="G266" s="2" t="s">
        <v>81</v>
      </c>
      <c r="H266" s="2">
        <v>2611</v>
      </c>
      <c r="I266" s="10">
        <v>26449</v>
      </c>
      <c r="J266" s="10">
        <v>1018</v>
      </c>
      <c r="K266" s="3"/>
      <c r="L266" s="3"/>
    </row>
    <row r="267" spans="1:12" x14ac:dyDescent="0.3">
      <c r="A267" s="2">
        <v>2013</v>
      </c>
      <c r="B267" s="2" t="s">
        <v>7</v>
      </c>
      <c r="C267" s="4" t="s">
        <v>22</v>
      </c>
      <c r="D267" s="2" t="s">
        <v>82</v>
      </c>
      <c r="E267" s="2" t="str">
        <f t="shared" si="8"/>
        <v>201308</v>
      </c>
      <c r="F267" s="2" t="str">
        <f t="shared" si="9"/>
        <v>20130899</v>
      </c>
      <c r="G267" s="2" t="s">
        <v>83</v>
      </c>
      <c r="H267" s="2">
        <v>5768</v>
      </c>
      <c r="I267" s="10">
        <v>71228</v>
      </c>
      <c r="J267" s="10">
        <v>493</v>
      </c>
      <c r="K267" s="3"/>
      <c r="L267" s="3"/>
    </row>
    <row r="268" spans="1:12" x14ac:dyDescent="0.3">
      <c r="A268" s="2">
        <v>2013</v>
      </c>
      <c r="B268" s="2" t="s">
        <v>17</v>
      </c>
      <c r="C268" s="6" t="s">
        <v>92</v>
      </c>
      <c r="D268" s="2" t="s">
        <v>5</v>
      </c>
      <c r="E268" s="2" t="str">
        <f t="shared" si="8"/>
        <v>201309</v>
      </c>
      <c r="F268" s="2" t="str">
        <f t="shared" si="9"/>
        <v>20130991</v>
      </c>
      <c r="G268" s="2" t="s">
        <v>6</v>
      </c>
      <c r="H268" s="2">
        <v>12185</v>
      </c>
      <c r="I268" s="7">
        <v>51921</v>
      </c>
      <c r="J268" s="10">
        <v>1340</v>
      </c>
      <c r="K268" s="3"/>
      <c r="L268" s="3"/>
    </row>
    <row r="269" spans="1:12" x14ac:dyDescent="0.3">
      <c r="A269" s="2">
        <v>2013</v>
      </c>
      <c r="B269" s="2" t="s">
        <v>17</v>
      </c>
      <c r="C269" s="4" t="s">
        <v>92</v>
      </c>
      <c r="D269" s="2" t="s">
        <v>18</v>
      </c>
      <c r="E269" s="2" t="str">
        <f t="shared" si="8"/>
        <v>201309</v>
      </c>
      <c r="F269" s="2" t="str">
        <f t="shared" si="9"/>
        <v>20130905</v>
      </c>
      <c r="G269" s="2" t="s">
        <v>19</v>
      </c>
      <c r="H269" s="2">
        <v>3167667</v>
      </c>
      <c r="I269" s="10">
        <v>2370795</v>
      </c>
      <c r="J269" s="10">
        <v>62398</v>
      </c>
      <c r="K269" s="3"/>
      <c r="L269" s="3"/>
    </row>
    <row r="270" spans="1:12" x14ac:dyDescent="0.3">
      <c r="A270" s="2">
        <v>2013</v>
      </c>
      <c r="B270" s="2" t="s">
        <v>17</v>
      </c>
      <c r="C270" s="4" t="s">
        <v>92</v>
      </c>
      <c r="D270" s="2" t="s">
        <v>20</v>
      </c>
      <c r="E270" s="2" t="str">
        <f t="shared" si="8"/>
        <v>201309</v>
      </c>
      <c r="F270" s="2" t="str">
        <f t="shared" si="9"/>
        <v>20130981</v>
      </c>
      <c r="G270" s="2" t="s">
        <v>21</v>
      </c>
      <c r="H270" s="2">
        <v>35478</v>
      </c>
      <c r="I270" s="10">
        <v>179471</v>
      </c>
      <c r="J270" s="10">
        <v>3517</v>
      </c>
      <c r="K270" s="3"/>
      <c r="L270" s="3"/>
    </row>
    <row r="271" spans="1:12" x14ac:dyDescent="0.3">
      <c r="A271" s="2">
        <v>2013</v>
      </c>
      <c r="B271" s="2" t="s">
        <v>17</v>
      </c>
      <c r="C271" s="4" t="s">
        <v>92</v>
      </c>
      <c r="D271" s="2" t="s">
        <v>22</v>
      </c>
      <c r="E271" s="2" t="str">
        <f t="shared" si="8"/>
        <v>201309</v>
      </c>
      <c r="F271" s="2" t="str">
        <f t="shared" si="9"/>
        <v>20130908</v>
      </c>
      <c r="G271" s="2" t="s">
        <v>23</v>
      </c>
      <c r="H271" s="2">
        <v>1015265</v>
      </c>
      <c r="I271" s="10">
        <v>1275436</v>
      </c>
      <c r="J271" s="10">
        <v>12169</v>
      </c>
      <c r="K271" s="3"/>
      <c r="L271" s="3"/>
    </row>
    <row r="272" spans="1:12" x14ac:dyDescent="0.3">
      <c r="A272" s="2">
        <v>2013</v>
      </c>
      <c r="B272" s="2" t="s">
        <v>17</v>
      </c>
      <c r="C272" s="4" t="s">
        <v>92</v>
      </c>
      <c r="D272" s="2" t="s">
        <v>24</v>
      </c>
      <c r="E272" s="2" t="str">
        <f t="shared" si="8"/>
        <v>201309</v>
      </c>
      <c r="F272" s="2" t="str">
        <f t="shared" si="9"/>
        <v>20130911</v>
      </c>
      <c r="G272" s="2" t="s">
        <v>25</v>
      </c>
      <c r="H272" s="2">
        <v>5381600</v>
      </c>
      <c r="I272" s="10">
        <v>1220681</v>
      </c>
      <c r="J272" s="10">
        <v>35579</v>
      </c>
      <c r="K272" s="3"/>
      <c r="L272" s="3"/>
    </row>
    <row r="273" spans="1:12" x14ac:dyDescent="0.3">
      <c r="A273" s="2">
        <v>2013</v>
      </c>
      <c r="B273" s="2" t="s">
        <v>17</v>
      </c>
      <c r="C273" s="4" t="s">
        <v>92</v>
      </c>
      <c r="D273" s="2" t="s">
        <v>26</v>
      </c>
      <c r="E273" s="2" t="str">
        <f t="shared" si="8"/>
        <v>201309</v>
      </c>
      <c r="F273" s="2" t="str">
        <f t="shared" si="9"/>
        <v>20130913</v>
      </c>
      <c r="G273" s="2" t="s">
        <v>27</v>
      </c>
      <c r="H273" s="2">
        <v>588371</v>
      </c>
      <c r="I273" s="10">
        <v>1360812</v>
      </c>
      <c r="J273" s="10">
        <v>12181</v>
      </c>
      <c r="K273" s="3"/>
      <c r="L273" s="3"/>
    </row>
    <row r="274" spans="1:12" x14ac:dyDescent="0.3">
      <c r="A274" s="2">
        <v>2013</v>
      </c>
      <c r="B274" s="2" t="s">
        <v>17</v>
      </c>
      <c r="C274" s="4" t="s">
        <v>92</v>
      </c>
      <c r="D274" s="2" t="s">
        <v>28</v>
      </c>
      <c r="E274" s="2" t="str">
        <f t="shared" si="8"/>
        <v>201309</v>
      </c>
      <c r="F274" s="2" t="str">
        <f t="shared" si="9"/>
        <v>20130915</v>
      </c>
      <c r="G274" s="2" t="s">
        <v>29</v>
      </c>
      <c r="H274" s="2">
        <v>395059</v>
      </c>
      <c r="I274" s="10">
        <v>680442</v>
      </c>
      <c r="J274" s="10">
        <v>17228</v>
      </c>
      <c r="K274" s="3"/>
      <c r="L274" s="3"/>
    </row>
    <row r="275" spans="1:12" x14ac:dyDescent="0.3">
      <c r="A275" s="2">
        <v>2013</v>
      </c>
      <c r="B275" s="2" t="s">
        <v>17</v>
      </c>
      <c r="C275" s="4" t="s">
        <v>92</v>
      </c>
      <c r="D275" s="2" t="s">
        <v>30</v>
      </c>
      <c r="E275" s="2" t="str">
        <f t="shared" si="8"/>
        <v>201309</v>
      </c>
      <c r="F275" s="2" t="str">
        <f t="shared" si="9"/>
        <v>20130917</v>
      </c>
      <c r="G275" s="2" t="s">
        <v>31</v>
      </c>
      <c r="H275" s="2">
        <v>396654</v>
      </c>
      <c r="I275" s="10">
        <v>453069</v>
      </c>
      <c r="J275" s="10">
        <v>13404</v>
      </c>
      <c r="K275" s="3"/>
      <c r="L275" s="3"/>
    </row>
    <row r="276" spans="1:12" x14ac:dyDescent="0.3">
      <c r="A276" s="2">
        <v>2013</v>
      </c>
      <c r="B276" s="2" t="s">
        <v>17</v>
      </c>
      <c r="C276" s="4" t="s">
        <v>92</v>
      </c>
      <c r="D276" s="2" t="s">
        <v>32</v>
      </c>
      <c r="E276" s="2" t="str">
        <f t="shared" si="8"/>
        <v>201309</v>
      </c>
      <c r="F276" s="2" t="str">
        <f t="shared" si="9"/>
        <v>20130918</v>
      </c>
      <c r="G276" s="2" t="s">
        <v>33</v>
      </c>
      <c r="H276" s="2">
        <v>63266</v>
      </c>
      <c r="I276" s="10">
        <v>296581</v>
      </c>
      <c r="J276" s="10">
        <v>6333</v>
      </c>
      <c r="K276" s="3"/>
      <c r="L276" s="3"/>
    </row>
    <row r="277" spans="1:12" x14ac:dyDescent="0.3">
      <c r="A277" s="2">
        <v>2013</v>
      </c>
      <c r="B277" s="2" t="s">
        <v>17</v>
      </c>
      <c r="C277" s="4" t="s">
        <v>92</v>
      </c>
      <c r="D277" s="2" t="s">
        <v>34</v>
      </c>
      <c r="E277" s="2" t="str">
        <f t="shared" si="8"/>
        <v>201309</v>
      </c>
      <c r="F277" s="2" t="str">
        <f t="shared" si="9"/>
        <v>20130985</v>
      </c>
      <c r="G277" s="2" t="s">
        <v>35</v>
      </c>
      <c r="H277" s="2">
        <v>134591</v>
      </c>
      <c r="I277" s="10">
        <v>199272</v>
      </c>
      <c r="J277" s="10">
        <v>3578</v>
      </c>
      <c r="K277" s="3"/>
      <c r="L277" s="3"/>
    </row>
    <row r="278" spans="1:12" x14ac:dyDescent="0.3">
      <c r="A278" s="2">
        <v>2013</v>
      </c>
      <c r="B278" s="2" t="s">
        <v>17</v>
      </c>
      <c r="C278" s="4" t="s">
        <v>92</v>
      </c>
      <c r="D278" s="2" t="s">
        <v>36</v>
      </c>
      <c r="E278" s="2" t="str">
        <f t="shared" si="8"/>
        <v>201309</v>
      </c>
      <c r="F278" s="2" t="str">
        <f t="shared" si="9"/>
        <v>20130919</v>
      </c>
      <c r="G278" s="2" t="s">
        <v>37</v>
      </c>
      <c r="H278" s="2">
        <v>249958</v>
      </c>
      <c r="I278" s="10">
        <v>947785</v>
      </c>
      <c r="J278" s="10">
        <v>12409</v>
      </c>
      <c r="K278" s="3"/>
      <c r="L278" s="3"/>
    </row>
    <row r="279" spans="1:12" x14ac:dyDescent="0.3">
      <c r="A279" s="2">
        <v>2013</v>
      </c>
      <c r="B279" s="2" t="s">
        <v>17</v>
      </c>
      <c r="C279" s="4" t="s">
        <v>92</v>
      </c>
      <c r="D279" s="2" t="s">
        <v>38</v>
      </c>
      <c r="E279" s="2" t="str">
        <f t="shared" si="8"/>
        <v>201309</v>
      </c>
      <c r="F279" s="2" t="str">
        <f t="shared" si="9"/>
        <v>20130920</v>
      </c>
      <c r="G279" s="2" t="s">
        <v>39</v>
      </c>
      <c r="H279" s="2">
        <v>282317</v>
      </c>
      <c r="I279" s="10">
        <v>793529</v>
      </c>
      <c r="J279" s="10">
        <v>6040</v>
      </c>
      <c r="K279" s="3"/>
      <c r="L279" s="3"/>
    </row>
    <row r="280" spans="1:12" x14ac:dyDescent="0.3">
      <c r="A280" s="2">
        <v>2013</v>
      </c>
      <c r="B280" s="2" t="s">
        <v>17</v>
      </c>
      <c r="C280" s="4" t="s">
        <v>92</v>
      </c>
      <c r="D280" s="2" t="s">
        <v>40</v>
      </c>
      <c r="E280" s="2" t="str">
        <f t="shared" si="8"/>
        <v>201309</v>
      </c>
      <c r="F280" s="2" t="str">
        <f t="shared" si="9"/>
        <v>20130927</v>
      </c>
      <c r="G280" s="2" t="s">
        <v>41</v>
      </c>
      <c r="H280" s="2">
        <v>44789</v>
      </c>
      <c r="I280" s="10">
        <v>394791</v>
      </c>
      <c r="J280" s="10">
        <v>5262</v>
      </c>
      <c r="K280" s="3"/>
      <c r="L280" s="3"/>
    </row>
    <row r="281" spans="1:12" x14ac:dyDescent="0.3">
      <c r="A281" s="2">
        <v>2013</v>
      </c>
      <c r="B281" s="2" t="s">
        <v>17</v>
      </c>
      <c r="C281" s="4" t="s">
        <v>92</v>
      </c>
      <c r="D281" s="2" t="s">
        <v>42</v>
      </c>
      <c r="E281" s="2" t="str">
        <f t="shared" si="8"/>
        <v>201309</v>
      </c>
      <c r="F281" s="2" t="str">
        <f t="shared" si="9"/>
        <v>20130923</v>
      </c>
      <c r="G281" s="2" t="s">
        <v>43</v>
      </c>
      <c r="H281" s="2">
        <v>293211</v>
      </c>
      <c r="I281" s="10">
        <v>1299811</v>
      </c>
      <c r="J281" s="10">
        <v>12579</v>
      </c>
      <c r="K281" s="3"/>
      <c r="L281" s="3"/>
    </row>
    <row r="282" spans="1:12" x14ac:dyDescent="0.3">
      <c r="A282" s="2">
        <v>2013</v>
      </c>
      <c r="B282" s="2" t="s">
        <v>17</v>
      </c>
      <c r="C282" s="4" t="s">
        <v>92</v>
      </c>
      <c r="D282" s="2" t="s">
        <v>44</v>
      </c>
      <c r="E282" s="2" t="str">
        <f t="shared" si="8"/>
        <v>201309</v>
      </c>
      <c r="F282" s="2" t="str">
        <f t="shared" si="9"/>
        <v>20130925</v>
      </c>
      <c r="G282" s="2" t="s">
        <v>45</v>
      </c>
      <c r="H282" s="2">
        <v>1028307</v>
      </c>
      <c r="I282" s="10">
        <v>907685</v>
      </c>
      <c r="J282" s="10">
        <v>13115</v>
      </c>
      <c r="K282" s="3"/>
      <c r="L282" s="3"/>
    </row>
    <row r="283" spans="1:12" x14ac:dyDescent="0.3">
      <c r="A283" s="2">
        <v>2013</v>
      </c>
      <c r="B283" s="2" t="s">
        <v>17</v>
      </c>
      <c r="C283" s="4" t="s">
        <v>92</v>
      </c>
      <c r="D283" s="2" t="s">
        <v>46</v>
      </c>
      <c r="E283" s="2" t="str">
        <f t="shared" si="8"/>
        <v>201309</v>
      </c>
      <c r="F283" s="2" t="str">
        <f t="shared" si="9"/>
        <v>20130994</v>
      </c>
      <c r="G283" s="2" t="s">
        <v>47</v>
      </c>
      <c r="H283" s="2">
        <v>3682</v>
      </c>
      <c r="I283" s="10">
        <v>36580</v>
      </c>
      <c r="J283" s="10">
        <v>628</v>
      </c>
      <c r="K283" s="3"/>
      <c r="L283" s="3"/>
    </row>
    <row r="284" spans="1:12" x14ac:dyDescent="0.3">
      <c r="A284" s="2">
        <v>2013</v>
      </c>
      <c r="B284" s="2" t="s">
        <v>17</v>
      </c>
      <c r="C284" s="4" t="s">
        <v>92</v>
      </c>
      <c r="D284" s="2" t="s">
        <v>48</v>
      </c>
      <c r="E284" s="2" t="str">
        <f t="shared" si="8"/>
        <v>201309</v>
      </c>
      <c r="F284" s="2" t="str">
        <f t="shared" si="9"/>
        <v>20130995</v>
      </c>
      <c r="G284" s="2" t="s">
        <v>49</v>
      </c>
      <c r="H284" s="2">
        <v>11466</v>
      </c>
      <c r="I284" s="10">
        <v>62056</v>
      </c>
      <c r="J284" s="10">
        <v>1176</v>
      </c>
      <c r="K284" s="3"/>
      <c r="L284" s="3"/>
    </row>
    <row r="285" spans="1:12" x14ac:dyDescent="0.3">
      <c r="A285" s="2">
        <v>2013</v>
      </c>
      <c r="B285" s="2" t="s">
        <v>17</v>
      </c>
      <c r="C285" s="4" t="s">
        <v>92</v>
      </c>
      <c r="D285" s="2" t="s">
        <v>50</v>
      </c>
      <c r="E285" s="2" t="str">
        <f t="shared" si="8"/>
        <v>201309</v>
      </c>
      <c r="F285" s="2" t="str">
        <f t="shared" si="9"/>
        <v>20130941</v>
      </c>
      <c r="G285" s="2" t="s">
        <v>51</v>
      </c>
      <c r="H285" s="2">
        <v>288222</v>
      </c>
      <c r="I285" s="10">
        <v>731724</v>
      </c>
      <c r="J285" s="10">
        <v>14206</v>
      </c>
      <c r="K285" s="3"/>
      <c r="L285" s="3"/>
    </row>
    <row r="286" spans="1:12" x14ac:dyDescent="0.3">
      <c r="A286" s="2">
        <v>2013</v>
      </c>
      <c r="B286" s="2" t="s">
        <v>17</v>
      </c>
      <c r="C286" s="4" t="s">
        <v>92</v>
      </c>
      <c r="D286" s="2" t="s">
        <v>54</v>
      </c>
      <c r="E286" s="2" t="str">
        <f t="shared" si="8"/>
        <v>201309</v>
      </c>
      <c r="F286" s="2" t="str">
        <f t="shared" si="9"/>
        <v>20130944</v>
      </c>
      <c r="G286" s="2" t="s">
        <v>55</v>
      </c>
      <c r="H286" s="2">
        <v>139467</v>
      </c>
      <c r="I286" s="10">
        <v>680706</v>
      </c>
      <c r="J286" s="10">
        <v>2539</v>
      </c>
      <c r="K286" s="3"/>
      <c r="L286" s="3"/>
    </row>
    <row r="287" spans="1:12" x14ac:dyDescent="0.3">
      <c r="A287" s="2">
        <v>2013</v>
      </c>
      <c r="B287" s="2" t="s">
        <v>17</v>
      </c>
      <c r="C287" s="4" t="s">
        <v>92</v>
      </c>
      <c r="D287" s="2" t="s">
        <v>56</v>
      </c>
      <c r="E287" s="2" t="str">
        <f t="shared" si="8"/>
        <v>201309</v>
      </c>
      <c r="F287" s="2" t="str">
        <f t="shared" si="9"/>
        <v>20130947</v>
      </c>
      <c r="G287" s="2" t="s">
        <v>57</v>
      </c>
      <c r="H287" s="2">
        <v>343628</v>
      </c>
      <c r="I287" s="10">
        <v>920259</v>
      </c>
      <c r="J287" s="10">
        <v>6386</v>
      </c>
      <c r="K287" s="3"/>
      <c r="L287" s="3"/>
    </row>
    <row r="288" spans="1:12" x14ac:dyDescent="0.3">
      <c r="A288" s="2">
        <v>2013</v>
      </c>
      <c r="B288" s="2" t="s">
        <v>17</v>
      </c>
      <c r="C288" s="4" t="s">
        <v>92</v>
      </c>
      <c r="D288" s="2" t="s">
        <v>58</v>
      </c>
      <c r="E288" s="2" t="str">
        <f t="shared" si="8"/>
        <v>201309</v>
      </c>
      <c r="F288" s="2" t="str">
        <f t="shared" si="9"/>
        <v>20130950</v>
      </c>
      <c r="G288" s="2" t="s">
        <v>59</v>
      </c>
      <c r="H288" s="2">
        <v>384480</v>
      </c>
      <c r="I288" s="10">
        <v>400062</v>
      </c>
      <c r="J288" s="10">
        <v>8766</v>
      </c>
      <c r="K288" s="3"/>
      <c r="L288" s="3"/>
    </row>
    <row r="289" spans="1:12" x14ac:dyDescent="0.3">
      <c r="A289" s="2">
        <v>2013</v>
      </c>
      <c r="B289" s="2" t="s">
        <v>17</v>
      </c>
      <c r="C289" s="4" t="s">
        <v>92</v>
      </c>
      <c r="D289" s="2" t="s">
        <v>60</v>
      </c>
      <c r="E289" s="2" t="str">
        <f t="shared" si="8"/>
        <v>201309</v>
      </c>
      <c r="F289" s="2" t="str">
        <f t="shared" si="9"/>
        <v>20130952</v>
      </c>
      <c r="G289" s="2" t="s">
        <v>61</v>
      </c>
      <c r="H289" s="2">
        <v>243869</v>
      </c>
      <c r="I289" s="10">
        <v>1131609</v>
      </c>
      <c r="J289" s="10">
        <v>19351</v>
      </c>
      <c r="K289" s="3"/>
      <c r="L289" s="3"/>
    </row>
    <row r="290" spans="1:12" x14ac:dyDescent="0.3">
      <c r="A290" s="2">
        <v>2013</v>
      </c>
      <c r="B290" s="2" t="s">
        <v>17</v>
      </c>
      <c r="C290" s="4" t="s">
        <v>92</v>
      </c>
      <c r="D290" s="2" t="s">
        <v>62</v>
      </c>
      <c r="E290" s="2" t="str">
        <f t="shared" si="8"/>
        <v>201309</v>
      </c>
      <c r="F290" s="2" t="str">
        <f t="shared" si="9"/>
        <v>20130954</v>
      </c>
      <c r="G290" s="2" t="s">
        <v>63</v>
      </c>
      <c r="H290" s="2">
        <v>404759</v>
      </c>
      <c r="I290" s="10">
        <v>802853</v>
      </c>
      <c r="J290" s="10">
        <v>11726</v>
      </c>
      <c r="K290" s="3"/>
      <c r="L290" s="3"/>
    </row>
    <row r="291" spans="1:12" x14ac:dyDescent="0.3">
      <c r="A291" s="2">
        <v>2013</v>
      </c>
      <c r="B291" s="2" t="s">
        <v>17</v>
      </c>
      <c r="C291" s="4" t="s">
        <v>92</v>
      </c>
      <c r="D291" s="2" t="s">
        <v>64</v>
      </c>
      <c r="E291" s="2" t="str">
        <f t="shared" si="8"/>
        <v>201309</v>
      </c>
      <c r="F291" s="2" t="str">
        <f t="shared" si="9"/>
        <v>20130986</v>
      </c>
      <c r="G291" s="2" t="s">
        <v>65</v>
      </c>
      <c r="H291" s="2">
        <v>39772</v>
      </c>
      <c r="I291" s="10">
        <v>254092</v>
      </c>
      <c r="J291" s="10">
        <v>4840</v>
      </c>
      <c r="K291" s="3"/>
      <c r="L291" s="3"/>
    </row>
    <row r="292" spans="1:12" x14ac:dyDescent="0.3">
      <c r="A292" s="2">
        <v>2013</v>
      </c>
      <c r="B292" s="2" t="s">
        <v>17</v>
      </c>
      <c r="C292" s="4" t="s">
        <v>92</v>
      </c>
      <c r="D292" s="2" t="s">
        <v>66</v>
      </c>
      <c r="E292" s="2" t="str">
        <f t="shared" si="8"/>
        <v>201309</v>
      </c>
      <c r="F292" s="2" t="str">
        <f t="shared" si="9"/>
        <v>20130963</v>
      </c>
      <c r="G292" s="2" t="s">
        <v>67</v>
      </c>
      <c r="H292" s="2">
        <v>221286</v>
      </c>
      <c r="I292" s="10">
        <v>246236</v>
      </c>
      <c r="J292" s="10">
        <v>6818</v>
      </c>
      <c r="K292" s="3"/>
      <c r="L292" s="3"/>
    </row>
    <row r="293" spans="1:12" x14ac:dyDescent="0.3">
      <c r="A293" s="2">
        <v>2013</v>
      </c>
      <c r="B293" s="2" t="s">
        <v>17</v>
      </c>
      <c r="C293" s="4" t="s">
        <v>92</v>
      </c>
      <c r="D293" s="2" t="s">
        <v>68</v>
      </c>
      <c r="E293" s="2" t="str">
        <f t="shared" si="8"/>
        <v>201309</v>
      </c>
      <c r="F293" s="2" t="str">
        <f t="shared" si="9"/>
        <v>20130966</v>
      </c>
      <c r="G293" s="2" t="s">
        <v>69</v>
      </c>
      <c r="H293" s="2">
        <v>461095</v>
      </c>
      <c r="I293" s="10">
        <v>367686</v>
      </c>
      <c r="J293" s="10">
        <v>9950</v>
      </c>
      <c r="K293" s="3"/>
      <c r="L293" s="3"/>
    </row>
    <row r="294" spans="1:12" x14ac:dyDescent="0.3">
      <c r="A294" s="2">
        <v>2013</v>
      </c>
      <c r="B294" s="2" t="s">
        <v>17</v>
      </c>
      <c r="C294" s="4" t="s">
        <v>92</v>
      </c>
      <c r="D294" s="2" t="s">
        <v>70</v>
      </c>
      <c r="E294" s="2" t="str">
        <f t="shared" si="8"/>
        <v>201309</v>
      </c>
      <c r="F294" s="2" t="str">
        <f t="shared" si="9"/>
        <v>20130988</v>
      </c>
      <c r="G294" s="2" t="s">
        <v>71</v>
      </c>
      <c r="H294" s="2">
        <v>34692</v>
      </c>
      <c r="I294" s="10">
        <v>19492</v>
      </c>
      <c r="J294" s="10">
        <v>499</v>
      </c>
      <c r="K294" s="3"/>
      <c r="L294" s="3"/>
    </row>
    <row r="295" spans="1:12" x14ac:dyDescent="0.3">
      <c r="A295" s="2">
        <v>2013</v>
      </c>
      <c r="B295" s="2" t="s">
        <v>17</v>
      </c>
      <c r="C295" s="4" t="s">
        <v>92</v>
      </c>
      <c r="D295" s="2" t="s">
        <v>72</v>
      </c>
      <c r="E295" s="2" t="str">
        <f t="shared" si="8"/>
        <v>201309</v>
      </c>
      <c r="F295" s="2" t="str">
        <f t="shared" si="9"/>
        <v>20130968</v>
      </c>
      <c r="G295" s="2" t="s">
        <v>73</v>
      </c>
      <c r="H295" s="2">
        <v>969495</v>
      </c>
      <c r="I295" s="10">
        <v>824486</v>
      </c>
      <c r="J295" s="10">
        <v>36303</v>
      </c>
      <c r="K295" s="3"/>
      <c r="L295" s="3"/>
    </row>
    <row r="296" spans="1:12" x14ac:dyDescent="0.3">
      <c r="A296" s="2">
        <v>2013</v>
      </c>
      <c r="B296" s="2" t="s">
        <v>17</v>
      </c>
      <c r="C296" s="4" t="s">
        <v>92</v>
      </c>
      <c r="D296" s="2" t="s">
        <v>74</v>
      </c>
      <c r="E296" s="2" t="str">
        <f t="shared" si="8"/>
        <v>201309</v>
      </c>
      <c r="F296" s="2" t="str">
        <f t="shared" si="9"/>
        <v>20130970</v>
      </c>
      <c r="G296" s="2" t="s">
        <v>75</v>
      </c>
      <c r="H296" s="2">
        <v>150433</v>
      </c>
      <c r="I296" s="10">
        <v>788609</v>
      </c>
      <c r="J296" s="10">
        <v>5842</v>
      </c>
      <c r="K296" s="3"/>
      <c r="L296" s="3"/>
    </row>
    <row r="297" spans="1:12" x14ac:dyDescent="0.3">
      <c r="A297" s="2">
        <v>2013</v>
      </c>
      <c r="B297" s="2" t="s">
        <v>17</v>
      </c>
      <c r="C297" s="4" t="s">
        <v>92</v>
      </c>
      <c r="D297" s="2" t="s">
        <v>76</v>
      </c>
      <c r="E297" s="2" t="str">
        <f t="shared" si="8"/>
        <v>201309</v>
      </c>
      <c r="F297" s="2" t="str">
        <f t="shared" si="9"/>
        <v>20130973</v>
      </c>
      <c r="G297" s="2" t="s">
        <v>77</v>
      </c>
      <c r="H297" s="2">
        <v>439182</v>
      </c>
      <c r="I297" s="10">
        <v>710677</v>
      </c>
      <c r="J297" s="10">
        <v>16349</v>
      </c>
      <c r="K297" s="3"/>
      <c r="L297" s="3"/>
    </row>
    <row r="298" spans="1:12" x14ac:dyDescent="0.3">
      <c r="A298" s="2">
        <v>2013</v>
      </c>
      <c r="B298" s="2" t="s">
        <v>17</v>
      </c>
      <c r="C298" s="4" t="s">
        <v>92</v>
      </c>
      <c r="D298" s="2" t="s">
        <v>78</v>
      </c>
      <c r="E298" s="2" t="str">
        <f t="shared" si="8"/>
        <v>201309</v>
      </c>
      <c r="F298" s="2" t="str">
        <f t="shared" si="9"/>
        <v>20130976</v>
      </c>
      <c r="G298" s="2" t="s">
        <v>79</v>
      </c>
      <c r="H298" s="2">
        <v>2223490</v>
      </c>
      <c r="I298" s="10">
        <v>1807114</v>
      </c>
      <c r="J298" s="10">
        <v>23226</v>
      </c>
      <c r="K298" s="3"/>
      <c r="L298" s="3"/>
    </row>
    <row r="299" spans="1:12" x14ac:dyDescent="0.3">
      <c r="A299" s="2">
        <v>2013</v>
      </c>
      <c r="B299" s="2" t="s">
        <v>17</v>
      </c>
      <c r="C299" s="4" t="s">
        <v>92</v>
      </c>
      <c r="D299" s="2" t="s">
        <v>80</v>
      </c>
      <c r="E299" s="2" t="str">
        <f t="shared" si="8"/>
        <v>201309</v>
      </c>
      <c r="F299" s="2" t="str">
        <f t="shared" si="9"/>
        <v>20130997</v>
      </c>
      <c r="G299" s="2" t="s">
        <v>81</v>
      </c>
      <c r="H299" s="2">
        <v>2592</v>
      </c>
      <c r="I299" s="10">
        <v>26226</v>
      </c>
      <c r="J299" s="10">
        <v>1073</v>
      </c>
      <c r="K299" s="3"/>
      <c r="L299" s="3"/>
    </row>
    <row r="300" spans="1:12" x14ac:dyDescent="0.3">
      <c r="A300" s="2">
        <v>2013</v>
      </c>
      <c r="B300" s="2" t="s">
        <v>17</v>
      </c>
      <c r="C300" s="4" t="s">
        <v>92</v>
      </c>
      <c r="D300" s="2" t="s">
        <v>82</v>
      </c>
      <c r="E300" s="2" t="str">
        <f t="shared" si="8"/>
        <v>201309</v>
      </c>
      <c r="F300" s="2" t="str">
        <f t="shared" si="9"/>
        <v>20130999</v>
      </c>
      <c r="G300" s="2" t="s">
        <v>83</v>
      </c>
      <c r="H300" s="2">
        <v>5724</v>
      </c>
      <c r="I300" s="10">
        <v>70590</v>
      </c>
      <c r="J300" s="10">
        <v>530</v>
      </c>
      <c r="K300" s="3"/>
      <c r="L300" s="3"/>
    </row>
    <row r="301" spans="1:12" x14ac:dyDescent="0.3">
      <c r="A301" s="2">
        <v>2013</v>
      </c>
      <c r="B301" s="2" t="s">
        <v>16</v>
      </c>
      <c r="C301" s="6" t="s">
        <v>91</v>
      </c>
      <c r="D301" s="2" t="s">
        <v>5</v>
      </c>
      <c r="E301" s="2" t="str">
        <f t="shared" si="8"/>
        <v>201310</v>
      </c>
      <c r="F301" s="2" t="str">
        <f t="shared" si="9"/>
        <v>20131091</v>
      </c>
      <c r="G301" s="2" t="s">
        <v>6</v>
      </c>
      <c r="H301" s="2">
        <v>12247</v>
      </c>
      <c r="I301" s="10">
        <v>48327</v>
      </c>
      <c r="J301" s="10">
        <v>1350</v>
      </c>
      <c r="K301" s="3"/>
      <c r="L301" s="3"/>
    </row>
    <row r="302" spans="1:12" x14ac:dyDescent="0.3">
      <c r="A302" s="2">
        <v>2013</v>
      </c>
      <c r="B302" s="2" t="s">
        <v>16</v>
      </c>
      <c r="C302" s="4" t="s">
        <v>91</v>
      </c>
      <c r="D302" s="2" t="s">
        <v>18</v>
      </c>
      <c r="E302" s="2" t="str">
        <f t="shared" si="8"/>
        <v>201310</v>
      </c>
      <c r="F302" s="2" t="str">
        <f t="shared" si="9"/>
        <v>20131005</v>
      </c>
      <c r="G302" s="2" t="s">
        <v>19</v>
      </c>
      <c r="H302" s="2">
        <v>3193385</v>
      </c>
      <c r="I302" s="10">
        <v>2377273</v>
      </c>
      <c r="J302" s="10">
        <v>62483</v>
      </c>
      <c r="K302" s="3"/>
      <c r="L302" s="3"/>
    </row>
    <row r="303" spans="1:12" x14ac:dyDescent="0.3">
      <c r="A303" s="2">
        <v>2013</v>
      </c>
      <c r="B303" s="2" t="s">
        <v>16</v>
      </c>
      <c r="C303" s="4" t="s">
        <v>91</v>
      </c>
      <c r="D303" s="2" t="s">
        <v>20</v>
      </c>
      <c r="E303" s="2" t="str">
        <f t="shared" si="8"/>
        <v>201310</v>
      </c>
      <c r="F303" s="2" t="str">
        <f t="shared" si="9"/>
        <v>20131081</v>
      </c>
      <c r="G303" s="2" t="s">
        <v>21</v>
      </c>
      <c r="H303" s="2">
        <v>35923</v>
      </c>
      <c r="I303" s="10">
        <v>179843</v>
      </c>
      <c r="J303" s="10">
        <v>3525</v>
      </c>
      <c r="K303" s="3"/>
      <c r="L303" s="3"/>
    </row>
    <row r="304" spans="1:12" x14ac:dyDescent="0.3">
      <c r="A304" s="2">
        <v>2013</v>
      </c>
      <c r="B304" s="2" t="s">
        <v>16</v>
      </c>
      <c r="C304" s="4" t="s">
        <v>91</v>
      </c>
      <c r="D304" s="2" t="s">
        <v>22</v>
      </c>
      <c r="E304" s="2" t="str">
        <f t="shared" si="8"/>
        <v>201310</v>
      </c>
      <c r="F304" s="2" t="str">
        <f t="shared" si="9"/>
        <v>20131008</v>
      </c>
      <c r="G304" s="2" t="s">
        <v>23</v>
      </c>
      <c r="H304" s="2">
        <v>1019440</v>
      </c>
      <c r="I304" s="10">
        <v>1281458</v>
      </c>
      <c r="J304" s="10">
        <v>12215</v>
      </c>
      <c r="K304" s="3"/>
      <c r="L304" s="3"/>
    </row>
    <row r="305" spans="1:12" x14ac:dyDescent="0.3">
      <c r="A305" s="2">
        <v>2013</v>
      </c>
      <c r="B305" s="2" t="s">
        <v>16</v>
      </c>
      <c r="C305" s="4" t="s">
        <v>91</v>
      </c>
      <c r="D305" s="2" t="s">
        <v>24</v>
      </c>
      <c r="E305" s="2" t="str">
        <f t="shared" si="8"/>
        <v>201310</v>
      </c>
      <c r="F305" s="2" t="str">
        <f t="shared" si="9"/>
        <v>20131011</v>
      </c>
      <c r="G305" s="2" t="s">
        <v>25</v>
      </c>
      <c r="H305" s="2">
        <v>5426112</v>
      </c>
      <c r="I305" s="10">
        <v>1252488</v>
      </c>
      <c r="J305" s="10">
        <v>35629</v>
      </c>
      <c r="K305" s="3"/>
      <c r="L305" s="3"/>
    </row>
    <row r="306" spans="1:12" x14ac:dyDescent="0.3">
      <c r="A306" s="2">
        <v>2013</v>
      </c>
      <c r="B306" s="2" t="s">
        <v>16</v>
      </c>
      <c r="C306" s="4" t="s">
        <v>91</v>
      </c>
      <c r="D306" s="2" t="s">
        <v>26</v>
      </c>
      <c r="E306" s="2" t="str">
        <f t="shared" si="8"/>
        <v>201310</v>
      </c>
      <c r="F306" s="2" t="str">
        <f t="shared" si="9"/>
        <v>20131013</v>
      </c>
      <c r="G306" s="2" t="s">
        <v>27</v>
      </c>
      <c r="H306" s="2">
        <v>590235</v>
      </c>
      <c r="I306" s="10">
        <v>1365862</v>
      </c>
      <c r="J306" s="10">
        <v>12265</v>
      </c>
      <c r="K306" s="3"/>
      <c r="L306" s="3"/>
    </row>
    <row r="307" spans="1:12" x14ac:dyDescent="0.3">
      <c r="A307" s="2">
        <v>2013</v>
      </c>
      <c r="B307" s="2" t="s">
        <v>16</v>
      </c>
      <c r="C307" s="4" t="s">
        <v>91</v>
      </c>
      <c r="D307" s="2" t="s">
        <v>28</v>
      </c>
      <c r="E307" s="2" t="str">
        <f t="shared" si="8"/>
        <v>201310</v>
      </c>
      <c r="F307" s="2" t="str">
        <f t="shared" si="9"/>
        <v>20131015</v>
      </c>
      <c r="G307" s="2" t="s">
        <v>29</v>
      </c>
      <c r="H307" s="2">
        <v>397959</v>
      </c>
      <c r="I307" s="10">
        <v>679964</v>
      </c>
      <c r="J307" s="10">
        <v>17302</v>
      </c>
      <c r="K307" s="3"/>
      <c r="L307" s="3"/>
    </row>
    <row r="308" spans="1:12" x14ac:dyDescent="0.3">
      <c r="A308" s="2">
        <v>2013</v>
      </c>
      <c r="B308" s="2" t="s">
        <v>16</v>
      </c>
      <c r="C308" s="4" t="s">
        <v>91</v>
      </c>
      <c r="D308" s="2" t="s">
        <v>30</v>
      </c>
      <c r="E308" s="2" t="str">
        <f t="shared" si="8"/>
        <v>201310</v>
      </c>
      <c r="F308" s="2" t="str">
        <f t="shared" si="9"/>
        <v>20131017</v>
      </c>
      <c r="G308" s="2" t="s">
        <v>31</v>
      </c>
      <c r="H308" s="2">
        <v>398760</v>
      </c>
      <c r="I308" s="10">
        <v>453704</v>
      </c>
      <c r="J308" s="10">
        <v>13427</v>
      </c>
      <c r="K308" s="3"/>
      <c r="L308" s="3"/>
    </row>
    <row r="309" spans="1:12" x14ac:dyDescent="0.3">
      <c r="A309" s="2">
        <v>2013</v>
      </c>
      <c r="B309" s="2" t="s">
        <v>16</v>
      </c>
      <c r="C309" s="4" t="s">
        <v>91</v>
      </c>
      <c r="D309" s="2" t="s">
        <v>32</v>
      </c>
      <c r="E309" s="2" t="str">
        <f t="shared" si="8"/>
        <v>201310</v>
      </c>
      <c r="F309" s="2" t="str">
        <f t="shared" si="9"/>
        <v>20131018</v>
      </c>
      <c r="G309" s="2" t="s">
        <v>33</v>
      </c>
      <c r="H309" s="2">
        <v>63553</v>
      </c>
      <c r="I309" s="10">
        <v>296962</v>
      </c>
      <c r="J309" s="10">
        <v>6331</v>
      </c>
      <c r="K309" s="3"/>
      <c r="L309" s="3"/>
    </row>
    <row r="310" spans="1:12" x14ac:dyDescent="0.3">
      <c r="A310" s="2">
        <v>2013</v>
      </c>
      <c r="B310" s="2" t="s">
        <v>16</v>
      </c>
      <c r="C310" s="4" t="s">
        <v>91</v>
      </c>
      <c r="D310" s="2" t="s">
        <v>34</v>
      </c>
      <c r="E310" s="2" t="str">
        <f t="shared" si="8"/>
        <v>201310</v>
      </c>
      <c r="F310" s="2" t="str">
        <f t="shared" si="9"/>
        <v>20131085</v>
      </c>
      <c r="G310" s="2" t="s">
        <v>35</v>
      </c>
      <c r="H310" s="2">
        <v>135561</v>
      </c>
      <c r="I310" s="10">
        <v>199642</v>
      </c>
      <c r="J310" s="10">
        <v>3610</v>
      </c>
      <c r="K310" s="3"/>
      <c r="L310" s="3"/>
    </row>
    <row r="311" spans="1:12" x14ac:dyDescent="0.3">
      <c r="A311" s="2">
        <v>2013</v>
      </c>
      <c r="B311" s="2" t="s">
        <v>16</v>
      </c>
      <c r="C311" s="4" t="s">
        <v>91</v>
      </c>
      <c r="D311" s="2" t="s">
        <v>36</v>
      </c>
      <c r="E311" s="2" t="str">
        <f t="shared" si="8"/>
        <v>201310</v>
      </c>
      <c r="F311" s="2" t="str">
        <f t="shared" si="9"/>
        <v>20131019</v>
      </c>
      <c r="G311" s="2" t="s">
        <v>37</v>
      </c>
      <c r="H311" s="2">
        <v>252269</v>
      </c>
      <c r="I311" s="10">
        <v>954249</v>
      </c>
      <c r="J311" s="10">
        <v>12455</v>
      </c>
      <c r="K311" s="3"/>
      <c r="L311" s="3"/>
    </row>
    <row r="312" spans="1:12" x14ac:dyDescent="0.3">
      <c r="A312" s="2">
        <v>2013</v>
      </c>
      <c r="B312" s="2" t="s">
        <v>16</v>
      </c>
      <c r="C312" s="4" t="s">
        <v>91</v>
      </c>
      <c r="D312" s="2" t="s">
        <v>38</v>
      </c>
      <c r="E312" s="2" t="str">
        <f t="shared" si="8"/>
        <v>201310</v>
      </c>
      <c r="F312" s="2" t="str">
        <f t="shared" si="9"/>
        <v>20131020</v>
      </c>
      <c r="G312" s="2" t="s">
        <v>39</v>
      </c>
      <c r="H312" s="2">
        <v>286483</v>
      </c>
      <c r="I312" s="10">
        <v>797856</v>
      </c>
      <c r="J312" s="10">
        <v>6069</v>
      </c>
      <c r="K312" s="3"/>
      <c r="L312" s="3"/>
    </row>
    <row r="313" spans="1:12" x14ac:dyDescent="0.3">
      <c r="A313" s="2">
        <v>2013</v>
      </c>
      <c r="B313" s="2" t="s">
        <v>16</v>
      </c>
      <c r="C313" s="4" t="s">
        <v>91</v>
      </c>
      <c r="D313" s="2" t="s">
        <v>40</v>
      </c>
      <c r="E313" s="2" t="str">
        <f t="shared" si="8"/>
        <v>201310</v>
      </c>
      <c r="F313" s="2" t="str">
        <f t="shared" si="9"/>
        <v>20131027</v>
      </c>
      <c r="G313" s="2" t="s">
        <v>41</v>
      </c>
      <c r="H313" s="2">
        <v>45092</v>
      </c>
      <c r="I313" s="10">
        <v>396303</v>
      </c>
      <c r="J313" s="10">
        <v>5279</v>
      </c>
      <c r="K313" s="3"/>
      <c r="L313" s="3"/>
    </row>
    <row r="314" spans="1:12" x14ac:dyDescent="0.3">
      <c r="A314" s="2">
        <v>2013</v>
      </c>
      <c r="B314" s="2" t="s">
        <v>16</v>
      </c>
      <c r="C314" s="4" t="s">
        <v>91</v>
      </c>
      <c r="D314" s="2" t="s">
        <v>42</v>
      </c>
      <c r="E314" s="2" t="str">
        <f t="shared" si="8"/>
        <v>201310</v>
      </c>
      <c r="F314" s="2" t="str">
        <f t="shared" si="9"/>
        <v>20131023</v>
      </c>
      <c r="G314" s="2" t="s">
        <v>43</v>
      </c>
      <c r="H314" s="2">
        <v>295485</v>
      </c>
      <c r="I314" s="10">
        <v>1302595</v>
      </c>
      <c r="J314" s="10">
        <v>12620</v>
      </c>
      <c r="K314" s="3"/>
      <c r="L314" s="3"/>
    </row>
    <row r="315" spans="1:12" x14ac:dyDescent="0.3">
      <c r="A315" s="2">
        <v>2013</v>
      </c>
      <c r="B315" s="2" t="s">
        <v>16</v>
      </c>
      <c r="C315" s="4" t="s">
        <v>91</v>
      </c>
      <c r="D315" s="2" t="s">
        <v>44</v>
      </c>
      <c r="E315" s="2" t="str">
        <f t="shared" si="8"/>
        <v>201310</v>
      </c>
      <c r="F315" s="2" t="str">
        <f t="shared" si="9"/>
        <v>20131025</v>
      </c>
      <c r="G315" s="2" t="s">
        <v>45</v>
      </c>
      <c r="H315" s="2">
        <v>1039653</v>
      </c>
      <c r="I315" s="10">
        <v>916538</v>
      </c>
      <c r="J315" s="10">
        <v>13145</v>
      </c>
      <c r="K315" s="3"/>
      <c r="L315" s="3"/>
    </row>
    <row r="316" spans="1:12" x14ac:dyDescent="0.3">
      <c r="A316" s="2">
        <v>2013</v>
      </c>
      <c r="B316" s="2" t="s">
        <v>16</v>
      </c>
      <c r="C316" s="4" t="s">
        <v>91</v>
      </c>
      <c r="D316" s="2" t="s">
        <v>46</v>
      </c>
      <c r="E316" s="2" t="str">
        <f t="shared" si="8"/>
        <v>201310</v>
      </c>
      <c r="F316" s="2" t="str">
        <f t="shared" si="9"/>
        <v>20131094</v>
      </c>
      <c r="G316" s="2" t="s">
        <v>47</v>
      </c>
      <c r="H316" s="2">
        <v>3746</v>
      </c>
      <c r="I316" s="10">
        <v>36751</v>
      </c>
      <c r="J316" s="10">
        <v>630</v>
      </c>
      <c r="K316" s="3"/>
      <c r="L316" s="3"/>
    </row>
    <row r="317" spans="1:12" x14ac:dyDescent="0.3">
      <c r="A317" s="2">
        <v>2013</v>
      </c>
      <c r="B317" s="2" t="s">
        <v>16</v>
      </c>
      <c r="C317" s="4" t="s">
        <v>91</v>
      </c>
      <c r="D317" s="2" t="s">
        <v>48</v>
      </c>
      <c r="E317" s="2" t="str">
        <f t="shared" si="8"/>
        <v>201310</v>
      </c>
      <c r="F317" s="2" t="str">
        <f t="shared" si="9"/>
        <v>20131095</v>
      </c>
      <c r="G317" s="2" t="s">
        <v>49</v>
      </c>
      <c r="H317" s="2">
        <v>11487</v>
      </c>
      <c r="I317" s="10">
        <v>61615</v>
      </c>
      <c r="J317" s="10">
        <v>1182</v>
      </c>
      <c r="K317" s="3"/>
      <c r="L317" s="3"/>
    </row>
    <row r="318" spans="1:12" x14ac:dyDescent="0.3">
      <c r="A318" s="2">
        <v>2013</v>
      </c>
      <c r="B318" s="2" t="s">
        <v>16</v>
      </c>
      <c r="C318" s="4" t="s">
        <v>91</v>
      </c>
      <c r="D318" s="2" t="s">
        <v>50</v>
      </c>
      <c r="E318" s="2" t="str">
        <f t="shared" si="8"/>
        <v>201310</v>
      </c>
      <c r="F318" s="2" t="str">
        <f t="shared" si="9"/>
        <v>20131041</v>
      </c>
      <c r="G318" s="2" t="s">
        <v>51</v>
      </c>
      <c r="H318" s="2">
        <v>290100</v>
      </c>
      <c r="I318" s="10">
        <v>740190</v>
      </c>
      <c r="J318" s="10">
        <v>14252</v>
      </c>
      <c r="K318" s="3"/>
      <c r="L318" s="3"/>
    </row>
    <row r="319" spans="1:12" x14ac:dyDescent="0.3">
      <c r="A319" s="2">
        <v>2013</v>
      </c>
      <c r="B319" s="2" t="s">
        <v>16</v>
      </c>
      <c r="C319" s="4" t="s">
        <v>91</v>
      </c>
      <c r="D319" s="2" t="s">
        <v>54</v>
      </c>
      <c r="E319" s="2" t="str">
        <f t="shared" si="8"/>
        <v>201310</v>
      </c>
      <c r="F319" s="2" t="str">
        <f t="shared" si="9"/>
        <v>20131044</v>
      </c>
      <c r="G319" s="2" t="s">
        <v>55</v>
      </c>
      <c r="H319" s="2">
        <v>140354</v>
      </c>
      <c r="I319" s="10">
        <v>690480</v>
      </c>
      <c r="J319" s="10">
        <v>2549</v>
      </c>
      <c r="K319" s="3"/>
      <c r="L319" s="3"/>
    </row>
    <row r="320" spans="1:12" x14ac:dyDescent="0.3">
      <c r="A320" s="2">
        <v>2013</v>
      </c>
      <c r="B320" s="2" t="s">
        <v>16</v>
      </c>
      <c r="C320" s="4" t="s">
        <v>91</v>
      </c>
      <c r="D320" s="2" t="s">
        <v>56</v>
      </c>
      <c r="E320" s="2" t="str">
        <f t="shared" si="8"/>
        <v>201310</v>
      </c>
      <c r="F320" s="2" t="str">
        <f t="shared" si="9"/>
        <v>20131047</v>
      </c>
      <c r="G320" s="2" t="s">
        <v>57</v>
      </c>
      <c r="H320" s="2">
        <v>345538</v>
      </c>
      <c r="I320" s="10">
        <v>927022</v>
      </c>
      <c r="J320" s="10">
        <v>6455</v>
      </c>
      <c r="K320" s="3"/>
      <c r="L320" s="3"/>
    </row>
    <row r="321" spans="1:12" x14ac:dyDescent="0.3">
      <c r="A321" s="2">
        <v>2013</v>
      </c>
      <c r="B321" s="2" t="s">
        <v>16</v>
      </c>
      <c r="C321" s="4" t="s">
        <v>91</v>
      </c>
      <c r="D321" s="2" t="s">
        <v>58</v>
      </c>
      <c r="E321" s="2" t="str">
        <f t="shared" si="8"/>
        <v>201310</v>
      </c>
      <c r="F321" s="2" t="str">
        <f t="shared" si="9"/>
        <v>20131050</v>
      </c>
      <c r="G321" s="2" t="s">
        <v>59</v>
      </c>
      <c r="H321" s="2">
        <v>385467</v>
      </c>
      <c r="I321" s="10">
        <v>399614</v>
      </c>
      <c r="J321" s="10">
        <v>8794</v>
      </c>
      <c r="K321" s="3"/>
      <c r="L321" s="3"/>
    </row>
    <row r="322" spans="1:12" x14ac:dyDescent="0.3">
      <c r="A322" s="2">
        <v>2013</v>
      </c>
      <c r="B322" s="2" t="s">
        <v>16</v>
      </c>
      <c r="C322" s="4" t="s">
        <v>91</v>
      </c>
      <c r="D322" s="2" t="s">
        <v>60</v>
      </c>
      <c r="E322" s="2" t="str">
        <f t="shared" ref="E322:E385" si="10">+CONCATENATE(A322,C322)</f>
        <v>201310</v>
      </c>
      <c r="F322" s="2" t="str">
        <f t="shared" ref="F322:F385" si="11">+CONCATENATE(A322,C322,D322)</f>
        <v>20131052</v>
      </c>
      <c r="G322" s="2" t="s">
        <v>61</v>
      </c>
      <c r="H322" s="2">
        <v>244976</v>
      </c>
      <c r="I322" s="10">
        <v>1134483</v>
      </c>
      <c r="J322" s="10">
        <v>19432</v>
      </c>
      <c r="K322" s="3"/>
      <c r="L322" s="3"/>
    </row>
    <row r="323" spans="1:12" x14ac:dyDescent="0.3">
      <c r="A323" s="2">
        <v>2013</v>
      </c>
      <c r="B323" s="2" t="s">
        <v>16</v>
      </c>
      <c r="C323" s="4" t="s">
        <v>91</v>
      </c>
      <c r="D323" s="2" t="s">
        <v>62</v>
      </c>
      <c r="E323" s="2" t="str">
        <f t="shared" si="10"/>
        <v>201310</v>
      </c>
      <c r="F323" s="2" t="str">
        <f t="shared" si="11"/>
        <v>20131054</v>
      </c>
      <c r="G323" s="2" t="s">
        <v>63</v>
      </c>
      <c r="H323" s="2">
        <v>406820</v>
      </c>
      <c r="I323" s="10">
        <v>805473</v>
      </c>
      <c r="J323" s="10">
        <v>11765</v>
      </c>
      <c r="K323" s="3"/>
      <c r="L323" s="3"/>
    </row>
    <row r="324" spans="1:12" x14ac:dyDescent="0.3">
      <c r="A324" s="2">
        <v>2013</v>
      </c>
      <c r="B324" s="2" t="s">
        <v>16</v>
      </c>
      <c r="C324" s="4" t="s">
        <v>91</v>
      </c>
      <c r="D324" s="2" t="s">
        <v>64</v>
      </c>
      <c r="E324" s="2" t="str">
        <f t="shared" si="10"/>
        <v>201310</v>
      </c>
      <c r="F324" s="2" t="str">
        <f t="shared" si="11"/>
        <v>20131086</v>
      </c>
      <c r="G324" s="2" t="s">
        <v>65</v>
      </c>
      <c r="H324" s="2">
        <v>40263</v>
      </c>
      <c r="I324" s="10">
        <v>152539</v>
      </c>
      <c r="J324" s="10">
        <v>4867</v>
      </c>
      <c r="K324" s="3"/>
      <c r="L324" s="3"/>
    </row>
    <row r="325" spans="1:12" x14ac:dyDescent="0.3">
      <c r="A325" s="2">
        <v>2013</v>
      </c>
      <c r="B325" s="2" t="s">
        <v>16</v>
      </c>
      <c r="C325" s="4" t="s">
        <v>91</v>
      </c>
      <c r="D325" s="2" t="s">
        <v>66</v>
      </c>
      <c r="E325" s="2" t="str">
        <f t="shared" si="10"/>
        <v>201310</v>
      </c>
      <c r="F325" s="2" t="str">
        <f t="shared" si="11"/>
        <v>20131063</v>
      </c>
      <c r="G325" s="2" t="s">
        <v>67</v>
      </c>
      <c r="H325" s="2">
        <v>221852</v>
      </c>
      <c r="I325" s="10">
        <v>244823</v>
      </c>
      <c r="J325" s="10">
        <v>6837</v>
      </c>
      <c r="K325" s="3"/>
      <c r="L325" s="3"/>
    </row>
    <row r="326" spans="1:12" x14ac:dyDescent="0.3">
      <c r="A326" s="2">
        <v>2013</v>
      </c>
      <c r="B326" s="2" t="s">
        <v>16</v>
      </c>
      <c r="C326" s="4" t="s">
        <v>91</v>
      </c>
      <c r="D326" s="2" t="s">
        <v>68</v>
      </c>
      <c r="E326" s="2" t="str">
        <f t="shared" si="10"/>
        <v>201310</v>
      </c>
      <c r="F326" s="2" t="str">
        <f t="shared" si="11"/>
        <v>20131066</v>
      </c>
      <c r="G326" s="2" t="s">
        <v>69</v>
      </c>
      <c r="H326" s="2">
        <v>463386</v>
      </c>
      <c r="I326" s="10">
        <v>367370</v>
      </c>
      <c r="J326" s="10">
        <v>9977</v>
      </c>
      <c r="K326" s="3"/>
      <c r="L326" s="3"/>
    </row>
    <row r="327" spans="1:12" x14ac:dyDescent="0.3">
      <c r="A327" s="2">
        <v>2013</v>
      </c>
      <c r="B327" s="2" t="s">
        <v>16</v>
      </c>
      <c r="C327" s="4" t="s">
        <v>91</v>
      </c>
      <c r="D327" s="2" t="s">
        <v>70</v>
      </c>
      <c r="E327" s="2" t="str">
        <f t="shared" si="10"/>
        <v>201310</v>
      </c>
      <c r="F327" s="2" t="str">
        <f t="shared" si="11"/>
        <v>20131088</v>
      </c>
      <c r="G327" s="2" t="s">
        <v>71</v>
      </c>
      <c r="H327" s="2">
        <v>34943</v>
      </c>
      <c r="I327" s="10">
        <v>19398</v>
      </c>
      <c r="J327" s="10">
        <v>501</v>
      </c>
      <c r="K327" s="3"/>
      <c r="L327" s="3"/>
    </row>
    <row r="328" spans="1:12" x14ac:dyDescent="0.3">
      <c r="A328" s="2">
        <v>2013</v>
      </c>
      <c r="B328" s="2" t="s">
        <v>16</v>
      </c>
      <c r="C328" s="4" t="s">
        <v>91</v>
      </c>
      <c r="D328" s="2" t="s">
        <v>72</v>
      </c>
      <c r="E328" s="2" t="str">
        <f t="shared" si="10"/>
        <v>201310</v>
      </c>
      <c r="F328" s="2" t="str">
        <f t="shared" si="11"/>
        <v>20131068</v>
      </c>
      <c r="G328" s="2" t="s">
        <v>73</v>
      </c>
      <c r="H328" s="2">
        <v>987380</v>
      </c>
      <c r="I328" s="10">
        <v>835245</v>
      </c>
      <c r="J328" s="10">
        <v>36354</v>
      </c>
      <c r="K328" s="3"/>
      <c r="L328" s="3"/>
    </row>
    <row r="329" spans="1:12" x14ac:dyDescent="0.3">
      <c r="A329" s="2">
        <v>2013</v>
      </c>
      <c r="B329" s="2" t="s">
        <v>16</v>
      </c>
      <c r="C329" s="4" t="s">
        <v>91</v>
      </c>
      <c r="D329" s="2" t="s">
        <v>74</v>
      </c>
      <c r="E329" s="2" t="str">
        <f t="shared" si="10"/>
        <v>201310</v>
      </c>
      <c r="F329" s="2" t="str">
        <f t="shared" si="11"/>
        <v>20131070</v>
      </c>
      <c r="G329" s="2" t="s">
        <v>75</v>
      </c>
      <c r="H329" s="2">
        <v>151844</v>
      </c>
      <c r="I329" s="10">
        <v>793494</v>
      </c>
      <c r="J329" s="10">
        <v>5870</v>
      </c>
      <c r="K329" s="3"/>
      <c r="L329" s="3"/>
    </row>
    <row r="330" spans="1:12" x14ac:dyDescent="0.3">
      <c r="A330" s="2">
        <v>2013</v>
      </c>
      <c r="B330" s="2" t="s">
        <v>16</v>
      </c>
      <c r="C330" s="4" t="s">
        <v>91</v>
      </c>
      <c r="D330" s="2" t="s">
        <v>76</v>
      </c>
      <c r="E330" s="2" t="str">
        <f t="shared" si="10"/>
        <v>201310</v>
      </c>
      <c r="F330" s="2" t="str">
        <f t="shared" si="11"/>
        <v>20131073</v>
      </c>
      <c r="G330" s="2" t="s">
        <v>77</v>
      </c>
      <c r="H330" s="2">
        <v>441193</v>
      </c>
      <c r="I330" s="10">
        <v>721462</v>
      </c>
      <c r="J330" s="10">
        <v>16359</v>
      </c>
      <c r="K330" s="3"/>
      <c r="L330" s="3"/>
    </row>
    <row r="331" spans="1:12" x14ac:dyDescent="0.3">
      <c r="A331" s="2">
        <v>2013</v>
      </c>
      <c r="B331" s="2" t="s">
        <v>16</v>
      </c>
      <c r="C331" s="4" t="s">
        <v>91</v>
      </c>
      <c r="D331" s="2" t="s">
        <v>78</v>
      </c>
      <c r="E331" s="2" t="str">
        <f t="shared" si="10"/>
        <v>201310</v>
      </c>
      <c r="F331" s="2" t="str">
        <f t="shared" si="11"/>
        <v>20131076</v>
      </c>
      <c r="G331" s="2" t="s">
        <v>79</v>
      </c>
      <c r="H331" s="2">
        <v>2237690</v>
      </c>
      <c r="I331" s="10">
        <v>1819122</v>
      </c>
      <c r="J331" s="10">
        <v>23294</v>
      </c>
      <c r="K331" s="3"/>
      <c r="L331" s="3"/>
    </row>
    <row r="332" spans="1:12" x14ac:dyDescent="0.3">
      <c r="A332" s="2">
        <v>2013</v>
      </c>
      <c r="B332" s="2" t="s">
        <v>16</v>
      </c>
      <c r="C332" s="4" t="s">
        <v>91</v>
      </c>
      <c r="D332" s="2" t="s">
        <v>80</v>
      </c>
      <c r="E332" s="2" t="str">
        <f t="shared" si="10"/>
        <v>201310</v>
      </c>
      <c r="F332" s="2" t="str">
        <f t="shared" si="11"/>
        <v>20131097</v>
      </c>
      <c r="G332" s="2" t="s">
        <v>81</v>
      </c>
      <c r="H332" s="2">
        <v>2588</v>
      </c>
      <c r="I332" s="10">
        <v>26335</v>
      </c>
      <c r="J332" s="10">
        <v>1085</v>
      </c>
      <c r="K332" s="3"/>
      <c r="L332" s="3"/>
    </row>
    <row r="333" spans="1:12" x14ac:dyDescent="0.3">
      <c r="A333" s="2">
        <v>2013</v>
      </c>
      <c r="B333" s="2" t="s">
        <v>16</v>
      </c>
      <c r="C333" s="4" t="s">
        <v>91</v>
      </c>
      <c r="D333" s="2" t="s">
        <v>82</v>
      </c>
      <c r="E333" s="2" t="str">
        <f t="shared" si="10"/>
        <v>201310</v>
      </c>
      <c r="F333" s="2" t="str">
        <f t="shared" si="11"/>
        <v>20131099</v>
      </c>
      <c r="G333" s="2" t="s">
        <v>83</v>
      </c>
      <c r="H333" s="2">
        <v>5808</v>
      </c>
      <c r="I333" s="10">
        <v>69657</v>
      </c>
      <c r="J333" s="10">
        <v>534</v>
      </c>
      <c r="K333" s="3"/>
      <c r="L333" s="3"/>
    </row>
    <row r="334" spans="1:12" x14ac:dyDescent="0.3">
      <c r="A334" s="2">
        <v>2013</v>
      </c>
      <c r="B334" s="2" t="s">
        <v>15</v>
      </c>
      <c r="C334" s="6" t="s">
        <v>24</v>
      </c>
      <c r="D334" s="2" t="s">
        <v>5</v>
      </c>
      <c r="E334" s="2" t="str">
        <f t="shared" si="10"/>
        <v>201311</v>
      </c>
      <c r="F334" s="2" t="str">
        <f t="shared" si="11"/>
        <v>20131191</v>
      </c>
      <c r="G334" s="2" t="s">
        <v>6</v>
      </c>
      <c r="H334" s="2">
        <v>12263</v>
      </c>
      <c r="I334" s="10">
        <v>51201</v>
      </c>
      <c r="J334" s="10">
        <v>1348</v>
      </c>
      <c r="K334" s="3"/>
      <c r="L334" s="3"/>
    </row>
    <row r="335" spans="1:12" x14ac:dyDescent="0.3">
      <c r="A335" s="2">
        <v>2013</v>
      </c>
      <c r="B335" s="2" t="s">
        <v>15</v>
      </c>
      <c r="C335" s="4" t="s">
        <v>24</v>
      </c>
      <c r="D335" s="2" t="s">
        <v>18</v>
      </c>
      <c r="E335" s="2" t="str">
        <f t="shared" si="10"/>
        <v>201311</v>
      </c>
      <c r="F335" s="2" t="str">
        <f t="shared" si="11"/>
        <v>20131105</v>
      </c>
      <c r="G335" s="2" t="s">
        <v>19</v>
      </c>
      <c r="H335" s="2">
        <v>3212605</v>
      </c>
      <c r="I335" s="10">
        <v>2375122</v>
      </c>
      <c r="J335" s="10">
        <v>62384</v>
      </c>
      <c r="K335" s="3"/>
      <c r="L335" s="3"/>
    </row>
    <row r="336" spans="1:12" x14ac:dyDescent="0.3">
      <c r="A336" s="2">
        <v>2013</v>
      </c>
      <c r="B336" s="2" t="s">
        <v>15</v>
      </c>
      <c r="C336" s="4" t="s">
        <v>24</v>
      </c>
      <c r="D336" s="2" t="s">
        <v>20</v>
      </c>
      <c r="E336" s="2" t="str">
        <f t="shared" si="10"/>
        <v>201311</v>
      </c>
      <c r="F336" s="2" t="str">
        <f t="shared" si="11"/>
        <v>20131181</v>
      </c>
      <c r="G336" s="2" t="s">
        <v>21</v>
      </c>
      <c r="H336" s="2">
        <v>36223</v>
      </c>
      <c r="I336" s="10">
        <v>182275</v>
      </c>
      <c r="J336" s="10">
        <v>3519</v>
      </c>
      <c r="K336" s="3"/>
      <c r="L336" s="3"/>
    </row>
    <row r="337" spans="1:12" x14ac:dyDescent="0.3">
      <c r="A337" s="2">
        <v>2013</v>
      </c>
      <c r="B337" s="2" t="s">
        <v>15</v>
      </c>
      <c r="C337" s="4" t="s">
        <v>24</v>
      </c>
      <c r="D337" s="2" t="s">
        <v>22</v>
      </c>
      <c r="E337" s="2" t="str">
        <f t="shared" si="10"/>
        <v>201311</v>
      </c>
      <c r="F337" s="2" t="str">
        <f t="shared" si="11"/>
        <v>20131108</v>
      </c>
      <c r="G337" s="2" t="s">
        <v>23</v>
      </c>
      <c r="H337" s="2">
        <v>1026572</v>
      </c>
      <c r="I337" s="10">
        <v>1274979</v>
      </c>
      <c r="J337" s="10">
        <v>12204</v>
      </c>
      <c r="K337" s="3"/>
      <c r="L337" s="3"/>
    </row>
    <row r="338" spans="1:12" x14ac:dyDescent="0.3">
      <c r="A338" s="2">
        <v>2013</v>
      </c>
      <c r="B338" s="2" t="s">
        <v>15</v>
      </c>
      <c r="C338" s="4" t="s">
        <v>24</v>
      </c>
      <c r="D338" s="2" t="s">
        <v>24</v>
      </c>
      <c r="E338" s="2" t="str">
        <f t="shared" si="10"/>
        <v>201311</v>
      </c>
      <c r="F338" s="2" t="str">
        <f t="shared" si="11"/>
        <v>20131111</v>
      </c>
      <c r="G338" s="2" t="s">
        <v>25</v>
      </c>
      <c r="H338" s="2">
        <v>5457991</v>
      </c>
      <c r="I338" s="10">
        <v>1250641</v>
      </c>
      <c r="J338" s="10">
        <v>35604</v>
      </c>
      <c r="K338" s="3"/>
      <c r="L338" s="3"/>
    </row>
    <row r="339" spans="1:12" x14ac:dyDescent="0.3">
      <c r="A339" s="2">
        <v>2013</v>
      </c>
      <c r="B339" s="2" t="s">
        <v>15</v>
      </c>
      <c r="C339" s="4" t="s">
        <v>24</v>
      </c>
      <c r="D339" s="2" t="s">
        <v>26</v>
      </c>
      <c r="E339" s="2" t="str">
        <f t="shared" si="10"/>
        <v>201311</v>
      </c>
      <c r="F339" s="2" t="str">
        <f t="shared" si="11"/>
        <v>20131113</v>
      </c>
      <c r="G339" s="2" t="s">
        <v>27</v>
      </c>
      <c r="H339" s="2">
        <v>593974</v>
      </c>
      <c r="I339" s="10">
        <v>1360636</v>
      </c>
      <c r="J339" s="10">
        <v>12258</v>
      </c>
      <c r="K339" s="3"/>
      <c r="L339" s="3"/>
    </row>
    <row r="340" spans="1:12" x14ac:dyDescent="0.3">
      <c r="A340" s="2">
        <v>2013</v>
      </c>
      <c r="B340" s="2" t="s">
        <v>15</v>
      </c>
      <c r="C340" s="4" t="s">
        <v>24</v>
      </c>
      <c r="D340" s="2" t="s">
        <v>28</v>
      </c>
      <c r="E340" s="2" t="str">
        <f t="shared" si="10"/>
        <v>201311</v>
      </c>
      <c r="F340" s="2" t="str">
        <f t="shared" si="11"/>
        <v>20131115</v>
      </c>
      <c r="G340" s="2" t="s">
        <v>29</v>
      </c>
      <c r="H340" s="2">
        <v>401458</v>
      </c>
      <c r="I340" s="10">
        <v>677824</v>
      </c>
      <c r="J340" s="10">
        <v>17278</v>
      </c>
      <c r="K340" s="3"/>
      <c r="L340" s="3"/>
    </row>
    <row r="341" spans="1:12" x14ac:dyDescent="0.3">
      <c r="A341" s="2">
        <v>2013</v>
      </c>
      <c r="B341" s="2" t="s">
        <v>15</v>
      </c>
      <c r="C341" s="4" t="s">
        <v>24</v>
      </c>
      <c r="D341" s="2" t="s">
        <v>30</v>
      </c>
      <c r="E341" s="2" t="str">
        <f t="shared" si="10"/>
        <v>201311</v>
      </c>
      <c r="F341" s="2" t="str">
        <f t="shared" si="11"/>
        <v>20131117</v>
      </c>
      <c r="G341" s="2" t="s">
        <v>31</v>
      </c>
      <c r="H341" s="2">
        <v>402055</v>
      </c>
      <c r="I341" s="10">
        <v>452818</v>
      </c>
      <c r="J341" s="10">
        <v>13410</v>
      </c>
      <c r="K341" s="3"/>
      <c r="L341" s="3"/>
    </row>
    <row r="342" spans="1:12" x14ac:dyDescent="0.3">
      <c r="A342" s="2">
        <v>2013</v>
      </c>
      <c r="B342" s="2" t="s">
        <v>15</v>
      </c>
      <c r="C342" s="4" t="s">
        <v>24</v>
      </c>
      <c r="D342" s="2" t="s">
        <v>32</v>
      </c>
      <c r="E342" s="2" t="str">
        <f t="shared" si="10"/>
        <v>201311</v>
      </c>
      <c r="F342" s="2" t="str">
        <f t="shared" si="11"/>
        <v>20131118</v>
      </c>
      <c r="G342" s="2" t="s">
        <v>33</v>
      </c>
      <c r="H342" s="2">
        <v>64481</v>
      </c>
      <c r="I342" s="10">
        <v>296688</v>
      </c>
      <c r="J342" s="10">
        <v>6314</v>
      </c>
      <c r="K342" s="3"/>
      <c r="L342" s="3"/>
    </row>
    <row r="343" spans="1:12" x14ac:dyDescent="0.3">
      <c r="A343" s="2">
        <v>2013</v>
      </c>
      <c r="B343" s="2" t="s">
        <v>15</v>
      </c>
      <c r="C343" s="4" t="s">
        <v>24</v>
      </c>
      <c r="D343" s="2" t="s">
        <v>34</v>
      </c>
      <c r="E343" s="2" t="str">
        <f t="shared" si="10"/>
        <v>201311</v>
      </c>
      <c r="F343" s="2" t="str">
        <f t="shared" si="11"/>
        <v>20131185</v>
      </c>
      <c r="G343" s="2" t="s">
        <v>35</v>
      </c>
      <c r="H343" s="2">
        <v>137051</v>
      </c>
      <c r="I343" s="10">
        <v>199634</v>
      </c>
      <c r="J343" s="10">
        <v>3607</v>
      </c>
      <c r="K343" s="3"/>
      <c r="L343" s="3"/>
    </row>
    <row r="344" spans="1:12" x14ac:dyDescent="0.3">
      <c r="A344" s="2">
        <v>2013</v>
      </c>
      <c r="B344" s="2" t="s">
        <v>15</v>
      </c>
      <c r="C344" s="4" t="s">
        <v>24</v>
      </c>
      <c r="D344" s="2" t="s">
        <v>36</v>
      </c>
      <c r="E344" s="2" t="str">
        <f t="shared" si="10"/>
        <v>201311</v>
      </c>
      <c r="F344" s="2" t="str">
        <f t="shared" si="11"/>
        <v>20131119</v>
      </c>
      <c r="G344" s="2" t="s">
        <v>37</v>
      </c>
      <c r="H344" s="2">
        <v>253621</v>
      </c>
      <c r="I344" s="10">
        <v>961904</v>
      </c>
      <c r="J344" s="10">
        <v>12443</v>
      </c>
      <c r="K344" s="3"/>
      <c r="L344" s="3"/>
    </row>
    <row r="345" spans="1:12" x14ac:dyDescent="0.3">
      <c r="A345" s="2">
        <v>2013</v>
      </c>
      <c r="B345" s="2" t="s">
        <v>15</v>
      </c>
      <c r="C345" s="4" t="s">
        <v>24</v>
      </c>
      <c r="D345" s="2" t="s">
        <v>38</v>
      </c>
      <c r="E345" s="2" t="str">
        <f t="shared" si="10"/>
        <v>201311</v>
      </c>
      <c r="F345" s="2" t="str">
        <f t="shared" si="11"/>
        <v>20131120</v>
      </c>
      <c r="G345" s="2" t="s">
        <v>39</v>
      </c>
      <c r="H345" s="2">
        <v>287585</v>
      </c>
      <c r="I345" s="10">
        <v>803208</v>
      </c>
      <c r="J345" s="10">
        <v>6057</v>
      </c>
      <c r="K345" s="3"/>
      <c r="L345" s="3"/>
    </row>
    <row r="346" spans="1:12" x14ac:dyDescent="0.3">
      <c r="A346" s="2">
        <v>2013</v>
      </c>
      <c r="B346" s="2" t="s">
        <v>15</v>
      </c>
      <c r="C346" s="4" t="s">
        <v>24</v>
      </c>
      <c r="D346" s="2" t="s">
        <v>40</v>
      </c>
      <c r="E346" s="2" t="str">
        <f t="shared" si="10"/>
        <v>201311</v>
      </c>
      <c r="F346" s="2" t="str">
        <f t="shared" si="11"/>
        <v>20131127</v>
      </c>
      <c r="G346" s="2" t="s">
        <v>41</v>
      </c>
      <c r="H346" s="2">
        <v>45246</v>
      </c>
      <c r="I346" s="10">
        <v>397601</v>
      </c>
      <c r="J346" s="10">
        <v>5276</v>
      </c>
      <c r="K346" s="3"/>
      <c r="L346" s="3"/>
    </row>
    <row r="347" spans="1:12" x14ac:dyDescent="0.3">
      <c r="A347" s="2">
        <v>2013</v>
      </c>
      <c r="B347" s="2" t="s">
        <v>15</v>
      </c>
      <c r="C347" s="4" t="s">
        <v>24</v>
      </c>
      <c r="D347" s="2" t="s">
        <v>42</v>
      </c>
      <c r="E347" s="2" t="str">
        <f t="shared" si="10"/>
        <v>201311</v>
      </c>
      <c r="F347" s="2" t="str">
        <f t="shared" si="11"/>
        <v>20131123</v>
      </c>
      <c r="G347" s="2" t="s">
        <v>43</v>
      </c>
      <c r="H347" s="2">
        <v>296437</v>
      </c>
      <c r="I347" s="10">
        <v>1307612</v>
      </c>
      <c r="J347" s="10">
        <v>12605</v>
      </c>
      <c r="K347" s="3"/>
      <c r="L347" s="3"/>
    </row>
    <row r="348" spans="1:12" x14ac:dyDescent="0.3">
      <c r="A348" s="2">
        <v>2013</v>
      </c>
      <c r="B348" s="2" t="s">
        <v>15</v>
      </c>
      <c r="C348" s="4" t="s">
        <v>24</v>
      </c>
      <c r="D348" s="2" t="s">
        <v>44</v>
      </c>
      <c r="E348" s="2" t="str">
        <f t="shared" si="10"/>
        <v>201311</v>
      </c>
      <c r="F348" s="2" t="str">
        <f t="shared" si="11"/>
        <v>20131125</v>
      </c>
      <c r="G348" s="2" t="s">
        <v>45</v>
      </c>
      <c r="H348" s="2">
        <v>1046105</v>
      </c>
      <c r="I348" s="10">
        <v>917278</v>
      </c>
      <c r="J348" s="10">
        <v>13140</v>
      </c>
      <c r="K348" s="3"/>
      <c r="L348" s="3"/>
    </row>
    <row r="349" spans="1:12" x14ac:dyDescent="0.3">
      <c r="A349" s="2">
        <v>2013</v>
      </c>
      <c r="B349" s="2" t="s">
        <v>15</v>
      </c>
      <c r="C349" s="4" t="s">
        <v>24</v>
      </c>
      <c r="D349" s="2" t="s">
        <v>46</v>
      </c>
      <c r="E349" s="2" t="str">
        <f t="shared" si="10"/>
        <v>201311</v>
      </c>
      <c r="F349" s="2" t="str">
        <f t="shared" si="11"/>
        <v>20131194</v>
      </c>
      <c r="G349" s="2" t="s">
        <v>47</v>
      </c>
      <c r="H349" s="2">
        <v>3787</v>
      </c>
      <c r="I349" s="10">
        <v>37023</v>
      </c>
      <c r="J349" s="10">
        <v>629</v>
      </c>
      <c r="K349" s="3"/>
      <c r="L349" s="3"/>
    </row>
    <row r="350" spans="1:12" x14ac:dyDescent="0.3">
      <c r="A350" s="2">
        <v>2013</v>
      </c>
      <c r="B350" s="2" t="s">
        <v>15</v>
      </c>
      <c r="C350" s="4" t="s">
        <v>24</v>
      </c>
      <c r="D350" s="2" t="s">
        <v>48</v>
      </c>
      <c r="E350" s="2" t="str">
        <f t="shared" si="10"/>
        <v>201311</v>
      </c>
      <c r="F350" s="2" t="str">
        <f t="shared" si="11"/>
        <v>20131195</v>
      </c>
      <c r="G350" s="2" t="s">
        <v>49</v>
      </c>
      <c r="H350" s="2">
        <v>11676</v>
      </c>
      <c r="I350" s="10">
        <v>61596</v>
      </c>
      <c r="J350" s="10">
        <v>1180</v>
      </c>
      <c r="K350" s="3"/>
      <c r="L350" s="3"/>
    </row>
    <row r="351" spans="1:12" x14ac:dyDescent="0.3">
      <c r="A351" s="2">
        <v>2013</v>
      </c>
      <c r="B351" s="2" t="s">
        <v>15</v>
      </c>
      <c r="C351" s="4" t="s">
        <v>24</v>
      </c>
      <c r="D351" s="2" t="s">
        <v>50</v>
      </c>
      <c r="E351" s="2" t="str">
        <f t="shared" si="10"/>
        <v>201311</v>
      </c>
      <c r="F351" s="2" t="str">
        <f t="shared" si="11"/>
        <v>20131141</v>
      </c>
      <c r="G351" s="2" t="s">
        <v>51</v>
      </c>
      <c r="H351" s="2">
        <v>292691</v>
      </c>
      <c r="I351" s="10">
        <v>740340</v>
      </c>
      <c r="J351" s="10">
        <v>14234</v>
      </c>
      <c r="K351" s="3"/>
      <c r="L351" s="3"/>
    </row>
    <row r="352" spans="1:12" x14ac:dyDescent="0.3">
      <c r="A352" s="2">
        <v>2013</v>
      </c>
      <c r="B352" s="2" t="s">
        <v>15</v>
      </c>
      <c r="C352" s="4" t="s">
        <v>24</v>
      </c>
      <c r="D352" s="2" t="s">
        <v>54</v>
      </c>
      <c r="E352" s="2" t="str">
        <f t="shared" si="10"/>
        <v>201311</v>
      </c>
      <c r="F352" s="2" t="str">
        <f t="shared" si="11"/>
        <v>20131144</v>
      </c>
      <c r="G352" s="2" t="s">
        <v>55</v>
      </c>
      <c r="H352" s="2">
        <v>140622</v>
      </c>
      <c r="I352" s="10">
        <v>693817</v>
      </c>
      <c r="J352" s="10">
        <v>2546</v>
      </c>
      <c r="K352" s="3"/>
      <c r="L352" s="3"/>
    </row>
    <row r="353" spans="1:12" x14ac:dyDescent="0.3">
      <c r="A353" s="2">
        <v>2013</v>
      </c>
      <c r="B353" s="2" t="s">
        <v>15</v>
      </c>
      <c r="C353" s="4" t="s">
        <v>24</v>
      </c>
      <c r="D353" s="2" t="s">
        <v>56</v>
      </c>
      <c r="E353" s="2" t="str">
        <f t="shared" si="10"/>
        <v>201311</v>
      </c>
      <c r="F353" s="2" t="str">
        <f t="shared" si="11"/>
        <v>20131147</v>
      </c>
      <c r="G353" s="2" t="s">
        <v>57</v>
      </c>
      <c r="H353" s="2">
        <v>349541</v>
      </c>
      <c r="I353" s="10">
        <v>923079</v>
      </c>
      <c r="J353" s="10">
        <v>6445</v>
      </c>
      <c r="K353" s="3"/>
      <c r="L353" s="3"/>
    </row>
    <row r="354" spans="1:12" x14ac:dyDescent="0.3">
      <c r="A354" s="2">
        <v>2013</v>
      </c>
      <c r="B354" s="2" t="s">
        <v>15</v>
      </c>
      <c r="C354" s="4" t="s">
        <v>24</v>
      </c>
      <c r="D354" s="2" t="s">
        <v>58</v>
      </c>
      <c r="E354" s="2" t="str">
        <f t="shared" si="10"/>
        <v>201311</v>
      </c>
      <c r="F354" s="2" t="str">
        <f t="shared" si="11"/>
        <v>20131150</v>
      </c>
      <c r="G354" s="2" t="s">
        <v>59</v>
      </c>
      <c r="H354" s="2">
        <v>388513</v>
      </c>
      <c r="I354" s="10">
        <v>401181</v>
      </c>
      <c r="J354" s="10">
        <v>8792</v>
      </c>
      <c r="K354" s="3"/>
      <c r="L354" s="3"/>
    </row>
    <row r="355" spans="1:12" x14ac:dyDescent="0.3">
      <c r="A355" s="2">
        <v>2013</v>
      </c>
      <c r="B355" s="2" t="s">
        <v>15</v>
      </c>
      <c r="C355" s="4" t="s">
        <v>24</v>
      </c>
      <c r="D355" s="2" t="s">
        <v>60</v>
      </c>
      <c r="E355" s="2" t="str">
        <f t="shared" si="10"/>
        <v>201311</v>
      </c>
      <c r="F355" s="2" t="str">
        <f t="shared" si="11"/>
        <v>20131152</v>
      </c>
      <c r="G355" s="2" t="s">
        <v>61</v>
      </c>
      <c r="H355" s="2">
        <v>247354</v>
      </c>
      <c r="I355" s="10">
        <v>1134145</v>
      </c>
      <c r="J355" s="10">
        <v>19376</v>
      </c>
      <c r="K355" s="3"/>
      <c r="L355" s="3"/>
    </row>
    <row r="356" spans="1:12" x14ac:dyDescent="0.3">
      <c r="A356" s="2">
        <v>2013</v>
      </c>
      <c r="B356" s="2" t="s">
        <v>15</v>
      </c>
      <c r="C356" s="4" t="s">
        <v>24</v>
      </c>
      <c r="D356" s="2" t="s">
        <v>62</v>
      </c>
      <c r="E356" s="2" t="str">
        <f t="shared" si="10"/>
        <v>201311</v>
      </c>
      <c r="F356" s="2" t="str">
        <f t="shared" si="11"/>
        <v>20131154</v>
      </c>
      <c r="G356" s="2" t="s">
        <v>63</v>
      </c>
      <c r="H356" s="2">
        <v>409001</v>
      </c>
      <c r="I356" s="10">
        <v>808774</v>
      </c>
      <c r="J356" s="10">
        <v>11759</v>
      </c>
      <c r="K356" s="3"/>
      <c r="L356" s="3"/>
    </row>
    <row r="357" spans="1:12" x14ac:dyDescent="0.3">
      <c r="A357" s="2">
        <v>2013</v>
      </c>
      <c r="B357" s="2" t="s">
        <v>15</v>
      </c>
      <c r="C357" s="4" t="s">
        <v>24</v>
      </c>
      <c r="D357" s="2" t="s">
        <v>64</v>
      </c>
      <c r="E357" s="2" t="str">
        <f t="shared" si="10"/>
        <v>201311</v>
      </c>
      <c r="F357" s="2" t="str">
        <f t="shared" si="11"/>
        <v>20131186</v>
      </c>
      <c r="G357" s="2" t="s">
        <v>65</v>
      </c>
      <c r="H357" s="2">
        <v>41355</v>
      </c>
      <c r="I357" s="7">
        <v>240650</v>
      </c>
      <c r="J357" s="10">
        <v>4859</v>
      </c>
      <c r="K357" s="3"/>
      <c r="L357" s="3"/>
    </row>
    <row r="358" spans="1:12" x14ac:dyDescent="0.3">
      <c r="A358" s="2">
        <v>2013</v>
      </c>
      <c r="B358" s="2" t="s">
        <v>15</v>
      </c>
      <c r="C358" s="4" t="s">
        <v>24</v>
      </c>
      <c r="D358" s="2" t="s">
        <v>66</v>
      </c>
      <c r="E358" s="2" t="str">
        <f t="shared" si="10"/>
        <v>201311</v>
      </c>
      <c r="F358" s="2" t="str">
        <f t="shared" si="11"/>
        <v>20131163</v>
      </c>
      <c r="G358" s="2" t="s">
        <v>67</v>
      </c>
      <c r="H358" s="2">
        <v>223399</v>
      </c>
      <c r="I358" s="10">
        <v>244822</v>
      </c>
      <c r="J358" s="10">
        <v>6828</v>
      </c>
      <c r="K358" s="3"/>
      <c r="L358" s="3"/>
    </row>
    <row r="359" spans="1:12" x14ac:dyDescent="0.3">
      <c r="A359" s="2">
        <v>2013</v>
      </c>
      <c r="B359" s="2" t="s">
        <v>15</v>
      </c>
      <c r="C359" s="4" t="s">
        <v>24</v>
      </c>
      <c r="D359" s="2" t="s">
        <v>68</v>
      </c>
      <c r="E359" s="2" t="str">
        <f t="shared" si="10"/>
        <v>201311</v>
      </c>
      <c r="F359" s="2" t="str">
        <f t="shared" si="11"/>
        <v>20131166</v>
      </c>
      <c r="G359" s="2" t="s">
        <v>69</v>
      </c>
      <c r="H359" s="2">
        <v>467286</v>
      </c>
      <c r="I359" s="10">
        <v>368146</v>
      </c>
      <c r="J359" s="10">
        <v>9956</v>
      </c>
      <c r="K359" s="3"/>
      <c r="L359" s="3"/>
    </row>
    <row r="360" spans="1:12" x14ac:dyDescent="0.3">
      <c r="A360" s="2">
        <v>2013</v>
      </c>
      <c r="B360" s="2" t="s">
        <v>15</v>
      </c>
      <c r="C360" s="4" t="s">
        <v>24</v>
      </c>
      <c r="D360" s="2" t="s">
        <v>70</v>
      </c>
      <c r="E360" s="2" t="str">
        <f t="shared" si="10"/>
        <v>201311</v>
      </c>
      <c r="F360" s="2" t="str">
        <f t="shared" si="11"/>
        <v>20131188</v>
      </c>
      <c r="G360" s="2" t="s">
        <v>71</v>
      </c>
      <c r="H360" s="2">
        <v>35005</v>
      </c>
      <c r="I360" s="10">
        <v>19783</v>
      </c>
      <c r="J360" s="10">
        <v>501</v>
      </c>
      <c r="K360" s="3"/>
      <c r="L360" s="3"/>
    </row>
    <row r="361" spans="1:12" x14ac:dyDescent="0.3">
      <c r="A361" s="2">
        <v>2013</v>
      </c>
      <c r="B361" s="2" t="s">
        <v>15</v>
      </c>
      <c r="C361" s="4" t="s">
        <v>24</v>
      </c>
      <c r="D361" s="2" t="s">
        <v>72</v>
      </c>
      <c r="E361" s="2" t="str">
        <f t="shared" si="10"/>
        <v>201311</v>
      </c>
      <c r="F361" s="2" t="str">
        <f t="shared" si="11"/>
        <v>20131168</v>
      </c>
      <c r="G361" s="2" t="s">
        <v>73</v>
      </c>
      <c r="H361" s="2">
        <v>996943</v>
      </c>
      <c r="I361" s="10">
        <v>834061</v>
      </c>
      <c r="J361" s="10">
        <v>36348</v>
      </c>
      <c r="K361" s="3"/>
      <c r="L361" s="3"/>
    </row>
    <row r="362" spans="1:12" x14ac:dyDescent="0.3">
      <c r="A362" s="2">
        <v>2013</v>
      </c>
      <c r="B362" s="2" t="s">
        <v>15</v>
      </c>
      <c r="C362" s="4" t="s">
        <v>24</v>
      </c>
      <c r="D362" s="2" t="s">
        <v>74</v>
      </c>
      <c r="E362" s="2" t="str">
        <f t="shared" si="10"/>
        <v>201311</v>
      </c>
      <c r="F362" s="2" t="str">
        <f t="shared" si="11"/>
        <v>20131170</v>
      </c>
      <c r="G362" s="2" t="s">
        <v>75</v>
      </c>
      <c r="H362" s="2">
        <v>152527</v>
      </c>
      <c r="I362" s="10">
        <v>797083</v>
      </c>
      <c r="J362" s="10">
        <v>5866</v>
      </c>
      <c r="K362" s="3"/>
      <c r="L362" s="3"/>
    </row>
    <row r="363" spans="1:12" x14ac:dyDescent="0.3">
      <c r="A363" s="2">
        <v>2013</v>
      </c>
      <c r="B363" s="2" t="s">
        <v>15</v>
      </c>
      <c r="C363" s="4" t="s">
        <v>24</v>
      </c>
      <c r="D363" s="2" t="s">
        <v>76</v>
      </c>
      <c r="E363" s="2" t="str">
        <f t="shared" si="10"/>
        <v>201311</v>
      </c>
      <c r="F363" s="2" t="str">
        <f t="shared" si="11"/>
        <v>20131173</v>
      </c>
      <c r="G363" s="2" t="s">
        <v>77</v>
      </c>
      <c r="H363" s="2">
        <v>443779</v>
      </c>
      <c r="I363" s="10">
        <v>729682</v>
      </c>
      <c r="J363" s="10">
        <v>16330</v>
      </c>
      <c r="K363" s="3"/>
      <c r="L363" s="3"/>
    </row>
    <row r="364" spans="1:12" x14ac:dyDescent="0.3">
      <c r="A364" s="2">
        <v>2013</v>
      </c>
      <c r="B364" s="2" t="s">
        <v>15</v>
      </c>
      <c r="C364" s="4" t="s">
        <v>24</v>
      </c>
      <c r="D364" s="2" t="s">
        <v>78</v>
      </c>
      <c r="E364" s="2" t="str">
        <f t="shared" si="10"/>
        <v>201311</v>
      </c>
      <c r="F364" s="2" t="str">
        <f t="shared" si="11"/>
        <v>20131176</v>
      </c>
      <c r="G364" s="2" t="s">
        <v>79</v>
      </c>
      <c r="H364" s="2">
        <v>2246444</v>
      </c>
      <c r="I364" s="10">
        <v>1828009</v>
      </c>
      <c r="J364" s="10">
        <v>23274</v>
      </c>
      <c r="K364" s="3"/>
      <c r="L364" s="3"/>
    </row>
    <row r="365" spans="1:12" x14ac:dyDescent="0.3">
      <c r="A365" s="2">
        <v>2013</v>
      </c>
      <c r="B365" s="2" t="s">
        <v>15</v>
      </c>
      <c r="C365" s="4" t="s">
        <v>24</v>
      </c>
      <c r="D365" s="2" t="s">
        <v>80</v>
      </c>
      <c r="E365" s="2" t="str">
        <f t="shared" si="10"/>
        <v>201311</v>
      </c>
      <c r="F365" s="2" t="str">
        <f t="shared" si="11"/>
        <v>20131197</v>
      </c>
      <c r="G365" s="2" t="s">
        <v>81</v>
      </c>
      <c r="H365" s="2">
        <v>2593</v>
      </c>
      <c r="I365" s="10">
        <v>26716</v>
      </c>
      <c r="J365" s="10">
        <v>1084</v>
      </c>
      <c r="K365" s="3"/>
      <c r="L365" s="3"/>
    </row>
    <row r="366" spans="1:12" x14ac:dyDescent="0.3">
      <c r="A366" s="2">
        <v>2013</v>
      </c>
      <c r="B366" s="2" t="s">
        <v>15</v>
      </c>
      <c r="C366" s="4" t="s">
        <v>24</v>
      </c>
      <c r="D366" s="2" t="s">
        <v>82</v>
      </c>
      <c r="E366" s="2" t="str">
        <f t="shared" si="10"/>
        <v>201311</v>
      </c>
      <c r="F366" s="2" t="str">
        <f t="shared" si="11"/>
        <v>20131199</v>
      </c>
      <c r="G366" s="2" t="s">
        <v>83</v>
      </c>
      <c r="H366" s="2">
        <v>5860</v>
      </c>
      <c r="I366" s="10">
        <v>71022</v>
      </c>
      <c r="J366" s="10">
        <v>532</v>
      </c>
      <c r="K366" s="3"/>
      <c r="L366" s="3"/>
    </row>
    <row r="367" spans="1:12" x14ac:dyDescent="0.3">
      <c r="A367" s="2">
        <v>2013</v>
      </c>
      <c r="B367" s="2" t="s">
        <v>8</v>
      </c>
      <c r="C367" s="6" t="s">
        <v>86</v>
      </c>
      <c r="D367" s="2" t="s">
        <v>5</v>
      </c>
      <c r="E367" s="2" t="str">
        <f t="shared" si="10"/>
        <v>201312</v>
      </c>
      <c r="F367" s="2" t="str">
        <f t="shared" si="11"/>
        <v>20131291</v>
      </c>
      <c r="G367" s="2" t="s">
        <v>6</v>
      </c>
      <c r="H367" s="2">
        <v>12305</v>
      </c>
      <c r="I367" s="10">
        <v>52248</v>
      </c>
      <c r="J367" s="10">
        <v>1348</v>
      </c>
      <c r="K367" s="3"/>
      <c r="L367" s="3"/>
    </row>
    <row r="368" spans="1:12" x14ac:dyDescent="0.3">
      <c r="A368" s="2">
        <v>2013</v>
      </c>
      <c r="B368" s="2" t="s">
        <v>8</v>
      </c>
      <c r="C368" s="4" t="s">
        <v>86</v>
      </c>
      <c r="D368" s="2" t="s">
        <v>18</v>
      </c>
      <c r="E368" s="2" t="str">
        <f t="shared" si="10"/>
        <v>201312</v>
      </c>
      <c r="F368" s="2" t="str">
        <f t="shared" si="11"/>
        <v>20131205</v>
      </c>
      <c r="G368" s="2" t="s">
        <v>19</v>
      </c>
      <c r="H368" s="2">
        <v>3217863</v>
      </c>
      <c r="I368" s="10">
        <v>2379473</v>
      </c>
      <c r="J368" s="10">
        <v>62267</v>
      </c>
      <c r="K368" s="3"/>
      <c r="L368" s="3"/>
    </row>
    <row r="369" spans="1:12" x14ac:dyDescent="0.3">
      <c r="A369" s="2">
        <v>2013</v>
      </c>
      <c r="B369" s="2" t="s">
        <v>8</v>
      </c>
      <c r="C369" s="4" t="s">
        <v>86</v>
      </c>
      <c r="D369" s="2" t="s">
        <v>20</v>
      </c>
      <c r="E369" s="2" t="str">
        <f t="shared" si="10"/>
        <v>201312</v>
      </c>
      <c r="F369" s="2" t="str">
        <f t="shared" si="11"/>
        <v>20131281</v>
      </c>
      <c r="G369" s="2" t="s">
        <v>21</v>
      </c>
      <c r="H369" s="2">
        <v>36366</v>
      </c>
      <c r="I369" s="10">
        <v>184452</v>
      </c>
      <c r="J369" s="10">
        <v>3516</v>
      </c>
      <c r="K369" s="3"/>
      <c r="L369" s="3"/>
    </row>
    <row r="370" spans="1:12" x14ac:dyDescent="0.3">
      <c r="A370" s="2">
        <v>2013</v>
      </c>
      <c r="B370" s="2" t="s">
        <v>8</v>
      </c>
      <c r="C370" s="4" t="s">
        <v>86</v>
      </c>
      <c r="D370" s="2" t="s">
        <v>22</v>
      </c>
      <c r="E370" s="2" t="str">
        <f t="shared" si="10"/>
        <v>201312</v>
      </c>
      <c r="F370" s="2" t="str">
        <f t="shared" si="11"/>
        <v>20131208</v>
      </c>
      <c r="G370" s="2" t="s">
        <v>23</v>
      </c>
      <c r="H370" s="2">
        <v>1028789</v>
      </c>
      <c r="I370" s="10">
        <v>1285651</v>
      </c>
      <c r="J370" s="10">
        <v>12201</v>
      </c>
      <c r="K370" s="3"/>
      <c r="L370" s="3"/>
    </row>
    <row r="371" spans="1:12" x14ac:dyDescent="0.3">
      <c r="A371" s="2">
        <v>2013</v>
      </c>
      <c r="B371" s="2" t="s">
        <v>8</v>
      </c>
      <c r="C371" s="4" t="s">
        <v>86</v>
      </c>
      <c r="D371" s="2" t="s">
        <v>24</v>
      </c>
      <c r="E371" s="2" t="str">
        <f t="shared" si="10"/>
        <v>201312</v>
      </c>
      <c r="F371" s="2" t="str">
        <f t="shared" si="11"/>
        <v>20131211</v>
      </c>
      <c r="G371" s="2" t="s">
        <v>25</v>
      </c>
      <c r="H371" s="2">
        <v>5479904</v>
      </c>
      <c r="I371" s="10">
        <v>1267841</v>
      </c>
      <c r="J371" s="10">
        <v>35578</v>
      </c>
      <c r="K371" s="3"/>
      <c r="L371" s="3"/>
    </row>
    <row r="372" spans="1:12" x14ac:dyDescent="0.3">
      <c r="A372" s="2">
        <v>2013</v>
      </c>
      <c r="B372" s="2" t="s">
        <v>8</v>
      </c>
      <c r="C372" s="4" t="s">
        <v>86</v>
      </c>
      <c r="D372" s="2" t="s">
        <v>26</v>
      </c>
      <c r="E372" s="2" t="str">
        <f t="shared" si="10"/>
        <v>201312</v>
      </c>
      <c r="F372" s="2" t="str">
        <f t="shared" si="11"/>
        <v>20131213</v>
      </c>
      <c r="G372" s="2" t="s">
        <v>27</v>
      </c>
      <c r="H372" s="2">
        <v>598257</v>
      </c>
      <c r="I372" s="10">
        <v>1368177</v>
      </c>
      <c r="J372" s="10">
        <v>12255</v>
      </c>
      <c r="K372" s="3"/>
      <c r="L372" s="3"/>
    </row>
    <row r="373" spans="1:12" x14ac:dyDescent="0.3">
      <c r="A373" s="2">
        <v>2013</v>
      </c>
      <c r="B373" s="2" t="s">
        <v>8</v>
      </c>
      <c r="C373" s="4" t="s">
        <v>86</v>
      </c>
      <c r="D373" s="2" t="s">
        <v>28</v>
      </c>
      <c r="E373" s="2" t="str">
        <f t="shared" si="10"/>
        <v>201312</v>
      </c>
      <c r="F373" s="2" t="str">
        <f t="shared" si="11"/>
        <v>20131215</v>
      </c>
      <c r="G373" s="2" t="s">
        <v>29</v>
      </c>
      <c r="H373" s="2">
        <v>404474</v>
      </c>
      <c r="I373" s="10">
        <v>678252</v>
      </c>
      <c r="J373" s="10">
        <v>17265</v>
      </c>
      <c r="K373" s="3"/>
      <c r="L373" s="3"/>
    </row>
    <row r="374" spans="1:12" x14ac:dyDescent="0.3">
      <c r="A374" s="2">
        <v>2013</v>
      </c>
      <c r="B374" s="2" t="s">
        <v>8</v>
      </c>
      <c r="C374" s="4" t="s">
        <v>86</v>
      </c>
      <c r="D374" s="2" t="s">
        <v>30</v>
      </c>
      <c r="E374" s="2" t="str">
        <f t="shared" si="10"/>
        <v>201312</v>
      </c>
      <c r="F374" s="2" t="str">
        <f t="shared" si="11"/>
        <v>20131217</v>
      </c>
      <c r="G374" s="2" t="s">
        <v>31</v>
      </c>
      <c r="H374" s="2">
        <v>403486</v>
      </c>
      <c r="I374" s="10">
        <v>453316</v>
      </c>
      <c r="J374" s="10">
        <v>13401</v>
      </c>
      <c r="K374" s="3"/>
      <c r="L374" s="3"/>
    </row>
    <row r="375" spans="1:12" x14ac:dyDescent="0.3">
      <c r="A375" s="2">
        <v>2013</v>
      </c>
      <c r="B375" s="2" t="s">
        <v>8</v>
      </c>
      <c r="C375" s="4" t="s">
        <v>86</v>
      </c>
      <c r="D375" s="2" t="s">
        <v>32</v>
      </c>
      <c r="E375" s="2" t="str">
        <f t="shared" si="10"/>
        <v>201312</v>
      </c>
      <c r="F375" s="2" t="str">
        <f t="shared" si="11"/>
        <v>20131218</v>
      </c>
      <c r="G375" s="2" t="s">
        <v>33</v>
      </c>
      <c r="H375" s="2">
        <v>64916</v>
      </c>
      <c r="I375" s="10">
        <v>297152</v>
      </c>
      <c r="J375" s="10">
        <v>6309</v>
      </c>
      <c r="K375" s="3"/>
      <c r="L375" s="3"/>
    </row>
    <row r="376" spans="1:12" x14ac:dyDescent="0.3">
      <c r="A376" s="2">
        <v>2013</v>
      </c>
      <c r="B376" s="2" t="s">
        <v>8</v>
      </c>
      <c r="C376" s="4" t="s">
        <v>86</v>
      </c>
      <c r="D376" s="2" t="s">
        <v>34</v>
      </c>
      <c r="E376" s="2" t="str">
        <f t="shared" si="10"/>
        <v>201312</v>
      </c>
      <c r="F376" s="2" t="str">
        <f t="shared" si="11"/>
        <v>20131285</v>
      </c>
      <c r="G376" s="2" t="s">
        <v>35</v>
      </c>
      <c r="H376" s="2">
        <v>139904</v>
      </c>
      <c r="I376" s="10">
        <v>199910</v>
      </c>
      <c r="J376" s="10">
        <v>3603</v>
      </c>
      <c r="K376" s="3"/>
      <c r="L376" s="3"/>
    </row>
    <row r="377" spans="1:12" x14ac:dyDescent="0.3">
      <c r="A377" s="2">
        <v>2013</v>
      </c>
      <c r="B377" s="2" t="s">
        <v>8</v>
      </c>
      <c r="C377" s="4" t="s">
        <v>86</v>
      </c>
      <c r="D377" s="2" t="s">
        <v>36</v>
      </c>
      <c r="E377" s="2" t="str">
        <f t="shared" si="10"/>
        <v>201312</v>
      </c>
      <c r="F377" s="2" t="str">
        <f t="shared" si="11"/>
        <v>20131219</v>
      </c>
      <c r="G377" s="2" t="s">
        <v>37</v>
      </c>
      <c r="H377" s="2">
        <v>253550</v>
      </c>
      <c r="I377" s="10">
        <v>963073</v>
      </c>
      <c r="J377" s="10">
        <v>12435</v>
      </c>
      <c r="K377" s="3"/>
      <c r="L377" s="3"/>
    </row>
    <row r="378" spans="1:12" x14ac:dyDescent="0.3">
      <c r="A378" s="2">
        <v>2013</v>
      </c>
      <c r="B378" s="2" t="s">
        <v>8</v>
      </c>
      <c r="C378" s="4" t="s">
        <v>86</v>
      </c>
      <c r="D378" s="2" t="s">
        <v>38</v>
      </c>
      <c r="E378" s="2" t="str">
        <f t="shared" si="10"/>
        <v>201312</v>
      </c>
      <c r="F378" s="2" t="str">
        <f t="shared" si="11"/>
        <v>20131220</v>
      </c>
      <c r="G378" s="2" t="s">
        <v>39</v>
      </c>
      <c r="H378" s="2">
        <v>289842</v>
      </c>
      <c r="I378" s="10">
        <v>801918</v>
      </c>
      <c r="J378" s="10">
        <v>6049</v>
      </c>
      <c r="K378" s="3"/>
      <c r="L378" s="3"/>
    </row>
    <row r="379" spans="1:12" x14ac:dyDescent="0.3">
      <c r="A379" s="2">
        <v>2013</v>
      </c>
      <c r="B379" s="2" t="s">
        <v>8</v>
      </c>
      <c r="C379" s="4" t="s">
        <v>86</v>
      </c>
      <c r="D379" s="2" t="s">
        <v>40</v>
      </c>
      <c r="E379" s="2" t="str">
        <f t="shared" si="10"/>
        <v>201312</v>
      </c>
      <c r="F379" s="2" t="str">
        <f t="shared" si="11"/>
        <v>20131227</v>
      </c>
      <c r="G379" s="2" t="s">
        <v>41</v>
      </c>
      <c r="H379" s="2">
        <v>46514</v>
      </c>
      <c r="I379" s="10">
        <v>396561</v>
      </c>
      <c r="J379" s="10">
        <v>5267</v>
      </c>
      <c r="K379" s="3"/>
      <c r="L379" s="3"/>
    </row>
    <row r="380" spans="1:12" x14ac:dyDescent="0.3">
      <c r="A380" s="2">
        <v>2013</v>
      </c>
      <c r="B380" s="2" t="s">
        <v>8</v>
      </c>
      <c r="C380" s="4" t="s">
        <v>86</v>
      </c>
      <c r="D380" s="2" t="s">
        <v>42</v>
      </c>
      <c r="E380" s="2" t="str">
        <f t="shared" si="10"/>
        <v>201312</v>
      </c>
      <c r="F380" s="2" t="str">
        <f t="shared" si="11"/>
        <v>20131223</v>
      </c>
      <c r="G380" s="2" t="s">
        <v>43</v>
      </c>
      <c r="H380" s="2">
        <v>299346</v>
      </c>
      <c r="I380" s="10">
        <v>1313954</v>
      </c>
      <c r="J380" s="10">
        <v>12599</v>
      </c>
      <c r="K380" s="3"/>
      <c r="L380" s="3"/>
    </row>
    <row r="381" spans="1:12" x14ac:dyDescent="0.3">
      <c r="A381" s="2">
        <v>2013</v>
      </c>
      <c r="B381" s="2" t="s">
        <v>8</v>
      </c>
      <c r="C381" s="4" t="s">
        <v>86</v>
      </c>
      <c r="D381" s="2" t="s">
        <v>44</v>
      </c>
      <c r="E381" s="2" t="str">
        <f t="shared" si="10"/>
        <v>201312</v>
      </c>
      <c r="F381" s="2" t="str">
        <f t="shared" si="11"/>
        <v>20131225</v>
      </c>
      <c r="G381" s="2" t="s">
        <v>45</v>
      </c>
      <c r="H381" s="2">
        <v>1051562</v>
      </c>
      <c r="I381" s="10">
        <v>919921</v>
      </c>
      <c r="J381" s="10">
        <v>13166</v>
      </c>
      <c r="K381" s="3"/>
      <c r="L381" s="3"/>
    </row>
    <row r="382" spans="1:12" x14ac:dyDescent="0.3">
      <c r="A382" s="2">
        <v>2013</v>
      </c>
      <c r="B382" s="2" t="s">
        <v>8</v>
      </c>
      <c r="C382" s="4" t="s">
        <v>86</v>
      </c>
      <c r="D382" s="2" t="s">
        <v>46</v>
      </c>
      <c r="E382" s="2" t="str">
        <f t="shared" si="10"/>
        <v>201312</v>
      </c>
      <c r="F382" s="2" t="str">
        <f t="shared" si="11"/>
        <v>20131294</v>
      </c>
      <c r="G382" s="2" t="s">
        <v>47</v>
      </c>
      <c r="H382" s="2">
        <v>3788</v>
      </c>
      <c r="I382" s="10">
        <v>37013</v>
      </c>
      <c r="J382" s="10">
        <v>629</v>
      </c>
      <c r="K382" s="3"/>
      <c r="L382" s="3"/>
    </row>
    <row r="383" spans="1:12" x14ac:dyDescent="0.3">
      <c r="A383" s="2">
        <v>2013</v>
      </c>
      <c r="B383" s="2" t="s">
        <v>8</v>
      </c>
      <c r="C383" s="4" t="s">
        <v>86</v>
      </c>
      <c r="D383" s="2" t="s">
        <v>48</v>
      </c>
      <c r="E383" s="2" t="str">
        <f t="shared" si="10"/>
        <v>201312</v>
      </c>
      <c r="F383" s="2" t="str">
        <f t="shared" si="11"/>
        <v>20131295</v>
      </c>
      <c r="G383" s="2" t="s">
        <v>49</v>
      </c>
      <c r="H383" s="2">
        <v>11734</v>
      </c>
      <c r="I383" s="10">
        <v>61879</v>
      </c>
      <c r="J383" s="10">
        <v>1180</v>
      </c>
      <c r="K383" s="3"/>
      <c r="L383" s="3"/>
    </row>
    <row r="384" spans="1:12" x14ac:dyDescent="0.3">
      <c r="A384" s="2">
        <v>2013</v>
      </c>
      <c r="B384" s="2" t="s">
        <v>8</v>
      </c>
      <c r="C384" s="4" t="s">
        <v>86</v>
      </c>
      <c r="D384" s="2" t="s">
        <v>50</v>
      </c>
      <c r="E384" s="2" t="str">
        <f t="shared" si="10"/>
        <v>201312</v>
      </c>
      <c r="F384" s="2" t="str">
        <f t="shared" si="11"/>
        <v>20131241</v>
      </c>
      <c r="G384" s="2" t="s">
        <v>51</v>
      </c>
      <c r="H384" s="2">
        <v>295857</v>
      </c>
      <c r="I384" s="10">
        <v>743758</v>
      </c>
      <c r="J384" s="10">
        <v>14222</v>
      </c>
      <c r="K384" s="3"/>
      <c r="L384" s="3"/>
    </row>
    <row r="385" spans="1:12" x14ac:dyDescent="0.3">
      <c r="A385" s="2">
        <v>2013</v>
      </c>
      <c r="B385" s="2" t="s">
        <v>8</v>
      </c>
      <c r="C385" s="4" t="s">
        <v>86</v>
      </c>
      <c r="D385" s="2" t="s">
        <v>54</v>
      </c>
      <c r="E385" s="2" t="str">
        <f t="shared" si="10"/>
        <v>201312</v>
      </c>
      <c r="F385" s="2" t="str">
        <f t="shared" si="11"/>
        <v>20131244</v>
      </c>
      <c r="G385" s="2" t="s">
        <v>55</v>
      </c>
      <c r="H385" s="2">
        <v>140628</v>
      </c>
      <c r="I385" s="10">
        <v>689726</v>
      </c>
      <c r="J385" s="10">
        <v>2547</v>
      </c>
      <c r="K385" s="3"/>
      <c r="L385" s="3"/>
    </row>
    <row r="386" spans="1:12" x14ac:dyDescent="0.3">
      <c r="A386" s="2">
        <v>2013</v>
      </c>
      <c r="B386" s="2" t="s">
        <v>8</v>
      </c>
      <c r="C386" s="4" t="s">
        <v>86</v>
      </c>
      <c r="D386" s="2" t="s">
        <v>56</v>
      </c>
      <c r="E386" s="2" t="str">
        <f t="shared" ref="E386:E449" si="12">+CONCATENATE(A386,C386)</f>
        <v>201312</v>
      </c>
      <c r="F386" s="2" t="str">
        <f t="shared" ref="F386:F449" si="13">+CONCATENATE(A386,C386,D386)</f>
        <v>20131247</v>
      </c>
      <c r="G386" s="2" t="s">
        <v>57</v>
      </c>
      <c r="H386" s="2">
        <v>351843</v>
      </c>
      <c r="I386" s="10">
        <v>928973</v>
      </c>
      <c r="J386" s="10">
        <v>6440</v>
      </c>
      <c r="K386" s="3"/>
      <c r="L386" s="3"/>
    </row>
    <row r="387" spans="1:12" x14ac:dyDescent="0.3">
      <c r="A387" s="2">
        <v>2013</v>
      </c>
      <c r="B387" s="2" t="s">
        <v>8</v>
      </c>
      <c r="C387" s="4" t="s">
        <v>86</v>
      </c>
      <c r="D387" s="2" t="s">
        <v>58</v>
      </c>
      <c r="E387" s="2" t="str">
        <f t="shared" si="12"/>
        <v>201312</v>
      </c>
      <c r="F387" s="2" t="str">
        <f t="shared" si="13"/>
        <v>20131250</v>
      </c>
      <c r="G387" s="2" t="s">
        <v>59</v>
      </c>
      <c r="H387" s="2">
        <v>391412</v>
      </c>
      <c r="I387" s="10">
        <v>405932</v>
      </c>
      <c r="J387" s="10">
        <v>8779</v>
      </c>
      <c r="K387" s="3"/>
      <c r="L387" s="3"/>
    </row>
    <row r="388" spans="1:12" x14ac:dyDescent="0.3">
      <c r="A388" s="2">
        <v>2013</v>
      </c>
      <c r="B388" s="2" t="s">
        <v>8</v>
      </c>
      <c r="C388" s="4" t="s">
        <v>86</v>
      </c>
      <c r="D388" s="2" t="s">
        <v>60</v>
      </c>
      <c r="E388" s="2" t="str">
        <f t="shared" si="12"/>
        <v>201312</v>
      </c>
      <c r="F388" s="2" t="str">
        <f t="shared" si="13"/>
        <v>20131252</v>
      </c>
      <c r="G388" s="2" t="s">
        <v>61</v>
      </c>
      <c r="H388" s="2">
        <v>250023</v>
      </c>
      <c r="I388" s="10">
        <v>1134457</v>
      </c>
      <c r="J388" s="10">
        <v>19353</v>
      </c>
      <c r="K388" s="3"/>
      <c r="L388" s="3"/>
    </row>
    <row r="389" spans="1:12" x14ac:dyDescent="0.3">
      <c r="A389" s="2">
        <v>2013</v>
      </c>
      <c r="B389" s="2" t="s">
        <v>8</v>
      </c>
      <c r="C389" s="4" t="s">
        <v>86</v>
      </c>
      <c r="D389" s="2" t="s">
        <v>62</v>
      </c>
      <c r="E389" s="2" t="str">
        <f t="shared" si="12"/>
        <v>201312</v>
      </c>
      <c r="F389" s="2" t="str">
        <f t="shared" si="13"/>
        <v>20131254</v>
      </c>
      <c r="G389" s="2" t="s">
        <v>63</v>
      </c>
      <c r="H389" s="2">
        <v>409721</v>
      </c>
      <c r="I389" s="10">
        <v>815212</v>
      </c>
      <c r="J389" s="10">
        <v>11751</v>
      </c>
      <c r="K389" s="3"/>
      <c r="L389" s="3"/>
    </row>
    <row r="390" spans="1:12" x14ac:dyDescent="0.3">
      <c r="A390" s="2">
        <v>2013</v>
      </c>
      <c r="B390" s="2" t="s">
        <v>8</v>
      </c>
      <c r="C390" s="4" t="s">
        <v>86</v>
      </c>
      <c r="D390" s="2" t="s">
        <v>64</v>
      </c>
      <c r="E390" s="2" t="str">
        <f t="shared" si="12"/>
        <v>201312</v>
      </c>
      <c r="F390" s="2" t="str">
        <f t="shared" si="13"/>
        <v>20131286</v>
      </c>
      <c r="G390" s="2" t="s">
        <v>65</v>
      </c>
      <c r="H390" s="2">
        <v>42172</v>
      </c>
      <c r="I390" s="10">
        <v>244559</v>
      </c>
      <c r="J390" s="10">
        <v>4857</v>
      </c>
      <c r="K390" s="3"/>
      <c r="L390" s="3"/>
    </row>
    <row r="391" spans="1:12" x14ac:dyDescent="0.3">
      <c r="A391" s="2">
        <v>2013</v>
      </c>
      <c r="B391" s="2" t="s">
        <v>8</v>
      </c>
      <c r="C391" s="4" t="s">
        <v>86</v>
      </c>
      <c r="D391" s="2" t="s">
        <v>66</v>
      </c>
      <c r="E391" s="2" t="str">
        <f t="shared" si="12"/>
        <v>201312</v>
      </c>
      <c r="F391" s="2" t="str">
        <f t="shared" si="13"/>
        <v>20131263</v>
      </c>
      <c r="G391" s="2" t="s">
        <v>67</v>
      </c>
      <c r="H391" s="2">
        <v>224785</v>
      </c>
      <c r="I391" s="10">
        <v>245276</v>
      </c>
      <c r="J391" s="10">
        <v>6823</v>
      </c>
      <c r="K391" s="3"/>
      <c r="L391" s="3"/>
    </row>
    <row r="392" spans="1:12" x14ac:dyDescent="0.3">
      <c r="A392" s="2">
        <v>2013</v>
      </c>
      <c r="B392" s="2" t="s">
        <v>8</v>
      </c>
      <c r="C392" s="4" t="s">
        <v>86</v>
      </c>
      <c r="D392" s="2" t="s">
        <v>68</v>
      </c>
      <c r="E392" s="2" t="str">
        <f t="shared" si="12"/>
        <v>201312</v>
      </c>
      <c r="F392" s="2" t="str">
        <f t="shared" si="13"/>
        <v>20131266</v>
      </c>
      <c r="G392" s="2" t="s">
        <v>69</v>
      </c>
      <c r="H392" s="2">
        <v>469703</v>
      </c>
      <c r="I392" s="10">
        <v>367835</v>
      </c>
      <c r="J392" s="10">
        <v>9946</v>
      </c>
      <c r="K392" s="3"/>
      <c r="L392" s="3"/>
    </row>
    <row r="393" spans="1:12" x14ac:dyDescent="0.3">
      <c r="A393" s="2">
        <v>2013</v>
      </c>
      <c r="B393" s="2" t="s">
        <v>8</v>
      </c>
      <c r="C393" s="4" t="s">
        <v>86</v>
      </c>
      <c r="D393" s="2" t="s">
        <v>70</v>
      </c>
      <c r="E393" s="2" t="str">
        <f t="shared" si="12"/>
        <v>201312</v>
      </c>
      <c r="F393" s="2" t="str">
        <f t="shared" si="13"/>
        <v>20131288</v>
      </c>
      <c r="G393" s="2" t="s">
        <v>71</v>
      </c>
      <c r="H393" s="2">
        <v>35151</v>
      </c>
      <c r="I393" s="10">
        <v>20301</v>
      </c>
      <c r="J393" s="10">
        <v>500</v>
      </c>
      <c r="K393" s="3"/>
      <c r="L393" s="3"/>
    </row>
    <row r="394" spans="1:12" x14ac:dyDescent="0.3">
      <c r="A394" s="2">
        <v>2013</v>
      </c>
      <c r="B394" s="2" t="s">
        <v>8</v>
      </c>
      <c r="C394" s="4" t="s">
        <v>86</v>
      </c>
      <c r="D394" s="2" t="s">
        <v>72</v>
      </c>
      <c r="E394" s="2" t="str">
        <f t="shared" si="12"/>
        <v>201312</v>
      </c>
      <c r="F394" s="2" t="str">
        <f t="shared" si="13"/>
        <v>20131268</v>
      </c>
      <c r="G394" s="2" t="s">
        <v>73</v>
      </c>
      <c r="H394" s="2">
        <v>1004185</v>
      </c>
      <c r="I394" s="10">
        <v>834869</v>
      </c>
      <c r="J394" s="10">
        <v>36335</v>
      </c>
      <c r="K394" s="3"/>
      <c r="L394" s="3"/>
    </row>
    <row r="395" spans="1:12" x14ac:dyDescent="0.3">
      <c r="A395" s="2">
        <v>2013</v>
      </c>
      <c r="B395" s="2" t="s">
        <v>8</v>
      </c>
      <c r="C395" s="4" t="s">
        <v>86</v>
      </c>
      <c r="D395" s="2" t="s">
        <v>74</v>
      </c>
      <c r="E395" s="2" t="str">
        <f t="shared" si="12"/>
        <v>201312</v>
      </c>
      <c r="F395" s="2" t="str">
        <f t="shared" si="13"/>
        <v>20131270</v>
      </c>
      <c r="G395" s="2" t="s">
        <v>75</v>
      </c>
      <c r="H395" s="2">
        <v>153658</v>
      </c>
      <c r="I395" s="10">
        <v>806075</v>
      </c>
      <c r="J395" s="10">
        <v>5870</v>
      </c>
      <c r="K395" s="3"/>
      <c r="L395" s="3"/>
    </row>
    <row r="396" spans="1:12" x14ac:dyDescent="0.3">
      <c r="A396" s="2">
        <v>2013</v>
      </c>
      <c r="B396" s="2" t="s">
        <v>8</v>
      </c>
      <c r="C396" s="4" t="s">
        <v>86</v>
      </c>
      <c r="D396" s="2" t="s">
        <v>76</v>
      </c>
      <c r="E396" s="2" t="str">
        <f t="shared" si="12"/>
        <v>201312</v>
      </c>
      <c r="F396" s="2" t="str">
        <f t="shared" si="13"/>
        <v>20131273</v>
      </c>
      <c r="G396" s="2" t="s">
        <v>77</v>
      </c>
      <c r="H396" s="2">
        <v>446277</v>
      </c>
      <c r="I396" s="10">
        <v>733344</v>
      </c>
      <c r="J396" s="10">
        <v>16314</v>
      </c>
      <c r="K396" s="3"/>
      <c r="L396" s="3"/>
    </row>
    <row r="397" spans="1:12" x14ac:dyDescent="0.3">
      <c r="A397" s="2">
        <v>2013</v>
      </c>
      <c r="B397" s="2" t="s">
        <v>8</v>
      </c>
      <c r="C397" s="4" t="s">
        <v>86</v>
      </c>
      <c r="D397" s="2" t="s">
        <v>78</v>
      </c>
      <c r="E397" s="2" t="str">
        <f t="shared" si="12"/>
        <v>201312</v>
      </c>
      <c r="F397" s="2" t="str">
        <f t="shared" si="13"/>
        <v>20131276</v>
      </c>
      <c r="G397" s="2" t="s">
        <v>79</v>
      </c>
      <c r="H397" s="2">
        <v>2251449</v>
      </c>
      <c r="I397" s="10">
        <v>1823070</v>
      </c>
      <c r="J397" s="10">
        <v>23245</v>
      </c>
      <c r="K397" s="3"/>
      <c r="L397" s="3"/>
    </row>
    <row r="398" spans="1:12" x14ac:dyDescent="0.3">
      <c r="A398" s="2">
        <v>2013</v>
      </c>
      <c r="B398" s="2" t="s">
        <v>8</v>
      </c>
      <c r="C398" s="4" t="s">
        <v>86</v>
      </c>
      <c r="D398" s="2" t="s">
        <v>80</v>
      </c>
      <c r="E398" s="2" t="str">
        <f t="shared" si="12"/>
        <v>201312</v>
      </c>
      <c r="F398" s="2" t="str">
        <f t="shared" si="13"/>
        <v>20131297</v>
      </c>
      <c r="G398" s="2" t="s">
        <v>81</v>
      </c>
      <c r="H398" s="2">
        <v>2613</v>
      </c>
      <c r="I398" s="10">
        <v>26970</v>
      </c>
      <c r="J398" s="10">
        <v>1082</v>
      </c>
      <c r="K398" s="3"/>
      <c r="L398" s="3"/>
    </row>
    <row r="399" spans="1:12" x14ac:dyDescent="0.3">
      <c r="A399" s="2">
        <v>2013</v>
      </c>
      <c r="B399" s="2" t="s">
        <v>8</v>
      </c>
      <c r="C399" s="4" t="s">
        <v>86</v>
      </c>
      <c r="D399" s="2" t="s">
        <v>82</v>
      </c>
      <c r="E399" s="2" t="str">
        <f t="shared" si="12"/>
        <v>201312</v>
      </c>
      <c r="F399" s="2" t="str">
        <f t="shared" si="13"/>
        <v>20131299</v>
      </c>
      <c r="G399" s="2" t="s">
        <v>83</v>
      </c>
      <c r="H399" s="2">
        <v>5920</v>
      </c>
      <c r="I399" s="10">
        <v>71488</v>
      </c>
      <c r="J399" s="10">
        <v>532</v>
      </c>
      <c r="K399" s="3"/>
      <c r="L399" s="3"/>
    </row>
    <row r="400" spans="1:12" x14ac:dyDescent="0.3">
      <c r="A400" s="2">
        <v>2014</v>
      </c>
      <c r="B400" s="2" t="s">
        <v>9</v>
      </c>
      <c r="C400" s="4" t="s">
        <v>52</v>
      </c>
      <c r="D400" s="2" t="s">
        <v>5</v>
      </c>
      <c r="E400" s="2" t="str">
        <f t="shared" si="12"/>
        <v>201401</v>
      </c>
      <c r="F400" s="2" t="str">
        <f t="shared" si="13"/>
        <v>20140191</v>
      </c>
      <c r="G400" s="2" t="s">
        <v>6</v>
      </c>
      <c r="H400" s="2">
        <v>12135</v>
      </c>
      <c r="I400" s="10">
        <v>52259</v>
      </c>
      <c r="J400" s="10">
        <v>1346</v>
      </c>
      <c r="K400" s="3"/>
      <c r="L400" s="3"/>
    </row>
    <row r="401" spans="1:12" x14ac:dyDescent="0.3">
      <c r="A401" s="2">
        <v>2014</v>
      </c>
      <c r="B401" s="2" t="s">
        <v>9</v>
      </c>
      <c r="C401" s="4" t="s">
        <v>52</v>
      </c>
      <c r="D401" s="2" t="s">
        <v>18</v>
      </c>
      <c r="E401" s="2" t="str">
        <f t="shared" si="12"/>
        <v>201401</v>
      </c>
      <c r="F401" s="2" t="str">
        <f t="shared" si="13"/>
        <v>20140105</v>
      </c>
      <c r="G401" s="2" t="s">
        <v>19</v>
      </c>
      <c r="H401" s="2">
        <v>3144120</v>
      </c>
      <c r="I401" s="10">
        <v>2393031</v>
      </c>
      <c r="J401" s="10">
        <v>62138</v>
      </c>
      <c r="K401" s="3"/>
      <c r="L401" s="3"/>
    </row>
    <row r="402" spans="1:12" x14ac:dyDescent="0.3">
      <c r="A402" s="2">
        <v>2014</v>
      </c>
      <c r="B402" s="2" t="s">
        <v>9</v>
      </c>
      <c r="C402" s="4" t="s">
        <v>52</v>
      </c>
      <c r="D402" s="2" t="s">
        <v>20</v>
      </c>
      <c r="E402" s="2" t="str">
        <f t="shared" si="12"/>
        <v>201401</v>
      </c>
      <c r="F402" s="2" t="str">
        <f t="shared" si="13"/>
        <v>20140181</v>
      </c>
      <c r="G402" s="2" t="s">
        <v>21</v>
      </c>
      <c r="H402" s="2">
        <v>35520</v>
      </c>
      <c r="I402" s="10">
        <v>184408</v>
      </c>
      <c r="J402" s="10">
        <v>3516</v>
      </c>
      <c r="K402" s="3"/>
      <c r="L402" s="3"/>
    </row>
    <row r="403" spans="1:12" x14ac:dyDescent="0.3">
      <c r="A403" s="2">
        <v>2014</v>
      </c>
      <c r="B403" s="2" t="s">
        <v>9</v>
      </c>
      <c r="C403" s="4" t="s">
        <v>52</v>
      </c>
      <c r="D403" s="2" t="s">
        <v>22</v>
      </c>
      <c r="E403" s="2" t="str">
        <f t="shared" si="12"/>
        <v>201401</v>
      </c>
      <c r="F403" s="2" t="str">
        <f t="shared" si="13"/>
        <v>20140108</v>
      </c>
      <c r="G403" s="2" t="s">
        <v>23</v>
      </c>
      <c r="H403" s="2">
        <v>1027944</v>
      </c>
      <c r="I403" s="10">
        <v>1268359</v>
      </c>
      <c r="J403" s="10">
        <v>12191</v>
      </c>
      <c r="K403" s="3"/>
      <c r="L403" s="3"/>
    </row>
    <row r="404" spans="1:12" x14ac:dyDescent="0.3">
      <c r="A404" s="2">
        <v>2014</v>
      </c>
      <c r="B404" s="2" t="s">
        <v>9</v>
      </c>
      <c r="C404" s="4" t="s">
        <v>52</v>
      </c>
      <c r="D404" s="2" t="s">
        <v>24</v>
      </c>
      <c r="E404" s="2" t="str">
        <f t="shared" si="12"/>
        <v>201401</v>
      </c>
      <c r="F404" s="2" t="str">
        <f t="shared" si="13"/>
        <v>20140111</v>
      </c>
      <c r="G404" s="2" t="s">
        <v>25</v>
      </c>
      <c r="H404" s="2">
        <v>5414087</v>
      </c>
      <c r="I404" s="10">
        <v>1266629</v>
      </c>
      <c r="J404" s="10">
        <v>35531</v>
      </c>
      <c r="K404" s="3"/>
      <c r="L404" s="3"/>
    </row>
    <row r="405" spans="1:12" x14ac:dyDescent="0.3">
      <c r="A405" s="2">
        <v>2014</v>
      </c>
      <c r="B405" s="2" t="s">
        <v>9</v>
      </c>
      <c r="C405" s="4" t="s">
        <v>52</v>
      </c>
      <c r="D405" s="2" t="s">
        <v>26</v>
      </c>
      <c r="E405" s="2" t="str">
        <f t="shared" si="12"/>
        <v>201401</v>
      </c>
      <c r="F405" s="2" t="str">
        <f t="shared" si="13"/>
        <v>20140113</v>
      </c>
      <c r="G405" s="2" t="s">
        <v>27</v>
      </c>
      <c r="H405" s="2">
        <v>597823</v>
      </c>
      <c r="I405" s="10">
        <v>1364017</v>
      </c>
      <c r="J405" s="10">
        <v>12243</v>
      </c>
      <c r="K405" s="3"/>
      <c r="L405" s="3"/>
    </row>
    <row r="406" spans="1:12" x14ac:dyDescent="0.3">
      <c r="A406" s="2">
        <v>2014</v>
      </c>
      <c r="B406" s="2" t="s">
        <v>9</v>
      </c>
      <c r="C406" s="4" t="s">
        <v>52</v>
      </c>
      <c r="D406" s="2" t="s">
        <v>28</v>
      </c>
      <c r="E406" s="2" t="str">
        <f t="shared" si="12"/>
        <v>201401</v>
      </c>
      <c r="F406" s="2" t="str">
        <f t="shared" si="13"/>
        <v>20140115</v>
      </c>
      <c r="G406" s="2" t="s">
        <v>29</v>
      </c>
      <c r="H406" s="2">
        <v>393982</v>
      </c>
      <c r="I406" s="10">
        <v>679134</v>
      </c>
      <c r="J406" s="10">
        <v>17249</v>
      </c>
      <c r="K406" s="3"/>
      <c r="L406" s="3"/>
    </row>
    <row r="407" spans="1:12" x14ac:dyDescent="0.3">
      <c r="A407" s="2">
        <v>2014</v>
      </c>
      <c r="B407" s="2" t="s">
        <v>9</v>
      </c>
      <c r="C407" s="4" t="s">
        <v>52</v>
      </c>
      <c r="D407" s="2" t="s">
        <v>30</v>
      </c>
      <c r="E407" s="2" t="str">
        <f t="shared" si="12"/>
        <v>201401</v>
      </c>
      <c r="F407" s="2" t="str">
        <f t="shared" si="13"/>
        <v>20140117</v>
      </c>
      <c r="G407" s="2" t="s">
        <v>31</v>
      </c>
      <c r="H407" s="2">
        <v>397354</v>
      </c>
      <c r="I407" s="10">
        <v>452125</v>
      </c>
      <c r="J407" s="10">
        <v>13389</v>
      </c>
      <c r="K407" s="3"/>
      <c r="L407" s="3"/>
    </row>
    <row r="408" spans="1:12" x14ac:dyDescent="0.3">
      <c r="A408" s="2">
        <v>2014</v>
      </c>
      <c r="B408" s="2" t="s">
        <v>9</v>
      </c>
      <c r="C408" s="4" t="s">
        <v>52</v>
      </c>
      <c r="D408" s="2" t="s">
        <v>32</v>
      </c>
      <c r="E408" s="2" t="str">
        <f t="shared" si="12"/>
        <v>201401</v>
      </c>
      <c r="F408" s="2" t="str">
        <f t="shared" si="13"/>
        <v>20140118</v>
      </c>
      <c r="G408" s="2" t="s">
        <v>33</v>
      </c>
      <c r="H408" s="2">
        <v>63717</v>
      </c>
      <c r="I408" s="10">
        <v>296917</v>
      </c>
      <c r="J408" s="10">
        <v>6293</v>
      </c>
      <c r="K408" s="3"/>
      <c r="L408" s="3"/>
    </row>
    <row r="409" spans="1:12" x14ac:dyDescent="0.3">
      <c r="A409" s="2">
        <v>2014</v>
      </c>
      <c r="B409" s="2" t="s">
        <v>9</v>
      </c>
      <c r="C409" s="4" t="s">
        <v>52</v>
      </c>
      <c r="D409" s="2" t="s">
        <v>34</v>
      </c>
      <c r="E409" s="2" t="str">
        <f t="shared" si="12"/>
        <v>201401</v>
      </c>
      <c r="F409" s="2" t="str">
        <f t="shared" si="13"/>
        <v>20140185</v>
      </c>
      <c r="G409" s="2" t="s">
        <v>35</v>
      </c>
      <c r="H409" s="2">
        <v>135335</v>
      </c>
      <c r="I409" s="10">
        <v>199110</v>
      </c>
      <c r="J409" s="10">
        <v>3595</v>
      </c>
      <c r="K409" s="3"/>
      <c r="L409" s="3"/>
    </row>
    <row r="410" spans="1:12" x14ac:dyDescent="0.3">
      <c r="A410" s="2">
        <v>2014</v>
      </c>
      <c r="B410" s="2" t="s">
        <v>9</v>
      </c>
      <c r="C410" s="4" t="s">
        <v>52</v>
      </c>
      <c r="D410" s="2" t="s">
        <v>36</v>
      </c>
      <c r="E410" s="2" t="str">
        <f t="shared" si="12"/>
        <v>201401</v>
      </c>
      <c r="F410" s="2" t="str">
        <f t="shared" si="13"/>
        <v>20140119</v>
      </c>
      <c r="G410" s="2" t="s">
        <v>37</v>
      </c>
      <c r="H410" s="2">
        <v>245717</v>
      </c>
      <c r="I410" s="10">
        <v>961150</v>
      </c>
      <c r="J410" s="10">
        <v>12415</v>
      </c>
      <c r="K410" s="3"/>
      <c r="L410" s="3"/>
    </row>
    <row r="411" spans="1:12" x14ac:dyDescent="0.3">
      <c r="A411" s="2">
        <v>2014</v>
      </c>
      <c r="B411" s="2" t="s">
        <v>9</v>
      </c>
      <c r="C411" s="4" t="s">
        <v>52</v>
      </c>
      <c r="D411" s="2" t="s">
        <v>38</v>
      </c>
      <c r="E411" s="2" t="str">
        <f t="shared" si="12"/>
        <v>201401</v>
      </c>
      <c r="F411" s="2" t="str">
        <f t="shared" si="13"/>
        <v>20140120</v>
      </c>
      <c r="G411" s="2" t="s">
        <v>39</v>
      </c>
      <c r="H411" s="2">
        <v>288406</v>
      </c>
      <c r="I411" s="10">
        <v>803529</v>
      </c>
      <c r="J411" s="10">
        <v>6043</v>
      </c>
      <c r="K411" s="3"/>
      <c r="L411" s="3"/>
    </row>
    <row r="412" spans="1:12" x14ac:dyDescent="0.3">
      <c r="A412" s="2">
        <v>2014</v>
      </c>
      <c r="B412" s="2" t="s">
        <v>9</v>
      </c>
      <c r="C412" s="4" t="s">
        <v>52</v>
      </c>
      <c r="D412" s="2" t="s">
        <v>40</v>
      </c>
      <c r="E412" s="2" t="str">
        <f t="shared" si="12"/>
        <v>201401</v>
      </c>
      <c r="F412" s="2" t="str">
        <f t="shared" si="13"/>
        <v>20140127</v>
      </c>
      <c r="G412" s="2" t="s">
        <v>41</v>
      </c>
      <c r="H412" s="2">
        <v>45072</v>
      </c>
      <c r="I412" s="10">
        <v>395270</v>
      </c>
      <c r="J412" s="10">
        <v>5265</v>
      </c>
      <c r="K412" s="3"/>
      <c r="L412" s="3"/>
    </row>
    <row r="413" spans="1:12" x14ac:dyDescent="0.3">
      <c r="A413" s="2">
        <v>2014</v>
      </c>
      <c r="B413" s="2" t="s">
        <v>9</v>
      </c>
      <c r="C413" s="4" t="s">
        <v>52</v>
      </c>
      <c r="D413" s="2" t="s">
        <v>42</v>
      </c>
      <c r="E413" s="2" t="str">
        <f t="shared" si="12"/>
        <v>201401</v>
      </c>
      <c r="F413" s="2" t="str">
        <f t="shared" si="13"/>
        <v>20140123</v>
      </c>
      <c r="G413" s="2" t="s">
        <v>43</v>
      </c>
      <c r="H413" s="2">
        <v>296589</v>
      </c>
      <c r="I413" s="10">
        <v>1309564</v>
      </c>
      <c r="J413" s="10">
        <v>12587</v>
      </c>
      <c r="K413" s="3"/>
      <c r="L413" s="3"/>
    </row>
    <row r="414" spans="1:12" x14ac:dyDescent="0.3">
      <c r="A414" s="2">
        <v>2014</v>
      </c>
      <c r="B414" s="2" t="s">
        <v>9</v>
      </c>
      <c r="C414" s="4" t="s">
        <v>52</v>
      </c>
      <c r="D414" s="2" t="s">
        <v>44</v>
      </c>
      <c r="E414" s="2" t="str">
        <f t="shared" si="12"/>
        <v>201401</v>
      </c>
      <c r="F414" s="2" t="str">
        <f t="shared" si="13"/>
        <v>20140125</v>
      </c>
      <c r="G414" s="2" t="s">
        <v>45</v>
      </c>
      <c r="H414" s="2">
        <v>1044987</v>
      </c>
      <c r="I414" s="10">
        <v>920996</v>
      </c>
      <c r="J414" s="10">
        <v>13161</v>
      </c>
      <c r="K414" s="3"/>
      <c r="L414" s="3"/>
    </row>
    <row r="415" spans="1:12" x14ac:dyDescent="0.3">
      <c r="A415" s="2">
        <v>2014</v>
      </c>
      <c r="B415" s="2" t="s">
        <v>9</v>
      </c>
      <c r="C415" s="4" t="s">
        <v>52</v>
      </c>
      <c r="D415" s="2" t="s">
        <v>46</v>
      </c>
      <c r="E415" s="2" t="str">
        <f t="shared" si="12"/>
        <v>201401</v>
      </c>
      <c r="F415" s="2" t="str">
        <f t="shared" si="13"/>
        <v>20140194</v>
      </c>
      <c r="G415" s="2" t="s">
        <v>47</v>
      </c>
      <c r="H415" s="2">
        <v>3559</v>
      </c>
      <c r="I415" s="10">
        <v>37412</v>
      </c>
      <c r="J415" s="10">
        <v>626</v>
      </c>
      <c r="K415" s="3"/>
      <c r="L415" s="3"/>
    </row>
    <row r="416" spans="1:12" x14ac:dyDescent="0.3">
      <c r="A416" s="2">
        <v>2014</v>
      </c>
      <c r="B416" s="2" t="s">
        <v>9</v>
      </c>
      <c r="C416" s="4" t="s">
        <v>52</v>
      </c>
      <c r="D416" s="2" t="s">
        <v>48</v>
      </c>
      <c r="E416" s="2" t="str">
        <f t="shared" si="12"/>
        <v>201401</v>
      </c>
      <c r="F416" s="2" t="str">
        <f t="shared" si="13"/>
        <v>20140195</v>
      </c>
      <c r="G416" s="2" t="s">
        <v>49</v>
      </c>
      <c r="H416" s="2">
        <v>11068</v>
      </c>
      <c r="I416" s="10">
        <v>61150</v>
      </c>
      <c r="J416" s="10">
        <v>1180</v>
      </c>
      <c r="K416" s="3"/>
      <c r="L416" s="3"/>
    </row>
    <row r="417" spans="1:12" x14ac:dyDescent="0.3">
      <c r="A417" s="2">
        <v>2014</v>
      </c>
      <c r="B417" s="2" t="s">
        <v>9</v>
      </c>
      <c r="C417" s="4" t="s">
        <v>52</v>
      </c>
      <c r="D417" s="2" t="s">
        <v>50</v>
      </c>
      <c r="E417" s="2" t="str">
        <f t="shared" si="12"/>
        <v>201401</v>
      </c>
      <c r="F417" s="2" t="str">
        <f t="shared" si="13"/>
        <v>20140141</v>
      </c>
      <c r="G417" s="2" t="s">
        <v>51</v>
      </c>
      <c r="H417" s="2">
        <v>291161</v>
      </c>
      <c r="I417" s="10">
        <v>742389</v>
      </c>
      <c r="J417" s="10">
        <v>14204</v>
      </c>
      <c r="K417" s="3"/>
      <c r="L417" s="3"/>
    </row>
    <row r="418" spans="1:12" x14ac:dyDescent="0.3">
      <c r="A418" s="2">
        <v>2014</v>
      </c>
      <c r="B418" s="2" t="s">
        <v>9</v>
      </c>
      <c r="C418" s="4" t="s">
        <v>52</v>
      </c>
      <c r="D418" s="2" t="s">
        <v>54</v>
      </c>
      <c r="E418" s="2" t="str">
        <f t="shared" si="12"/>
        <v>201401</v>
      </c>
      <c r="F418" s="2" t="str">
        <f t="shared" si="13"/>
        <v>20140144</v>
      </c>
      <c r="G418" s="2" t="s">
        <v>55</v>
      </c>
      <c r="H418" s="2">
        <v>138139</v>
      </c>
      <c r="I418" s="10">
        <v>691160</v>
      </c>
      <c r="J418" s="10">
        <v>2545</v>
      </c>
      <c r="K418" s="3"/>
      <c r="L418" s="3"/>
    </row>
    <row r="419" spans="1:12" x14ac:dyDescent="0.3">
      <c r="A419" s="2">
        <v>2014</v>
      </c>
      <c r="B419" s="2" t="s">
        <v>9</v>
      </c>
      <c r="C419" s="4" t="s">
        <v>52</v>
      </c>
      <c r="D419" s="2" t="s">
        <v>56</v>
      </c>
      <c r="E419" s="2" t="str">
        <f t="shared" si="12"/>
        <v>201401</v>
      </c>
      <c r="F419" s="2" t="str">
        <f t="shared" si="13"/>
        <v>20140147</v>
      </c>
      <c r="G419" s="2" t="s">
        <v>57</v>
      </c>
      <c r="H419" s="2">
        <v>351704</v>
      </c>
      <c r="I419" s="10">
        <v>926079</v>
      </c>
      <c r="J419" s="10">
        <v>6437</v>
      </c>
      <c r="K419" s="3"/>
      <c r="L419" s="3"/>
    </row>
    <row r="420" spans="1:12" x14ac:dyDescent="0.3">
      <c r="A420" s="2">
        <v>2014</v>
      </c>
      <c r="B420" s="2" t="s">
        <v>9</v>
      </c>
      <c r="C420" s="4" t="s">
        <v>52</v>
      </c>
      <c r="D420" s="2" t="s">
        <v>58</v>
      </c>
      <c r="E420" s="2" t="str">
        <f t="shared" si="12"/>
        <v>201401</v>
      </c>
      <c r="F420" s="2" t="str">
        <f t="shared" si="13"/>
        <v>20140150</v>
      </c>
      <c r="G420" s="2" t="s">
        <v>59</v>
      </c>
      <c r="H420" s="2">
        <v>382904</v>
      </c>
      <c r="I420" s="10">
        <v>405078</v>
      </c>
      <c r="J420" s="10">
        <v>8765</v>
      </c>
      <c r="K420" s="3"/>
      <c r="L420" s="3"/>
    </row>
    <row r="421" spans="1:12" x14ac:dyDescent="0.3">
      <c r="A421" s="2">
        <v>2014</v>
      </c>
      <c r="B421" s="2" t="s">
        <v>9</v>
      </c>
      <c r="C421" s="4" t="s">
        <v>52</v>
      </c>
      <c r="D421" s="2" t="s">
        <v>60</v>
      </c>
      <c r="E421" s="2" t="str">
        <f t="shared" si="12"/>
        <v>201401</v>
      </c>
      <c r="F421" s="2" t="str">
        <f t="shared" si="13"/>
        <v>20140152</v>
      </c>
      <c r="G421" s="2" t="s">
        <v>61</v>
      </c>
      <c r="H421" s="2">
        <v>244163</v>
      </c>
      <c r="I421" s="10">
        <v>1133131</v>
      </c>
      <c r="J421" s="10">
        <v>19293</v>
      </c>
      <c r="K421" s="3"/>
      <c r="L421" s="3"/>
    </row>
    <row r="422" spans="1:12" x14ac:dyDescent="0.3">
      <c r="A422" s="2">
        <v>2014</v>
      </c>
      <c r="B422" s="2" t="s">
        <v>9</v>
      </c>
      <c r="C422" s="4" t="s">
        <v>52</v>
      </c>
      <c r="D422" s="2" t="s">
        <v>62</v>
      </c>
      <c r="E422" s="2" t="str">
        <f t="shared" si="12"/>
        <v>201401</v>
      </c>
      <c r="F422" s="2" t="str">
        <f t="shared" si="13"/>
        <v>20140154</v>
      </c>
      <c r="G422" s="2" t="s">
        <v>63</v>
      </c>
      <c r="H422" s="2">
        <v>398807</v>
      </c>
      <c r="I422" s="10">
        <v>815093</v>
      </c>
      <c r="J422" s="10">
        <v>11739</v>
      </c>
      <c r="K422" s="3"/>
      <c r="L422" s="3"/>
    </row>
    <row r="423" spans="1:12" x14ac:dyDescent="0.3">
      <c r="A423" s="2">
        <v>2014</v>
      </c>
      <c r="B423" s="2" t="s">
        <v>9</v>
      </c>
      <c r="C423" s="4" t="s">
        <v>52</v>
      </c>
      <c r="D423" s="2" t="s">
        <v>64</v>
      </c>
      <c r="E423" s="2" t="str">
        <f t="shared" si="12"/>
        <v>201401</v>
      </c>
      <c r="F423" s="2" t="str">
        <f t="shared" si="13"/>
        <v>20140186</v>
      </c>
      <c r="G423" s="2" t="s">
        <v>65</v>
      </c>
      <c r="H423" s="2">
        <v>40810</v>
      </c>
      <c r="I423" s="10">
        <v>245991</v>
      </c>
      <c r="J423" s="10">
        <v>4850</v>
      </c>
      <c r="K423" s="3"/>
      <c r="L423" s="3"/>
    </row>
    <row r="424" spans="1:12" x14ac:dyDescent="0.3">
      <c r="A424" s="2">
        <v>2014</v>
      </c>
      <c r="B424" s="2" t="s">
        <v>9</v>
      </c>
      <c r="C424" s="4" t="s">
        <v>52</v>
      </c>
      <c r="D424" s="2" t="s">
        <v>66</v>
      </c>
      <c r="E424" s="2" t="str">
        <f t="shared" si="12"/>
        <v>201401</v>
      </c>
      <c r="F424" s="2" t="str">
        <f t="shared" si="13"/>
        <v>20140163</v>
      </c>
      <c r="G424" s="2" t="s">
        <v>67</v>
      </c>
      <c r="H424" s="2">
        <v>221916</v>
      </c>
      <c r="I424" s="10">
        <v>243683</v>
      </c>
      <c r="J424" s="10">
        <v>6817</v>
      </c>
      <c r="K424" s="3"/>
      <c r="L424" s="3"/>
    </row>
    <row r="425" spans="1:12" x14ac:dyDescent="0.3">
      <c r="A425" s="2">
        <v>2014</v>
      </c>
      <c r="B425" s="2" t="s">
        <v>9</v>
      </c>
      <c r="C425" s="4" t="s">
        <v>52</v>
      </c>
      <c r="D425" s="2" t="s">
        <v>68</v>
      </c>
      <c r="E425" s="2" t="str">
        <f t="shared" si="12"/>
        <v>201401</v>
      </c>
      <c r="F425" s="2" t="str">
        <f t="shared" si="13"/>
        <v>20140166</v>
      </c>
      <c r="G425" s="2" t="s">
        <v>69</v>
      </c>
      <c r="H425" s="2">
        <v>462712</v>
      </c>
      <c r="I425" s="10">
        <v>369451</v>
      </c>
      <c r="J425" s="10">
        <v>9935</v>
      </c>
      <c r="K425" s="3"/>
      <c r="L425" s="3"/>
    </row>
    <row r="426" spans="1:12" x14ac:dyDescent="0.3">
      <c r="A426" s="2">
        <v>2014</v>
      </c>
      <c r="B426" s="2" t="s">
        <v>9</v>
      </c>
      <c r="C426" s="4" t="s">
        <v>52</v>
      </c>
      <c r="D426" s="2" t="s">
        <v>70</v>
      </c>
      <c r="E426" s="2" t="str">
        <f t="shared" si="12"/>
        <v>201401</v>
      </c>
      <c r="F426" s="2" t="str">
        <f t="shared" si="13"/>
        <v>20140188</v>
      </c>
      <c r="G426" s="2" t="s">
        <v>71</v>
      </c>
      <c r="H426" s="2">
        <v>35168</v>
      </c>
      <c r="I426" s="10">
        <v>20094</v>
      </c>
      <c r="J426" s="10">
        <v>500</v>
      </c>
      <c r="K426" s="3"/>
      <c r="L426" s="3"/>
    </row>
    <row r="427" spans="1:12" x14ac:dyDescent="0.3">
      <c r="A427" s="2">
        <v>2014</v>
      </c>
      <c r="B427" s="2" t="s">
        <v>9</v>
      </c>
      <c r="C427" s="4" t="s">
        <v>52</v>
      </c>
      <c r="D427" s="2" t="s">
        <v>72</v>
      </c>
      <c r="E427" s="2" t="str">
        <f t="shared" si="12"/>
        <v>201401</v>
      </c>
      <c r="F427" s="2" t="str">
        <f t="shared" si="13"/>
        <v>20140168</v>
      </c>
      <c r="G427" s="2" t="s">
        <v>73</v>
      </c>
      <c r="H427" s="2">
        <v>990461</v>
      </c>
      <c r="I427" s="10">
        <v>833247</v>
      </c>
      <c r="J427" s="10">
        <v>36285</v>
      </c>
      <c r="K427" s="3"/>
      <c r="L427" s="3"/>
    </row>
    <row r="428" spans="1:12" x14ac:dyDescent="0.3">
      <c r="A428" s="2">
        <v>2014</v>
      </c>
      <c r="B428" s="2" t="s">
        <v>9</v>
      </c>
      <c r="C428" s="4" t="s">
        <v>52</v>
      </c>
      <c r="D428" s="2" t="s">
        <v>74</v>
      </c>
      <c r="E428" s="2" t="str">
        <f t="shared" si="12"/>
        <v>201401</v>
      </c>
      <c r="F428" s="2" t="str">
        <f t="shared" si="13"/>
        <v>20140170</v>
      </c>
      <c r="G428" s="2" t="s">
        <v>75</v>
      </c>
      <c r="H428" s="2">
        <v>153862</v>
      </c>
      <c r="I428" s="10">
        <v>811479</v>
      </c>
      <c r="J428" s="10">
        <v>5865</v>
      </c>
      <c r="K428" s="3"/>
      <c r="L428" s="3"/>
    </row>
    <row r="429" spans="1:12" x14ac:dyDescent="0.3">
      <c r="A429" s="2">
        <v>2014</v>
      </c>
      <c r="B429" s="2" t="s">
        <v>9</v>
      </c>
      <c r="C429" s="4" t="s">
        <v>52</v>
      </c>
      <c r="D429" s="2" t="s">
        <v>76</v>
      </c>
      <c r="E429" s="2" t="str">
        <f t="shared" si="12"/>
        <v>201401</v>
      </c>
      <c r="F429" s="2" t="str">
        <f t="shared" si="13"/>
        <v>20140173</v>
      </c>
      <c r="G429" s="2" t="s">
        <v>77</v>
      </c>
      <c r="H429" s="2">
        <v>441035</v>
      </c>
      <c r="I429" s="10">
        <v>730514</v>
      </c>
      <c r="J429" s="10">
        <v>16281</v>
      </c>
      <c r="K429" s="3"/>
      <c r="L429" s="3"/>
    </row>
    <row r="430" spans="1:12" x14ac:dyDescent="0.3">
      <c r="A430" s="2">
        <v>2014</v>
      </c>
      <c r="B430" s="2" t="s">
        <v>9</v>
      </c>
      <c r="C430" s="4" t="s">
        <v>52</v>
      </c>
      <c r="D430" s="2" t="s">
        <v>78</v>
      </c>
      <c r="E430" s="2" t="str">
        <f t="shared" si="12"/>
        <v>201401</v>
      </c>
      <c r="F430" s="2" t="str">
        <f t="shared" si="13"/>
        <v>20140176</v>
      </c>
      <c r="G430" s="2" t="s">
        <v>79</v>
      </c>
      <c r="H430" s="2">
        <v>2224308</v>
      </c>
      <c r="I430" s="10">
        <v>1821240</v>
      </c>
      <c r="J430" s="10">
        <v>23212</v>
      </c>
      <c r="K430" s="3"/>
      <c r="L430" s="3"/>
    </row>
    <row r="431" spans="1:12" x14ac:dyDescent="0.3">
      <c r="A431" s="2">
        <v>2014</v>
      </c>
      <c r="B431" s="2" t="s">
        <v>9</v>
      </c>
      <c r="C431" s="4" t="s">
        <v>52</v>
      </c>
      <c r="D431" s="2" t="s">
        <v>80</v>
      </c>
      <c r="E431" s="2" t="str">
        <f t="shared" si="12"/>
        <v>201401</v>
      </c>
      <c r="F431" s="2" t="str">
        <f t="shared" si="13"/>
        <v>20140197</v>
      </c>
      <c r="G431" s="2" t="s">
        <v>81</v>
      </c>
      <c r="H431" s="2">
        <v>2531</v>
      </c>
      <c r="I431" s="10">
        <v>26945</v>
      </c>
      <c r="J431" s="10">
        <v>1080</v>
      </c>
      <c r="K431" s="3"/>
      <c r="L431" s="3"/>
    </row>
    <row r="432" spans="1:12" x14ac:dyDescent="0.3">
      <c r="A432" s="2">
        <v>2014</v>
      </c>
      <c r="B432" s="2" t="s">
        <v>9</v>
      </c>
      <c r="C432" s="4" t="s">
        <v>52</v>
      </c>
      <c r="D432" s="2" t="s">
        <v>82</v>
      </c>
      <c r="E432" s="2" t="str">
        <f t="shared" si="12"/>
        <v>201401</v>
      </c>
      <c r="F432" s="2" t="str">
        <f t="shared" si="13"/>
        <v>20140199</v>
      </c>
      <c r="G432" s="2" t="s">
        <v>83</v>
      </c>
      <c r="H432" s="2">
        <v>5543</v>
      </c>
      <c r="I432" s="10">
        <v>71365</v>
      </c>
      <c r="J432" s="10">
        <v>531</v>
      </c>
      <c r="K432" s="3"/>
      <c r="L432" s="3"/>
    </row>
    <row r="433" spans="1:12" x14ac:dyDescent="0.3">
      <c r="A433" s="2">
        <v>2014</v>
      </c>
      <c r="B433" s="2" t="s">
        <v>10</v>
      </c>
      <c r="C433" s="4" t="s">
        <v>87</v>
      </c>
      <c r="D433" s="2" t="s">
        <v>5</v>
      </c>
      <c r="E433" s="2" t="str">
        <f t="shared" si="12"/>
        <v>201402</v>
      </c>
      <c r="F433" s="2" t="str">
        <f t="shared" si="13"/>
        <v>20140291</v>
      </c>
      <c r="G433" s="2" t="s">
        <v>6</v>
      </c>
      <c r="H433" s="2">
        <v>11908</v>
      </c>
      <c r="I433" s="10">
        <v>52591</v>
      </c>
      <c r="J433" s="10">
        <v>1346</v>
      </c>
      <c r="K433" s="3"/>
      <c r="L433" s="3"/>
    </row>
    <row r="434" spans="1:12" x14ac:dyDescent="0.3">
      <c r="A434" s="2">
        <v>2014</v>
      </c>
      <c r="B434" s="2" t="s">
        <v>10</v>
      </c>
      <c r="C434" s="4" t="s">
        <v>87</v>
      </c>
      <c r="D434" s="2" t="s">
        <v>18</v>
      </c>
      <c r="E434" s="2" t="str">
        <f t="shared" si="12"/>
        <v>201402</v>
      </c>
      <c r="F434" s="2" t="str">
        <f t="shared" si="13"/>
        <v>20140205</v>
      </c>
      <c r="G434" s="2" t="s">
        <v>19</v>
      </c>
      <c r="H434" s="2">
        <v>2870345</v>
      </c>
      <c r="I434" s="10">
        <v>2404340</v>
      </c>
      <c r="J434" s="10">
        <v>62037</v>
      </c>
      <c r="K434" s="3"/>
      <c r="L434" s="3"/>
    </row>
    <row r="435" spans="1:12" x14ac:dyDescent="0.3">
      <c r="A435" s="2">
        <v>2014</v>
      </c>
      <c r="B435" s="2" t="s">
        <v>10</v>
      </c>
      <c r="C435" s="4" t="s">
        <v>87</v>
      </c>
      <c r="D435" s="2" t="s">
        <v>20</v>
      </c>
      <c r="E435" s="2" t="str">
        <f t="shared" si="12"/>
        <v>201402</v>
      </c>
      <c r="F435" s="2" t="str">
        <f t="shared" si="13"/>
        <v>20140281</v>
      </c>
      <c r="G435" s="2" t="s">
        <v>21</v>
      </c>
      <c r="H435" s="2">
        <v>34580</v>
      </c>
      <c r="I435" s="10">
        <v>186580</v>
      </c>
      <c r="J435" s="10">
        <v>3514</v>
      </c>
      <c r="K435" s="3"/>
      <c r="L435" s="3"/>
    </row>
    <row r="436" spans="1:12" x14ac:dyDescent="0.3">
      <c r="A436" s="2">
        <v>2014</v>
      </c>
      <c r="B436" s="2" t="s">
        <v>10</v>
      </c>
      <c r="C436" s="4" t="s">
        <v>87</v>
      </c>
      <c r="D436" s="2" t="s">
        <v>22</v>
      </c>
      <c r="E436" s="2" t="str">
        <f t="shared" si="12"/>
        <v>201402</v>
      </c>
      <c r="F436" s="2" t="str">
        <f t="shared" si="13"/>
        <v>20140208</v>
      </c>
      <c r="G436" s="2" t="s">
        <v>23</v>
      </c>
      <c r="H436" s="2">
        <v>1021245</v>
      </c>
      <c r="I436" s="10">
        <v>1284402</v>
      </c>
      <c r="J436" s="10">
        <v>12181</v>
      </c>
      <c r="K436" s="3"/>
      <c r="L436" s="3"/>
    </row>
    <row r="437" spans="1:12" x14ac:dyDescent="0.3">
      <c r="A437" s="2">
        <v>2014</v>
      </c>
      <c r="B437" s="2" t="s">
        <v>10</v>
      </c>
      <c r="C437" s="4" t="s">
        <v>87</v>
      </c>
      <c r="D437" s="2" t="s">
        <v>24</v>
      </c>
      <c r="E437" s="2" t="str">
        <f t="shared" si="12"/>
        <v>201402</v>
      </c>
      <c r="F437" s="2" t="str">
        <f t="shared" si="13"/>
        <v>20140211</v>
      </c>
      <c r="G437" s="2" t="s">
        <v>25</v>
      </c>
      <c r="H437" s="2">
        <v>5409163</v>
      </c>
      <c r="I437" s="10">
        <v>1268080</v>
      </c>
      <c r="J437" s="10">
        <v>35484</v>
      </c>
      <c r="K437" s="3"/>
      <c r="L437" s="3"/>
    </row>
    <row r="438" spans="1:12" x14ac:dyDescent="0.3">
      <c r="A438" s="2">
        <v>2014</v>
      </c>
      <c r="B438" s="2" t="s">
        <v>10</v>
      </c>
      <c r="C438" s="4" t="s">
        <v>87</v>
      </c>
      <c r="D438" s="2" t="s">
        <v>26</v>
      </c>
      <c r="E438" s="2" t="str">
        <f t="shared" si="12"/>
        <v>201402</v>
      </c>
      <c r="F438" s="2" t="str">
        <f t="shared" si="13"/>
        <v>20140213</v>
      </c>
      <c r="G438" s="2" t="s">
        <v>27</v>
      </c>
      <c r="H438" s="2">
        <v>594164</v>
      </c>
      <c r="I438" s="10">
        <v>1367557</v>
      </c>
      <c r="J438" s="10">
        <v>12234</v>
      </c>
      <c r="K438" s="3"/>
      <c r="L438" s="3"/>
    </row>
    <row r="439" spans="1:12" x14ac:dyDescent="0.3">
      <c r="A439" s="2">
        <v>2014</v>
      </c>
      <c r="B439" s="2" t="s">
        <v>10</v>
      </c>
      <c r="C439" s="4" t="s">
        <v>87</v>
      </c>
      <c r="D439" s="2" t="s">
        <v>28</v>
      </c>
      <c r="E439" s="2" t="str">
        <f t="shared" si="12"/>
        <v>201402</v>
      </c>
      <c r="F439" s="2" t="str">
        <f t="shared" si="13"/>
        <v>20140215</v>
      </c>
      <c r="G439" s="2" t="s">
        <v>29</v>
      </c>
      <c r="H439" s="2">
        <v>394303</v>
      </c>
      <c r="I439" s="10">
        <v>676973</v>
      </c>
      <c r="J439" s="10">
        <v>17237</v>
      </c>
      <c r="K439" s="3"/>
      <c r="L439" s="3"/>
    </row>
    <row r="440" spans="1:12" x14ac:dyDescent="0.3">
      <c r="A440" s="2">
        <v>2014</v>
      </c>
      <c r="B440" s="2" t="s">
        <v>10</v>
      </c>
      <c r="C440" s="4" t="s">
        <v>87</v>
      </c>
      <c r="D440" s="2" t="s">
        <v>30</v>
      </c>
      <c r="E440" s="2" t="str">
        <f t="shared" si="12"/>
        <v>201402</v>
      </c>
      <c r="F440" s="2" t="str">
        <f t="shared" si="13"/>
        <v>20140217</v>
      </c>
      <c r="G440" s="2" t="s">
        <v>31</v>
      </c>
      <c r="H440" s="2">
        <v>398879</v>
      </c>
      <c r="I440" s="10">
        <v>452721</v>
      </c>
      <c r="J440" s="10">
        <v>13368</v>
      </c>
      <c r="K440" s="3"/>
      <c r="L440" s="3"/>
    </row>
    <row r="441" spans="1:12" x14ac:dyDescent="0.3">
      <c r="A441" s="2">
        <v>2014</v>
      </c>
      <c r="B441" s="2" t="s">
        <v>10</v>
      </c>
      <c r="C441" s="4" t="s">
        <v>87</v>
      </c>
      <c r="D441" s="2" t="s">
        <v>32</v>
      </c>
      <c r="E441" s="2" t="str">
        <f t="shared" si="12"/>
        <v>201402</v>
      </c>
      <c r="F441" s="2" t="str">
        <f t="shared" si="13"/>
        <v>20140218</v>
      </c>
      <c r="G441" s="2" t="s">
        <v>33</v>
      </c>
      <c r="H441" s="2">
        <v>62409</v>
      </c>
      <c r="I441" s="10">
        <v>296536</v>
      </c>
      <c r="J441" s="10">
        <v>6284</v>
      </c>
      <c r="K441" s="3"/>
      <c r="L441" s="3"/>
    </row>
    <row r="442" spans="1:12" x14ac:dyDescent="0.3">
      <c r="A442" s="2">
        <v>2014</v>
      </c>
      <c r="B442" s="2" t="s">
        <v>10</v>
      </c>
      <c r="C442" s="4" t="s">
        <v>87</v>
      </c>
      <c r="D442" s="2" t="s">
        <v>34</v>
      </c>
      <c r="E442" s="2" t="str">
        <f t="shared" si="12"/>
        <v>201402</v>
      </c>
      <c r="F442" s="2" t="str">
        <f t="shared" si="13"/>
        <v>20140285</v>
      </c>
      <c r="G442" s="2" t="s">
        <v>35</v>
      </c>
      <c r="H442" s="2">
        <v>136515</v>
      </c>
      <c r="I442" s="10">
        <v>199520</v>
      </c>
      <c r="J442" s="10">
        <v>3588</v>
      </c>
      <c r="K442" s="3"/>
      <c r="L442" s="3"/>
    </row>
    <row r="443" spans="1:12" x14ac:dyDescent="0.3">
      <c r="A443" s="2">
        <v>2014</v>
      </c>
      <c r="B443" s="2" t="s">
        <v>10</v>
      </c>
      <c r="C443" s="4" t="s">
        <v>87</v>
      </c>
      <c r="D443" s="2" t="s">
        <v>36</v>
      </c>
      <c r="E443" s="2" t="str">
        <f t="shared" si="12"/>
        <v>201402</v>
      </c>
      <c r="F443" s="2" t="str">
        <f t="shared" si="13"/>
        <v>20140219</v>
      </c>
      <c r="G443" s="2" t="s">
        <v>37</v>
      </c>
      <c r="H443" s="2">
        <v>245794</v>
      </c>
      <c r="I443" s="10">
        <v>962848</v>
      </c>
      <c r="J443" s="10">
        <v>12403</v>
      </c>
      <c r="K443" s="3"/>
      <c r="L443" s="3"/>
    </row>
    <row r="444" spans="1:12" x14ac:dyDescent="0.3">
      <c r="A444" s="2">
        <v>2014</v>
      </c>
      <c r="B444" s="2" t="s">
        <v>10</v>
      </c>
      <c r="C444" s="4" t="s">
        <v>87</v>
      </c>
      <c r="D444" s="2" t="s">
        <v>38</v>
      </c>
      <c r="E444" s="2" t="str">
        <f t="shared" si="12"/>
        <v>201402</v>
      </c>
      <c r="F444" s="2" t="str">
        <f t="shared" si="13"/>
        <v>20140220</v>
      </c>
      <c r="G444" s="2" t="s">
        <v>39</v>
      </c>
      <c r="H444" s="2">
        <v>284121</v>
      </c>
      <c r="I444" s="10">
        <v>806346</v>
      </c>
      <c r="J444" s="10">
        <v>6038</v>
      </c>
      <c r="K444" s="3"/>
      <c r="L444" s="3"/>
    </row>
    <row r="445" spans="1:12" x14ac:dyDescent="0.3">
      <c r="A445" s="2">
        <v>2014</v>
      </c>
      <c r="B445" s="2" t="s">
        <v>10</v>
      </c>
      <c r="C445" s="4" t="s">
        <v>87</v>
      </c>
      <c r="D445" s="2" t="s">
        <v>40</v>
      </c>
      <c r="E445" s="2" t="str">
        <f t="shared" si="12"/>
        <v>201402</v>
      </c>
      <c r="F445" s="2" t="str">
        <f t="shared" si="13"/>
        <v>20140227</v>
      </c>
      <c r="G445" s="2" t="s">
        <v>41</v>
      </c>
      <c r="H445" s="2">
        <v>44231</v>
      </c>
      <c r="I445" s="10">
        <v>395984</v>
      </c>
      <c r="J445" s="10">
        <v>5262</v>
      </c>
      <c r="K445" s="3"/>
      <c r="L445" s="3"/>
    </row>
    <row r="446" spans="1:12" x14ac:dyDescent="0.3">
      <c r="A446" s="2">
        <v>2014</v>
      </c>
      <c r="B446" s="2" t="s">
        <v>10</v>
      </c>
      <c r="C446" s="4" t="s">
        <v>87</v>
      </c>
      <c r="D446" s="2" t="s">
        <v>42</v>
      </c>
      <c r="E446" s="2" t="str">
        <f t="shared" si="12"/>
        <v>201402</v>
      </c>
      <c r="F446" s="2" t="str">
        <f t="shared" si="13"/>
        <v>20140223</v>
      </c>
      <c r="G446" s="2" t="s">
        <v>43</v>
      </c>
      <c r="H446" s="2">
        <v>279141</v>
      </c>
      <c r="I446" s="7">
        <v>1307935</v>
      </c>
      <c r="J446" s="10">
        <v>12581</v>
      </c>
      <c r="K446" s="3"/>
      <c r="L446" s="3"/>
    </row>
    <row r="447" spans="1:12" x14ac:dyDescent="0.3">
      <c r="A447" s="2">
        <v>2014</v>
      </c>
      <c r="B447" s="2" t="s">
        <v>10</v>
      </c>
      <c r="C447" s="4" t="s">
        <v>87</v>
      </c>
      <c r="D447" s="2" t="s">
        <v>44</v>
      </c>
      <c r="E447" s="2" t="str">
        <f t="shared" si="12"/>
        <v>201402</v>
      </c>
      <c r="F447" s="2" t="str">
        <f t="shared" si="13"/>
        <v>20140225</v>
      </c>
      <c r="G447" s="2" t="s">
        <v>45</v>
      </c>
      <c r="H447" s="2">
        <v>1050897</v>
      </c>
      <c r="I447" s="10">
        <v>917482</v>
      </c>
      <c r="J447" s="10">
        <v>13150</v>
      </c>
      <c r="K447" s="3"/>
      <c r="L447" s="3"/>
    </row>
    <row r="448" spans="1:12" x14ac:dyDescent="0.3">
      <c r="A448" s="2">
        <v>2014</v>
      </c>
      <c r="B448" s="2" t="s">
        <v>10</v>
      </c>
      <c r="C448" s="4" t="s">
        <v>87</v>
      </c>
      <c r="D448" s="2" t="s">
        <v>46</v>
      </c>
      <c r="E448" s="2" t="str">
        <f t="shared" si="12"/>
        <v>201402</v>
      </c>
      <c r="F448" s="2" t="str">
        <f t="shared" si="13"/>
        <v>20140294</v>
      </c>
      <c r="G448" s="2" t="s">
        <v>47</v>
      </c>
      <c r="H448" s="2">
        <v>3536</v>
      </c>
      <c r="I448" s="10">
        <v>37062</v>
      </c>
      <c r="J448" s="10">
        <v>624</v>
      </c>
      <c r="K448" s="3"/>
      <c r="L448" s="3"/>
    </row>
    <row r="449" spans="1:12" x14ac:dyDescent="0.3">
      <c r="A449" s="2">
        <v>2014</v>
      </c>
      <c r="B449" s="2" t="s">
        <v>10</v>
      </c>
      <c r="C449" s="4" t="s">
        <v>87</v>
      </c>
      <c r="D449" s="2" t="s">
        <v>48</v>
      </c>
      <c r="E449" s="2" t="str">
        <f t="shared" si="12"/>
        <v>201402</v>
      </c>
      <c r="F449" s="2" t="str">
        <f t="shared" si="13"/>
        <v>20140295</v>
      </c>
      <c r="G449" s="2" t="s">
        <v>49</v>
      </c>
      <c r="H449" s="2">
        <v>11035</v>
      </c>
      <c r="I449" s="10">
        <v>61348</v>
      </c>
      <c r="J449" s="10">
        <v>1180</v>
      </c>
      <c r="K449" s="3"/>
      <c r="L449" s="3"/>
    </row>
    <row r="450" spans="1:12" x14ac:dyDescent="0.3">
      <c r="A450" s="2">
        <v>2014</v>
      </c>
      <c r="B450" s="2" t="s">
        <v>10</v>
      </c>
      <c r="C450" s="4" t="s">
        <v>87</v>
      </c>
      <c r="D450" s="2" t="s">
        <v>50</v>
      </c>
      <c r="E450" s="2" t="str">
        <f t="shared" ref="E450:E513" si="14">+CONCATENATE(A450,C450)</f>
        <v>201402</v>
      </c>
      <c r="F450" s="2" t="str">
        <f t="shared" ref="F450:F513" si="15">+CONCATENATE(A450,C450,D450)</f>
        <v>20140241</v>
      </c>
      <c r="G450" s="2" t="s">
        <v>51</v>
      </c>
      <c r="H450" s="2">
        <v>289357</v>
      </c>
      <c r="I450" s="10">
        <v>741822</v>
      </c>
      <c r="J450" s="10">
        <v>14180</v>
      </c>
      <c r="K450" s="3"/>
      <c r="L450" s="3"/>
    </row>
    <row r="451" spans="1:12" x14ac:dyDescent="0.3">
      <c r="A451" s="2">
        <v>2014</v>
      </c>
      <c r="B451" s="2" t="s">
        <v>10</v>
      </c>
      <c r="C451" s="4" t="s">
        <v>87</v>
      </c>
      <c r="D451" s="2" t="s">
        <v>54</v>
      </c>
      <c r="E451" s="2" t="str">
        <f t="shared" si="14"/>
        <v>201402</v>
      </c>
      <c r="F451" s="2" t="str">
        <f t="shared" si="15"/>
        <v>20140244</v>
      </c>
      <c r="G451" s="2" t="s">
        <v>55</v>
      </c>
      <c r="H451" s="2">
        <v>133060</v>
      </c>
      <c r="I451" s="10">
        <v>696396</v>
      </c>
      <c r="J451" s="10">
        <v>2543</v>
      </c>
      <c r="K451" s="3"/>
      <c r="L451" s="3"/>
    </row>
    <row r="452" spans="1:12" x14ac:dyDescent="0.3">
      <c r="A452" s="2">
        <v>2014</v>
      </c>
      <c r="B452" s="2" t="s">
        <v>10</v>
      </c>
      <c r="C452" s="4" t="s">
        <v>87</v>
      </c>
      <c r="D452" s="2" t="s">
        <v>56</v>
      </c>
      <c r="E452" s="2" t="str">
        <f t="shared" si="14"/>
        <v>201402</v>
      </c>
      <c r="F452" s="2" t="str">
        <f t="shared" si="15"/>
        <v>20140247</v>
      </c>
      <c r="G452" s="2" t="s">
        <v>57</v>
      </c>
      <c r="H452" s="2">
        <v>347078</v>
      </c>
      <c r="I452" s="10">
        <v>927331</v>
      </c>
      <c r="J452" s="10">
        <v>6430</v>
      </c>
      <c r="K452" s="3"/>
      <c r="L452" s="3"/>
    </row>
    <row r="453" spans="1:12" x14ac:dyDescent="0.3">
      <c r="A453" s="2">
        <v>2014</v>
      </c>
      <c r="B453" s="2" t="s">
        <v>10</v>
      </c>
      <c r="C453" s="4" t="s">
        <v>87</v>
      </c>
      <c r="D453" s="2" t="s">
        <v>58</v>
      </c>
      <c r="E453" s="2" t="str">
        <f t="shared" si="14"/>
        <v>201402</v>
      </c>
      <c r="F453" s="2" t="str">
        <f t="shared" si="15"/>
        <v>20140250</v>
      </c>
      <c r="G453" s="2" t="s">
        <v>59</v>
      </c>
      <c r="H453" s="2">
        <v>381742</v>
      </c>
      <c r="I453" s="10">
        <v>406324</v>
      </c>
      <c r="J453" s="10">
        <v>8762</v>
      </c>
      <c r="K453" s="3"/>
      <c r="L453" s="3"/>
    </row>
    <row r="454" spans="1:12" x14ac:dyDescent="0.3">
      <c r="A454" s="2">
        <v>2014</v>
      </c>
      <c r="B454" s="2" t="s">
        <v>10</v>
      </c>
      <c r="C454" s="4" t="s">
        <v>87</v>
      </c>
      <c r="D454" s="2" t="s">
        <v>60</v>
      </c>
      <c r="E454" s="2" t="str">
        <f t="shared" si="14"/>
        <v>201402</v>
      </c>
      <c r="F454" s="2" t="str">
        <f t="shared" si="15"/>
        <v>20140252</v>
      </c>
      <c r="G454" s="2" t="s">
        <v>61</v>
      </c>
      <c r="H454" s="2">
        <v>238931</v>
      </c>
      <c r="I454" s="10">
        <v>1138527</v>
      </c>
      <c r="J454" s="10">
        <v>19274</v>
      </c>
      <c r="K454" s="3"/>
      <c r="L454" s="3"/>
    </row>
    <row r="455" spans="1:12" x14ac:dyDescent="0.3">
      <c r="A455" s="2">
        <v>2014</v>
      </c>
      <c r="B455" s="2" t="s">
        <v>10</v>
      </c>
      <c r="C455" s="4" t="s">
        <v>87</v>
      </c>
      <c r="D455" s="2" t="s">
        <v>62</v>
      </c>
      <c r="E455" s="2" t="str">
        <f t="shared" si="14"/>
        <v>201402</v>
      </c>
      <c r="F455" s="2" t="str">
        <f t="shared" si="15"/>
        <v>20140254</v>
      </c>
      <c r="G455" s="2" t="s">
        <v>63</v>
      </c>
      <c r="H455" s="2">
        <v>397255</v>
      </c>
      <c r="I455" s="10">
        <v>829819</v>
      </c>
      <c r="J455" s="10">
        <v>11728</v>
      </c>
      <c r="K455" s="3"/>
      <c r="L455" s="3"/>
    </row>
    <row r="456" spans="1:12" x14ac:dyDescent="0.3">
      <c r="A456" s="2">
        <v>2014</v>
      </c>
      <c r="B456" s="2" t="s">
        <v>10</v>
      </c>
      <c r="C456" s="4" t="s">
        <v>87</v>
      </c>
      <c r="D456" s="2" t="s">
        <v>64</v>
      </c>
      <c r="E456" s="2" t="str">
        <f t="shared" si="14"/>
        <v>201402</v>
      </c>
      <c r="F456" s="2" t="str">
        <f t="shared" si="15"/>
        <v>20140286</v>
      </c>
      <c r="G456" s="2" t="s">
        <v>65</v>
      </c>
      <c r="H456" s="2">
        <v>40967</v>
      </c>
      <c r="I456" s="10">
        <v>248307</v>
      </c>
      <c r="J456" s="10">
        <v>4845</v>
      </c>
      <c r="K456" s="3"/>
      <c r="L456" s="3"/>
    </row>
    <row r="457" spans="1:12" x14ac:dyDescent="0.3">
      <c r="A457" s="2">
        <v>2014</v>
      </c>
      <c r="B457" s="2" t="s">
        <v>10</v>
      </c>
      <c r="C457" s="4" t="s">
        <v>87</v>
      </c>
      <c r="D457" s="2" t="s">
        <v>66</v>
      </c>
      <c r="E457" s="2" t="str">
        <f t="shared" si="14"/>
        <v>201402</v>
      </c>
      <c r="F457" s="2" t="str">
        <f t="shared" si="15"/>
        <v>20140263</v>
      </c>
      <c r="G457" s="2" t="s">
        <v>67</v>
      </c>
      <c r="H457" s="2">
        <v>197348</v>
      </c>
      <c r="I457" s="10">
        <v>244062</v>
      </c>
      <c r="J457" s="10">
        <v>6807</v>
      </c>
      <c r="K457" s="3"/>
      <c r="L457" s="3"/>
    </row>
    <row r="458" spans="1:12" x14ac:dyDescent="0.3">
      <c r="A458" s="2">
        <v>2014</v>
      </c>
      <c r="B458" s="2" t="s">
        <v>10</v>
      </c>
      <c r="C458" s="4" t="s">
        <v>87</v>
      </c>
      <c r="D458" s="2" t="s">
        <v>68</v>
      </c>
      <c r="E458" s="2" t="str">
        <f t="shared" si="14"/>
        <v>201402</v>
      </c>
      <c r="F458" s="2" t="str">
        <f t="shared" si="15"/>
        <v>20140266</v>
      </c>
      <c r="G458" s="2" t="s">
        <v>69</v>
      </c>
      <c r="H458" s="2">
        <v>464497</v>
      </c>
      <c r="I458" s="10">
        <v>368152</v>
      </c>
      <c r="J458" s="10">
        <v>9927</v>
      </c>
      <c r="K458" s="3"/>
      <c r="L458" s="3"/>
    </row>
    <row r="459" spans="1:12" x14ac:dyDescent="0.3">
      <c r="A459" s="2">
        <v>2014</v>
      </c>
      <c r="B459" s="2" t="s">
        <v>10</v>
      </c>
      <c r="C459" s="4" t="s">
        <v>87</v>
      </c>
      <c r="D459" s="2" t="s">
        <v>70</v>
      </c>
      <c r="E459" s="2" t="str">
        <f t="shared" si="14"/>
        <v>201402</v>
      </c>
      <c r="F459" s="2" t="str">
        <f t="shared" si="15"/>
        <v>20140288</v>
      </c>
      <c r="G459" s="2" t="s">
        <v>71</v>
      </c>
      <c r="H459" s="2">
        <v>35053</v>
      </c>
      <c r="I459" s="10">
        <v>20370</v>
      </c>
      <c r="J459" s="10">
        <v>498</v>
      </c>
      <c r="K459" s="3"/>
      <c r="L459" s="3"/>
    </row>
    <row r="460" spans="1:12" x14ac:dyDescent="0.3">
      <c r="A460" s="2">
        <v>2014</v>
      </c>
      <c r="B460" s="2" t="s">
        <v>10</v>
      </c>
      <c r="C460" s="4" t="s">
        <v>87</v>
      </c>
      <c r="D460" s="2" t="s">
        <v>72</v>
      </c>
      <c r="E460" s="2" t="str">
        <f t="shared" si="14"/>
        <v>201402</v>
      </c>
      <c r="F460" s="2" t="str">
        <f t="shared" si="15"/>
        <v>20140268</v>
      </c>
      <c r="G460" s="2" t="s">
        <v>73</v>
      </c>
      <c r="H460" s="2">
        <v>970806</v>
      </c>
      <c r="I460" s="10">
        <v>838246</v>
      </c>
      <c r="J460" s="10">
        <v>36251</v>
      </c>
      <c r="K460" s="3"/>
      <c r="L460" s="3"/>
    </row>
    <row r="461" spans="1:12" x14ac:dyDescent="0.3">
      <c r="A461" s="2">
        <v>2014</v>
      </c>
      <c r="B461" s="2" t="s">
        <v>10</v>
      </c>
      <c r="C461" s="4" t="s">
        <v>87</v>
      </c>
      <c r="D461" s="2" t="s">
        <v>74</v>
      </c>
      <c r="E461" s="2" t="str">
        <f t="shared" si="14"/>
        <v>201402</v>
      </c>
      <c r="F461" s="2" t="str">
        <f t="shared" si="15"/>
        <v>20140270</v>
      </c>
      <c r="G461" s="2" t="s">
        <v>75</v>
      </c>
      <c r="H461" s="2">
        <v>150030</v>
      </c>
      <c r="I461" s="10">
        <v>819976</v>
      </c>
      <c r="J461" s="10">
        <v>5864</v>
      </c>
      <c r="K461" s="3"/>
      <c r="L461" s="3"/>
    </row>
    <row r="462" spans="1:12" x14ac:dyDescent="0.3">
      <c r="A462" s="2">
        <v>2014</v>
      </c>
      <c r="B462" s="2" t="s">
        <v>10</v>
      </c>
      <c r="C462" s="4" t="s">
        <v>87</v>
      </c>
      <c r="D462" s="2" t="s">
        <v>76</v>
      </c>
      <c r="E462" s="2" t="str">
        <f t="shared" si="14"/>
        <v>201402</v>
      </c>
      <c r="F462" s="2" t="str">
        <f t="shared" si="15"/>
        <v>20140273</v>
      </c>
      <c r="G462" s="2" t="s">
        <v>77</v>
      </c>
      <c r="H462" s="2">
        <v>440072</v>
      </c>
      <c r="I462" s="10">
        <v>729248</v>
      </c>
      <c r="J462" s="10">
        <v>16254</v>
      </c>
      <c r="K462" s="3"/>
      <c r="L462" s="3"/>
    </row>
    <row r="463" spans="1:12" x14ac:dyDescent="0.3">
      <c r="A463" s="2">
        <v>2014</v>
      </c>
      <c r="B463" s="2" t="s">
        <v>10</v>
      </c>
      <c r="C463" s="4" t="s">
        <v>87</v>
      </c>
      <c r="D463" s="2" t="s">
        <v>78</v>
      </c>
      <c r="E463" s="2" t="str">
        <f t="shared" si="14"/>
        <v>201402</v>
      </c>
      <c r="F463" s="2" t="str">
        <f t="shared" si="15"/>
        <v>20140276</v>
      </c>
      <c r="G463" s="2" t="s">
        <v>79</v>
      </c>
      <c r="H463" s="2">
        <v>2229049</v>
      </c>
      <c r="I463" s="10">
        <v>1820740</v>
      </c>
      <c r="J463" s="10">
        <v>23195</v>
      </c>
      <c r="K463" s="3"/>
      <c r="L463" s="3"/>
    </row>
    <row r="464" spans="1:12" x14ac:dyDescent="0.3">
      <c r="A464" s="2">
        <v>2014</v>
      </c>
      <c r="B464" s="2" t="s">
        <v>10</v>
      </c>
      <c r="C464" s="4" t="s">
        <v>87</v>
      </c>
      <c r="D464" s="2" t="s">
        <v>80</v>
      </c>
      <c r="E464" s="2" t="str">
        <f t="shared" si="14"/>
        <v>201402</v>
      </c>
      <c r="F464" s="2" t="str">
        <f t="shared" si="15"/>
        <v>20140297</v>
      </c>
      <c r="G464" s="2" t="s">
        <v>81</v>
      </c>
      <c r="H464" s="2">
        <v>2545</v>
      </c>
      <c r="I464" s="10">
        <v>27023</v>
      </c>
      <c r="J464" s="10">
        <v>1076</v>
      </c>
      <c r="K464" s="3"/>
      <c r="L464" s="3"/>
    </row>
    <row r="465" spans="1:12" x14ac:dyDescent="0.3">
      <c r="A465" s="2">
        <v>2014</v>
      </c>
      <c r="B465" s="2" t="s">
        <v>10</v>
      </c>
      <c r="C465" s="4" t="s">
        <v>87</v>
      </c>
      <c r="D465" s="2" t="s">
        <v>82</v>
      </c>
      <c r="E465" s="2" t="str">
        <f t="shared" si="14"/>
        <v>201402</v>
      </c>
      <c r="F465" s="2" t="str">
        <f t="shared" si="15"/>
        <v>20140299</v>
      </c>
      <c r="G465" s="2" t="s">
        <v>83</v>
      </c>
      <c r="H465" s="2">
        <v>5457</v>
      </c>
      <c r="I465" s="10">
        <v>71493</v>
      </c>
      <c r="J465" s="10">
        <v>531</v>
      </c>
      <c r="K465" s="3"/>
      <c r="L465" s="3"/>
    </row>
    <row r="466" spans="1:12" x14ac:dyDescent="0.3">
      <c r="A466" s="2">
        <v>2014</v>
      </c>
      <c r="B466" s="2" t="s">
        <v>13</v>
      </c>
      <c r="C466" s="4" t="s">
        <v>90</v>
      </c>
      <c r="D466" s="2" t="s">
        <v>5</v>
      </c>
      <c r="E466" s="2" t="str">
        <f t="shared" si="14"/>
        <v>201403</v>
      </c>
      <c r="F466" s="2" t="str">
        <f t="shared" si="15"/>
        <v>20140391</v>
      </c>
      <c r="G466" s="2" t="s">
        <v>6</v>
      </c>
      <c r="H466" s="2">
        <v>12097</v>
      </c>
      <c r="I466" s="10">
        <v>52729</v>
      </c>
      <c r="J466" s="10">
        <v>1346</v>
      </c>
      <c r="K466" s="3"/>
      <c r="L466" s="3"/>
    </row>
    <row r="467" spans="1:12" x14ac:dyDescent="0.3">
      <c r="A467" s="2">
        <v>2014</v>
      </c>
      <c r="B467" s="2" t="s">
        <v>13</v>
      </c>
      <c r="C467" s="4" t="s">
        <v>90</v>
      </c>
      <c r="D467" s="2" t="s">
        <v>18</v>
      </c>
      <c r="E467" s="2" t="str">
        <f t="shared" si="14"/>
        <v>201403</v>
      </c>
      <c r="F467" s="2" t="str">
        <f t="shared" si="15"/>
        <v>20140305</v>
      </c>
      <c r="G467" s="2" t="s">
        <v>19</v>
      </c>
      <c r="H467" s="2">
        <v>3161871</v>
      </c>
      <c r="I467" s="10">
        <v>2403134</v>
      </c>
      <c r="J467" s="10">
        <v>61907</v>
      </c>
      <c r="K467" s="3"/>
      <c r="L467" s="3"/>
    </row>
    <row r="468" spans="1:12" x14ac:dyDescent="0.3">
      <c r="A468" s="2">
        <v>2014</v>
      </c>
      <c r="B468" s="2" t="s">
        <v>13</v>
      </c>
      <c r="C468" s="4" t="s">
        <v>90</v>
      </c>
      <c r="D468" s="2" t="s">
        <v>20</v>
      </c>
      <c r="E468" s="2" t="str">
        <f t="shared" si="14"/>
        <v>201403</v>
      </c>
      <c r="F468" s="2" t="str">
        <f t="shared" si="15"/>
        <v>20140381</v>
      </c>
      <c r="G468" s="2" t="s">
        <v>21</v>
      </c>
      <c r="H468" s="2">
        <v>35750</v>
      </c>
      <c r="I468" s="10">
        <v>185855</v>
      </c>
      <c r="J468" s="10">
        <v>3507</v>
      </c>
      <c r="K468" s="3"/>
      <c r="L468" s="3"/>
    </row>
    <row r="469" spans="1:12" x14ac:dyDescent="0.3">
      <c r="A469" s="2">
        <v>2014</v>
      </c>
      <c r="B469" s="2" t="s">
        <v>13</v>
      </c>
      <c r="C469" s="4" t="s">
        <v>90</v>
      </c>
      <c r="D469" s="2" t="s">
        <v>22</v>
      </c>
      <c r="E469" s="2" t="str">
        <f t="shared" si="14"/>
        <v>201403</v>
      </c>
      <c r="F469" s="2" t="str">
        <f t="shared" si="15"/>
        <v>20140308</v>
      </c>
      <c r="G469" s="2" t="s">
        <v>23</v>
      </c>
      <c r="H469" s="2">
        <v>1022079</v>
      </c>
      <c r="I469" s="10">
        <v>1270626</v>
      </c>
      <c r="J469" s="10">
        <v>12169</v>
      </c>
      <c r="K469" s="3"/>
      <c r="L469" s="3"/>
    </row>
    <row r="470" spans="1:12" x14ac:dyDescent="0.3">
      <c r="A470" s="2">
        <v>2014</v>
      </c>
      <c r="B470" s="2" t="s">
        <v>13</v>
      </c>
      <c r="C470" s="4" t="s">
        <v>90</v>
      </c>
      <c r="D470" s="2" t="s">
        <v>24</v>
      </c>
      <c r="E470" s="2" t="str">
        <f t="shared" si="14"/>
        <v>201403</v>
      </c>
      <c r="F470" s="2" t="str">
        <f t="shared" si="15"/>
        <v>20140311</v>
      </c>
      <c r="G470" s="2" t="s">
        <v>25</v>
      </c>
      <c r="H470" s="2">
        <v>5476375</v>
      </c>
      <c r="I470" s="10">
        <v>1271059</v>
      </c>
      <c r="J470" s="10">
        <v>35404</v>
      </c>
      <c r="K470" s="3"/>
      <c r="L470" s="3"/>
    </row>
    <row r="471" spans="1:12" x14ac:dyDescent="0.3">
      <c r="A471" s="2">
        <v>2014</v>
      </c>
      <c r="B471" s="2" t="s">
        <v>13</v>
      </c>
      <c r="C471" s="4" t="s">
        <v>90</v>
      </c>
      <c r="D471" s="2" t="s">
        <v>26</v>
      </c>
      <c r="E471" s="2" t="str">
        <f t="shared" si="14"/>
        <v>201403</v>
      </c>
      <c r="F471" s="2" t="str">
        <f t="shared" si="15"/>
        <v>20140313</v>
      </c>
      <c r="G471" s="2" t="s">
        <v>27</v>
      </c>
      <c r="H471" s="2">
        <v>597551</v>
      </c>
      <c r="I471" s="10">
        <v>1364530</v>
      </c>
      <c r="J471" s="10">
        <v>12224</v>
      </c>
      <c r="K471" s="3"/>
      <c r="L471" s="3"/>
    </row>
    <row r="472" spans="1:12" x14ac:dyDescent="0.3">
      <c r="A472" s="2">
        <v>2014</v>
      </c>
      <c r="B472" s="2" t="s">
        <v>13</v>
      </c>
      <c r="C472" s="4" t="s">
        <v>90</v>
      </c>
      <c r="D472" s="2" t="s">
        <v>28</v>
      </c>
      <c r="E472" s="2" t="str">
        <f t="shared" si="14"/>
        <v>201403</v>
      </c>
      <c r="F472" s="2" t="str">
        <f t="shared" si="15"/>
        <v>20140315</v>
      </c>
      <c r="G472" s="2" t="s">
        <v>29</v>
      </c>
      <c r="H472" s="2">
        <v>401900</v>
      </c>
      <c r="I472" s="10">
        <v>675660</v>
      </c>
      <c r="J472" s="10">
        <v>17221</v>
      </c>
      <c r="K472" s="3"/>
      <c r="L472" s="3"/>
    </row>
    <row r="473" spans="1:12" x14ac:dyDescent="0.3">
      <c r="A473" s="2">
        <v>2014</v>
      </c>
      <c r="B473" s="2" t="s">
        <v>13</v>
      </c>
      <c r="C473" s="4" t="s">
        <v>90</v>
      </c>
      <c r="D473" s="2" t="s">
        <v>30</v>
      </c>
      <c r="E473" s="2" t="str">
        <f t="shared" si="14"/>
        <v>201403</v>
      </c>
      <c r="F473" s="2" t="str">
        <f t="shared" si="15"/>
        <v>20140317</v>
      </c>
      <c r="G473" s="2" t="s">
        <v>31</v>
      </c>
      <c r="H473" s="2">
        <v>402617</v>
      </c>
      <c r="I473" s="10">
        <v>452869</v>
      </c>
      <c r="J473" s="10">
        <v>13338</v>
      </c>
      <c r="K473" s="3"/>
      <c r="L473" s="3"/>
    </row>
    <row r="474" spans="1:12" x14ac:dyDescent="0.3">
      <c r="A474" s="2">
        <v>2014</v>
      </c>
      <c r="B474" s="2" t="s">
        <v>13</v>
      </c>
      <c r="C474" s="4" t="s">
        <v>90</v>
      </c>
      <c r="D474" s="2" t="s">
        <v>32</v>
      </c>
      <c r="E474" s="2" t="str">
        <f t="shared" si="14"/>
        <v>201403</v>
      </c>
      <c r="F474" s="2" t="str">
        <f t="shared" si="15"/>
        <v>20140318</v>
      </c>
      <c r="G474" s="2" t="s">
        <v>33</v>
      </c>
      <c r="H474" s="2">
        <v>64815</v>
      </c>
      <c r="I474" s="10">
        <v>296850</v>
      </c>
      <c r="J474" s="10">
        <v>6268</v>
      </c>
      <c r="K474" s="3"/>
      <c r="L474" s="3"/>
    </row>
    <row r="475" spans="1:12" x14ac:dyDescent="0.3">
      <c r="A475" s="2">
        <v>2014</v>
      </c>
      <c r="B475" s="2" t="s">
        <v>13</v>
      </c>
      <c r="C475" s="4" t="s">
        <v>90</v>
      </c>
      <c r="D475" s="2" t="s">
        <v>34</v>
      </c>
      <c r="E475" s="2" t="str">
        <f t="shared" si="14"/>
        <v>201403</v>
      </c>
      <c r="F475" s="2" t="str">
        <f t="shared" si="15"/>
        <v>20140385</v>
      </c>
      <c r="G475" s="2" t="s">
        <v>35</v>
      </c>
      <c r="H475" s="2">
        <v>140947</v>
      </c>
      <c r="I475" s="10">
        <v>198285</v>
      </c>
      <c r="J475" s="10">
        <v>3583</v>
      </c>
      <c r="K475" s="3"/>
      <c r="L475" s="3"/>
    </row>
    <row r="476" spans="1:12" x14ac:dyDescent="0.3">
      <c r="A476" s="2">
        <v>2014</v>
      </c>
      <c r="B476" s="2" t="s">
        <v>13</v>
      </c>
      <c r="C476" s="4" t="s">
        <v>90</v>
      </c>
      <c r="D476" s="2" t="s">
        <v>36</v>
      </c>
      <c r="E476" s="2" t="str">
        <f t="shared" si="14"/>
        <v>201403</v>
      </c>
      <c r="F476" s="2" t="str">
        <f t="shared" si="15"/>
        <v>20140319</v>
      </c>
      <c r="G476" s="2" t="s">
        <v>37</v>
      </c>
      <c r="H476" s="2">
        <v>251057</v>
      </c>
      <c r="I476" s="10">
        <v>962025</v>
      </c>
      <c r="J476" s="10">
        <v>12377</v>
      </c>
      <c r="K476" s="3"/>
      <c r="L476" s="3"/>
    </row>
    <row r="477" spans="1:12" x14ac:dyDescent="0.3">
      <c r="A477" s="2">
        <v>2014</v>
      </c>
      <c r="B477" s="2" t="s">
        <v>13</v>
      </c>
      <c r="C477" s="4" t="s">
        <v>90</v>
      </c>
      <c r="D477" s="2" t="s">
        <v>38</v>
      </c>
      <c r="E477" s="2" t="str">
        <f t="shared" si="14"/>
        <v>201403</v>
      </c>
      <c r="F477" s="2" t="str">
        <f t="shared" si="15"/>
        <v>20140320</v>
      </c>
      <c r="G477" s="2" t="s">
        <v>39</v>
      </c>
      <c r="H477" s="2">
        <v>287655</v>
      </c>
      <c r="I477" s="10">
        <v>806565</v>
      </c>
      <c r="J477" s="10">
        <v>6028</v>
      </c>
      <c r="K477" s="3"/>
      <c r="L477" s="3"/>
    </row>
    <row r="478" spans="1:12" x14ac:dyDescent="0.3">
      <c r="A478" s="2">
        <v>2014</v>
      </c>
      <c r="B478" s="2" t="s">
        <v>13</v>
      </c>
      <c r="C478" s="4" t="s">
        <v>90</v>
      </c>
      <c r="D478" s="2" t="s">
        <v>40</v>
      </c>
      <c r="E478" s="2" t="str">
        <f t="shared" si="14"/>
        <v>201403</v>
      </c>
      <c r="F478" s="2" t="str">
        <f t="shared" si="15"/>
        <v>20140327</v>
      </c>
      <c r="G478" s="2" t="s">
        <v>41</v>
      </c>
      <c r="H478" s="2">
        <v>45490</v>
      </c>
      <c r="I478" s="10">
        <v>395299</v>
      </c>
      <c r="J478" s="10">
        <v>5253</v>
      </c>
      <c r="K478" s="3"/>
      <c r="L478" s="3"/>
    </row>
    <row r="479" spans="1:12" x14ac:dyDescent="0.3">
      <c r="A479" s="2">
        <v>2014</v>
      </c>
      <c r="B479" s="2" t="s">
        <v>13</v>
      </c>
      <c r="C479" s="4" t="s">
        <v>90</v>
      </c>
      <c r="D479" s="2" t="s">
        <v>42</v>
      </c>
      <c r="E479" s="2" t="str">
        <f t="shared" si="14"/>
        <v>201403</v>
      </c>
      <c r="F479" s="2" t="str">
        <f t="shared" si="15"/>
        <v>20140323</v>
      </c>
      <c r="G479" s="2" t="s">
        <v>43</v>
      </c>
      <c r="H479" s="2">
        <v>293271</v>
      </c>
      <c r="I479" s="10">
        <v>1308138</v>
      </c>
      <c r="J479" s="10">
        <v>12562</v>
      </c>
      <c r="K479" s="3"/>
      <c r="L479" s="3"/>
    </row>
    <row r="480" spans="1:12" x14ac:dyDescent="0.3">
      <c r="A480" s="2">
        <v>2014</v>
      </c>
      <c r="B480" s="2" t="s">
        <v>13</v>
      </c>
      <c r="C480" s="4" t="s">
        <v>90</v>
      </c>
      <c r="D480" s="2" t="s">
        <v>44</v>
      </c>
      <c r="E480" s="2" t="str">
        <f t="shared" si="14"/>
        <v>201403</v>
      </c>
      <c r="F480" s="2" t="str">
        <f t="shared" si="15"/>
        <v>20140325</v>
      </c>
      <c r="G480" s="2" t="s">
        <v>45</v>
      </c>
      <c r="H480" s="2">
        <v>1054334</v>
      </c>
      <c r="I480" s="10">
        <v>912975</v>
      </c>
      <c r="J480" s="10">
        <v>13143</v>
      </c>
      <c r="K480" s="3"/>
      <c r="L480" s="3"/>
    </row>
    <row r="481" spans="1:12" x14ac:dyDescent="0.3">
      <c r="A481" s="2">
        <v>2014</v>
      </c>
      <c r="B481" s="2" t="s">
        <v>13</v>
      </c>
      <c r="C481" s="4" t="s">
        <v>90</v>
      </c>
      <c r="D481" s="2" t="s">
        <v>46</v>
      </c>
      <c r="E481" s="2" t="str">
        <f t="shared" si="14"/>
        <v>201403</v>
      </c>
      <c r="F481" s="2" t="str">
        <f t="shared" si="15"/>
        <v>20140394</v>
      </c>
      <c r="G481" s="2" t="s">
        <v>47</v>
      </c>
      <c r="H481" s="2">
        <v>3699</v>
      </c>
      <c r="I481" s="10">
        <v>37154</v>
      </c>
      <c r="J481" s="10">
        <v>623</v>
      </c>
      <c r="K481" s="3"/>
      <c r="L481" s="3"/>
    </row>
    <row r="482" spans="1:12" x14ac:dyDescent="0.3">
      <c r="A482" s="2">
        <v>2014</v>
      </c>
      <c r="B482" s="2" t="s">
        <v>13</v>
      </c>
      <c r="C482" s="4" t="s">
        <v>90</v>
      </c>
      <c r="D482" s="2" t="s">
        <v>48</v>
      </c>
      <c r="E482" s="2" t="str">
        <f t="shared" si="14"/>
        <v>201403</v>
      </c>
      <c r="F482" s="2" t="str">
        <f t="shared" si="15"/>
        <v>20140395</v>
      </c>
      <c r="G482" s="2" t="s">
        <v>49</v>
      </c>
      <c r="H482" s="2">
        <v>11459</v>
      </c>
      <c r="I482" s="10">
        <v>60998</v>
      </c>
      <c r="J482" s="10">
        <v>1178</v>
      </c>
      <c r="K482" s="3"/>
      <c r="L482" s="3"/>
    </row>
    <row r="483" spans="1:12" x14ac:dyDescent="0.3">
      <c r="A483" s="2">
        <v>2014</v>
      </c>
      <c r="B483" s="2" t="s">
        <v>13</v>
      </c>
      <c r="C483" s="4" t="s">
        <v>90</v>
      </c>
      <c r="D483" s="2" t="s">
        <v>50</v>
      </c>
      <c r="E483" s="2" t="str">
        <f t="shared" si="14"/>
        <v>201403</v>
      </c>
      <c r="F483" s="2" t="str">
        <f t="shared" si="15"/>
        <v>20140341</v>
      </c>
      <c r="G483" s="2" t="s">
        <v>51</v>
      </c>
      <c r="H483" s="2">
        <v>295219</v>
      </c>
      <c r="I483" s="10">
        <v>740728</v>
      </c>
      <c r="J483" s="10">
        <v>14081</v>
      </c>
      <c r="K483" s="3"/>
      <c r="L483" s="3"/>
    </row>
    <row r="484" spans="1:12" x14ac:dyDescent="0.3">
      <c r="A484" s="2">
        <v>2014</v>
      </c>
      <c r="B484" s="2" t="s">
        <v>13</v>
      </c>
      <c r="C484" s="4" t="s">
        <v>90</v>
      </c>
      <c r="D484" s="2" t="s">
        <v>54</v>
      </c>
      <c r="E484" s="2" t="str">
        <f t="shared" si="14"/>
        <v>201403</v>
      </c>
      <c r="F484" s="2" t="str">
        <f t="shared" si="15"/>
        <v>20140344</v>
      </c>
      <c r="G484" s="2" t="s">
        <v>55</v>
      </c>
      <c r="H484" s="2">
        <v>135109</v>
      </c>
      <c r="I484" s="10">
        <v>695869</v>
      </c>
      <c r="J484" s="10">
        <v>2538</v>
      </c>
      <c r="K484" s="3"/>
      <c r="L484" s="3"/>
    </row>
    <row r="485" spans="1:12" x14ac:dyDescent="0.3">
      <c r="A485" s="2">
        <v>2014</v>
      </c>
      <c r="B485" s="2" t="s">
        <v>13</v>
      </c>
      <c r="C485" s="4" t="s">
        <v>90</v>
      </c>
      <c r="D485" s="2" t="s">
        <v>56</v>
      </c>
      <c r="E485" s="2" t="str">
        <f t="shared" si="14"/>
        <v>201403</v>
      </c>
      <c r="F485" s="2" t="str">
        <f t="shared" si="15"/>
        <v>20140347</v>
      </c>
      <c r="G485" s="2" t="s">
        <v>57</v>
      </c>
      <c r="H485" s="2">
        <v>348352</v>
      </c>
      <c r="I485" s="10">
        <v>933029</v>
      </c>
      <c r="J485" s="10">
        <v>6423</v>
      </c>
      <c r="K485" s="3"/>
      <c r="L485" s="3"/>
    </row>
    <row r="486" spans="1:12" x14ac:dyDescent="0.3">
      <c r="A486" s="2">
        <v>2014</v>
      </c>
      <c r="B486" s="2" t="s">
        <v>13</v>
      </c>
      <c r="C486" s="4" t="s">
        <v>90</v>
      </c>
      <c r="D486" s="2" t="s">
        <v>58</v>
      </c>
      <c r="E486" s="2" t="str">
        <f t="shared" si="14"/>
        <v>201403</v>
      </c>
      <c r="F486" s="2" t="str">
        <f t="shared" si="15"/>
        <v>20140350</v>
      </c>
      <c r="G486" s="2" t="s">
        <v>59</v>
      </c>
      <c r="H486" s="2">
        <v>387698</v>
      </c>
      <c r="I486" s="10">
        <v>407788</v>
      </c>
      <c r="J486" s="10">
        <v>8745</v>
      </c>
      <c r="K486" s="3"/>
      <c r="L486" s="3"/>
    </row>
    <row r="487" spans="1:12" x14ac:dyDescent="0.3">
      <c r="A487" s="2">
        <v>2014</v>
      </c>
      <c r="B487" s="2" t="s">
        <v>13</v>
      </c>
      <c r="C487" s="4" t="s">
        <v>90</v>
      </c>
      <c r="D487" s="2" t="s">
        <v>60</v>
      </c>
      <c r="E487" s="2" t="str">
        <f t="shared" si="14"/>
        <v>201403</v>
      </c>
      <c r="F487" s="2" t="str">
        <f t="shared" si="15"/>
        <v>20140352</v>
      </c>
      <c r="G487" s="2" t="s">
        <v>61</v>
      </c>
      <c r="H487" s="2">
        <v>244053</v>
      </c>
      <c r="I487" s="10">
        <v>1136078</v>
      </c>
      <c r="J487" s="10">
        <v>19248</v>
      </c>
      <c r="K487" s="3"/>
      <c r="L487" s="3"/>
    </row>
    <row r="488" spans="1:12" x14ac:dyDescent="0.3">
      <c r="A488" s="2">
        <v>2014</v>
      </c>
      <c r="B488" s="2" t="s">
        <v>13</v>
      </c>
      <c r="C488" s="4" t="s">
        <v>90</v>
      </c>
      <c r="D488" s="2" t="s">
        <v>62</v>
      </c>
      <c r="E488" s="2" t="str">
        <f t="shared" si="14"/>
        <v>201403</v>
      </c>
      <c r="F488" s="2" t="str">
        <f t="shared" si="15"/>
        <v>20140354</v>
      </c>
      <c r="G488" s="2" t="s">
        <v>63</v>
      </c>
      <c r="H488" s="2">
        <v>406736</v>
      </c>
      <c r="I488" s="10">
        <v>834212</v>
      </c>
      <c r="J488" s="10">
        <v>11720</v>
      </c>
      <c r="K488" s="3"/>
      <c r="L488" s="3"/>
    </row>
    <row r="489" spans="1:12" x14ac:dyDescent="0.3">
      <c r="A489" s="2">
        <v>2014</v>
      </c>
      <c r="B489" s="2" t="s">
        <v>13</v>
      </c>
      <c r="C489" s="4" t="s">
        <v>90</v>
      </c>
      <c r="D489" s="2" t="s">
        <v>64</v>
      </c>
      <c r="E489" s="2" t="str">
        <f t="shared" si="14"/>
        <v>201403</v>
      </c>
      <c r="F489" s="2" t="str">
        <f t="shared" si="15"/>
        <v>20140386</v>
      </c>
      <c r="G489" s="2" t="s">
        <v>65</v>
      </c>
      <c r="H489" s="2">
        <v>41966</v>
      </c>
      <c r="I489" s="10">
        <v>248199</v>
      </c>
      <c r="J489" s="10">
        <v>4825</v>
      </c>
      <c r="K489" s="3"/>
      <c r="L489" s="3"/>
    </row>
    <row r="490" spans="1:12" x14ac:dyDescent="0.3">
      <c r="A490" s="2">
        <v>2014</v>
      </c>
      <c r="B490" s="2" t="s">
        <v>13</v>
      </c>
      <c r="C490" s="4" t="s">
        <v>90</v>
      </c>
      <c r="D490" s="2" t="s">
        <v>66</v>
      </c>
      <c r="E490" s="2" t="str">
        <f t="shared" si="14"/>
        <v>201403</v>
      </c>
      <c r="F490" s="2" t="str">
        <f t="shared" si="15"/>
        <v>20140363</v>
      </c>
      <c r="G490" s="2" t="s">
        <v>67</v>
      </c>
      <c r="H490" s="2">
        <v>220886</v>
      </c>
      <c r="I490" s="10">
        <v>245460</v>
      </c>
      <c r="J490" s="10">
        <v>6803</v>
      </c>
      <c r="K490" s="3"/>
      <c r="L490" s="3"/>
    </row>
    <row r="491" spans="1:12" x14ac:dyDescent="0.3">
      <c r="A491" s="2">
        <v>2014</v>
      </c>
      <c r="B491" s="2" t="s">
        <v>13</v>
      </c>
      <c r="C491" s="4" t="s">
        <v>90</v>
      </c>
      <c r="D491" s="2" t="s">
        <v>68</v>
      </c>
      <c r="E491" s="2" t="str">
        <f t="shared" si="14"/>
        <v>201403</v>
      </c>
      <c r="F491" s="2" t="str">
        <f t="shared" si="15"/>
        <v>20140366</v>
      </c>
      <c r="G491" s="2" t="s">
        <v>69</v>
      </c>
      <c r="H491" s="2">
        <v>468791</v>
      </c>
      <c r="I491" s="10">
        <v>369555</v>
      </c>
      <c r="J491" s="10">
        <v>9918</v>
      </c>
      <c r="K491" s="3"/>
      <c r="L491" s="3"/>
    </row>
    <row r="492" spans="1:12" x14ac:dyDescent="0.3">
      <c r="A492" s="2">
        <v>2014</v>
      </c>
      <c r="B492" s="2" t="s">
        <v>13</v>
      </c>
      <c r="C492" s="4" t="s">
        <v>90</v>
      </c>
      <c r="D492" s="2" t="s">
        <v>70</v>
      </c>
      <c r="E492" s="2" t="str">
        <f t="shared" si="14"/>
        <v>201403</v>
      </c>
      <c r="F492" s="2" t="str">
        <f t="shared" si="15"/>
        <v>20140388</v>
      </c>
      <c r="G492" s="2" t="s">
        <v>71</v>
      </c>
      <c r="H492" s="2">
        <v>35203</v>
      </c>
      <c r="I492" s="10">
        <v>19933</v>
      </c>
      <c r="J492" s="10">
        <v>498</v>
      </c>
      <c r="K492" s="3"/>
      <c r="L492" s="3"/>
    </row>
    <row r="493" spans="1:12" x14ac:dyDescent="0.3">
      <c r="A493" s="2">
        <v>2014</v>
      </c>
      <c r="B493" s="2" t="s">
        <v>13</v>
      </c>
      <c r="C493" s="4" t="s">
        <v>90</v>
      </c>
      <c r="D493" s="2" t="s">
        <v>72</v>
      </c>
      <c r="E493" s="2" t="str">
        <f t="shared" si="14"/>
        <v>201403</v>
      </c>
      <c r="F493" s="2" t="str">
        <f t="shared" si="15"/>
        <v>20140368</v>
      </c>
      <c r="G493" s="2" t="s">
        <v>73</v>
      </c>
      <c r="H493" s="2">
        <v>994589</v>
      </c>
      <c r="I493" s="10">
        <v>837861</v>
      </c>
      <c r="J493" s="10">
        <v>36210</v>
      </c>
      <c r="K493" s="3"/>
      <c r="L493" s="3"/>
    </row>
    <row r="494" spans="1:12" x14ac:dyDescent="0.3">
      <c r="A494" s="2">
        <v>2014</v>
      </c>
      <c r="B494" s="2" t="s">
        <v>13</v>
      </c>
      <c r="C494" s="4" t="s">
        <v>90</v>
      </c>
      <c r="D494" s="2" t="s">
        <v>74</v>
      </c>
      <c r="E494" s="2" t="str">
        <f t="shared" si="14"/>
        <v>201403</v>
      </c>
      <c r="F494" s="2" t="str">
        <f t="shared" si="15"/>
        <v>20140370</v>
      </c>
      <c r="G494" s="2" t="s">
        <v>75</v>
      </c>
      <c r="H494" s="2">
        <v>151837</v>
      </c>
      <c r="I494" s="10">
        <v>830835</v>
      </c>
      <c r="J494" s="10">
        <v>5862</v>
      </c>
      <c r="K494" s="3"/>
      <c r="L494" s="3"/>
    </row>
    <row r="495" spans="1:12" x14ac:dyDescent="0.3">
      <c r="A495" s="2">
        <v>2014</v>
      </c>
      <c r="B495" s="2" t="s">
        <v>13</v>
      </c>
      <c r="C495" s="4" t="s">
        <v>90</v>
      </c>
      <c r="D495" s="2" t="s">
        <v>76</v>
      </c>
      <c r="E495" s="2" t="str">
        <f t="shared" si="14"/>
        <v>201403</v>
      </c>
      <c r="F495" s="2" t="str">
        <f t="shared" si="15"/>
        <v>20140373</v>
      </c>
      <c r="G495" s="2" t="s">
        <v>77</v>
      </c>
      <c r="H495" s="2">
        <v>445184</v>
      </c>
      <c r="I495" s="10">
        <v>729103</v>
      </c>
      <c r="J495" s="10">
        <v>16219</v>
      </c>
      <c r="K495" s="3"/>
      <c r="L495" s="3"/>
    </row>
    <row r="496" spans="1:12" x14ac:dyDescent="0.3">
      <c r="A496" s="2">
        <v>2014</v>
      </c>
      <c r="B496" s="2" t="s">
        <v>13</v>
      </c>
      <c r="C496" s="4" t="s">
        <v>90</v>
      </c>
      <c r="D496" s="2" t="s">
        <v>78</v>
      </c>
      <c r="E496" s="2" t="str">
        <f t="shared" si="14"/>
        <v>201403</v>
      </c>
      <c r="F496" s="2" t="str">
        <f t="shared" si="15"/>
        <v>20140376</v>
      </c>
      <c r="G496" s="2" t="s">
        <v>79</v>
      </c>
      <c r="H496" s="2">
        <v>2245143</v>
      </c>
      <c r="I496" s="10">
        <v>1821573</v>
      </c>
      <c r="J496" s="10">
        <v>23171</v>
      </c>
      <c r="K496" s="3"/>
      <c r="L496" s="3"/>
    </row>
    <row r="497" spans="1:12" x14ac:dyDescent="0.3">
      <c r="A497" s="2">
        <v>2014</v>
      </c>
      <c r="B497" s="2" t="s">
        <v>13</v>
      </c>
      <c r="C497" s="4" t="s">
        <v>90</v>
      </c>
      <c r="D497" s="2" t="s">
        <v>80</v>
      </c>
      <c r="E497" s="2" t="str">
        <f t="shared" si="14"/>
        <v>201403</v>
      </c>
      <c r="F497" s="2" t="str">
        <f t="shared" si="15"/>
        <v>20140397</v>
      </c>
      <c r="G497" s="2" t="s">
        <v>81</v>
      </c>
      <c r="H497" s="2">
        <v>2590</v>
      </c>
      <c r="I497" s="10">
        <v>27099</v>
      </c>
      <c r="J497" s="10">
        <v>1074</v>
      </c>
      <c r="K497" s="3"/>
      <c r="L497" s="3"/>
    </row>
    <row r="498" spans="1:12" x14ac:dyDescent="0.3">
      <c r="A498" s="2">
        <v>2014</v>
      </c>
      <c r="B498" s="2" t="s">
        <v>13</v>
      </c>
      <c r="C498" s="4" t="s">
        <v>90</v>
      </c>
      <c r="D498" s="2" t="s">
        <v>82</v>
      </c>
      <c r="E498" s="2" t="str">
        <f t="shared" si="14"/>
        <v>201403</v>
      </c>
      <c r="F498" s="2" t="str">
        <f t="shared" si="15"/>
        <v>20140399</v>
      </c>
      <c r="G498" s="2" t="s">
        <v>83</v>
      </c>
      <c r="H498" s="2">
        <v>5640</v>
      </c>
      <c r="I498" s="10">
        <v>71152</v>
      </c>
      <c r="J498" s="10">
        <v>529</v>
      </c>
      <c r="K498" s="3"/>
      <c r="L498" s="3"/>
    </row>
    <row r="499" spans="1:12" x14ac:dyDescent="0.3">
      <c r="A499" s="2">
        <v>2014</v>
      </c>
      <c r="B499" s="2" t="s">
        <v>4</v>
      </c>
      <c r="C499" s="4" t="s">
        <v>85</v>
      </c>
      <c r="D499" s="2" t="s">
        <v>5</v>
      </c>
      <c r="E499" s="2" t="str">
        <f t="shared" si="14"/>
        <v>201404</v>
      </c>
      <c r="F499" s="2" t="str">
        <f t="shared" si="15"/>
        <v>20140491</v>
      </c>
      <c r="G499" s="2" t="s">
        <v>6</v>
      </c>
      <c r="H499" s="2">
        <v>12133</v>
      </c>
      <c r="I499" s="10">
        <v>53110</v>
      </c>
      <c r="J499" s="10">
        <v>1345</v>
      </c>
      <c r="K499" s="3"/>
      <c r="L499" s="3"/>
    </row>
    <row r="500" spans="1:12" x14ac:dyDescent="0.3">
      <c r="A500" s="2">
        <v>2014</v>
      </c>
      <c r="B500" s="2" t="s">
        <v>4</v>
      </c>
      <c r="C500" s="4" t="s">
        <v>85</v>
      </c>
      <c r="D500" s="2" t="s">
        <v>18</v>
      </c>
      <c r="E500" s="2" t="str">
        <f t="shared" si="14"/>
        <v>201404</v>
      </c>
      <c r="F500" s="2" t="str">
        <f t="shared" si="15"/>
        <v>20140405</v>
      </c>
      <c r="G500" s="2" t="s">
        <v>19</v>
      </c>
      <c r="H500" s="2">
        <v>3204401</v>
      </c>
      <c r="I500" s="10">
        <v>2397401</v>
      </c>
      <c r="J500" s="10">
        <v>61823</v>
      </c>
      <c r="K500" s="3"/>
      <c r="L500" s="3"/>
    </row>
    <row r="501" spans="1:12" x14ac:dyDescent="0.3">
      <c r="A501" s="2">
        <v>2014</v>
      </c>
      <c r="B501" s="2" t="s">
        <v>4</v>
      </c>
      <c r="C501" s="4" t="s">
        <v>85</v>
      </c>
      <c r="D501" s="2" t="s">
        <v>20</v>
      </c>
      <c r="E501" s="2" t="str">
        <f t="shared" si="14"/>
        <v>201404</v>
      </c>
      <c r="F501" s="2" t="str">
        <f t="shared" si="15"/>
        <v>20140481</v>
      </c>
      <c r="G501" s="2" t="s">
        <v>21</v>
      </c>
      <c r="H501" s="2">
        <v>36593</v>
      </c>
      <c r="I501" s="10">
        <v>185037</v>
      </c>
      <c r="J501" s="10">
        <v>3504</v>
      </c>
      <c r="K501" s="3"/>
      <c r="L501" s="3"/>
    </row>
    <row r="502" spans="1:12" x14ac:dyDescent="0.3">
      <c r="A502" s="2">
        <v>2014</v>
      </c>
      <c r="B502" s="2" t="s">
        <v>4</v>
      </c>
      <c r="C502" s="4" t="s">
        <v>85</v>
      </c>
      <c r="D502" s="2" t="s">
        <v>22</v>
      </c>
      <c r="E502" s="2" t="str">
        <f t="shared" si="14"/>
        <v>201404</v>
      </c>
      <c r="F502" s="2" t="str">
        <f t="shared" si="15"/>
        <v>20140408</v>
      </c>
      <c r="G502" s="2" t="s">
        <v>23</v>
      </c>
      <c r="H502" s="2">
        <v>1017405</v>
      </c>
      <c r="I502" s="10">
        <v>1273532</v>
      </c>
      <c r="J502" s="10">
        <v>12157</v>
      </c>
      <c r="K502" s="3"/>
      <c r="L502" s="3"/>
    </row>
    <row r="503" spans="1:12" x14ac:dyDescent="0.3">
      <c r="A503" s="2">
        <v>2014</v>
      </c>
      <c r="B503" s="2" t="s">
        <v>4</v>
      </c>
      <c r="C503" s="4" t="s">
        <v>85</v>
      </c>
      <c r="D503" s="2" t="s">
        <v>24</v>
      </c>
      <c r="E503" s="2" t="str">
        <f t="shared" si="14"/>
        <v>201404</v>
      </c>
      <c r="F503" s="2" t="str">
        <f t="shared" si="15"/>
        <v>20140411</v>
      </c>
      <c r="G503" s="2" t="s">
        <v>25</v>
      </c>
      <c r="H503" s="2">
        <v>5476373</v>
      </c>
      <c r="I503" s="10">
        <v>1275229</v>
      </c>
      <c r="J503" s="10">
        <v>35366</v>
      </c>
      <c r="K503" s="3"/>
      <c r="L503" s="3"/>
    </row>
    <row r="504" spans="1:12" x14ac:dyDescent="0.3">
      <c r="A504" s="2">
        <v>2014</v>
      </c>
      <c r="B504" s="2" t="s">
        <v>4</v>
      </c>
      <c r="C504" s="4" t="s">
        <v>85</v>
      </c>
      <c r="D504" s="2" t="s">
        <v>26</v>
      </c>
      <c r="E504" s="2" t="str">
        <f t="shared" si="14"/>
        <v>201404</v>
      </c>
      <c r="F504" s="2" t="str">
        <f t="shared" si="15"/>
        <v>20140413</v>
      </c>
      <c r="G504" s="2" t="s">
        <v>27</v>
      </c>
      <c r="H504" s="2">
        <v>598510</v>
      </c>
      <c r="I504" s="10">
        <v>1368623</v>
      </c>
      <c r="J504" s="10">
        <v>12223</v>
      </c>
      <c r="K504" s="3"/>
      <c r="L504" s="3"/>
    </row>
    <row r="505" spans="1:12" x14ac:dyDescent="0.3">
      <c r="A505" s="2">
        <v>2014</v>
      </c>
      <c r="B505" s="2" t="s">
        <v>4</v>
      </c>
      <c r="C505" s="4" t="s">
        <v>85</v>
      </c>
      <c r="D505" s="2" t="s">
        <v>28</v>
      </c>
      <c r="E505" s="2" t="str">
        <f t="shared" si="14"/>
        <v>201404</v>
      </c>
      <c r="F505" s="2" t="str">
        <f t="shared" si="15"/>
        <v>20140415</v>
      </c>
      <c r="G505" s="2" t="s">
        <v>29</v>
      </c>
      <c r="H505" s="2">
        <v>402267</v>
      </c>
      <c r="I505" s="10">
        <v>672791</v>
      </c>
      <c r="J505" s="10">
        <v>17206</v>
      </c>
      <c r="K505" s="3"/>
      <c r="L505" s="3"/>
    </row>
    <row r="506" spans="1:12" x14ac:dyDescent="0.3">
      <c r="A506" s="2">
        <v>2014</v>
      </c>
      <c r="B506" s="2" t="s">
        <v>4</v>
      </c>
      <c r="C506" s="4" t="s">
        <v>85</v>
      </c>
      <c r="D506" s="2" t="s">
        <v>30</v>
      </c>
      <c r="E506" s="2" t="str">
        <f t="shared" si="14"/>
        <v>201404</v>
      </c>
      <c r="F506" s="2" t="str">
        <f t="shared" si="15"/>
        <v>20140417</v>
      </c>
      <c r="G506" s="2" t="s">
        <v>31</v>
      </c>
      <c r="H506" s="2">
        <v>403730</v>
      </c>
      <c r="I506" s="10">
        <v>450756</v>
      </c>
      <c r="J506" s="10">
        <v>13328</v>
      </c>
      <c r="K506" s="3"/>
      <c r="L506" s="3"/>
    </row>
    <row r="507" spans="1:12" x14ac:dyDescent="0.3">
      <c r="A507" s="2">
        <v>2014</v>
      </c>
      <c r="B507" s="2" t="s">
        <v>4</v>
      </c>
      <c r="C507" s="4" t="s">
        <v>85</v>
      </c>
      <c r="D507" s="2" t="s">
        <v>32</v>
      </c>
      <c r="E507" s="2" t="str">
        <f t="shared" si="14"/>
        <v>201404</v>
      </c>
      <c r="F507" s="2" t="str">
        <f t="shared" si="15"/>
        <v>20140418</v>
      </c>
      <c r="G507" s="2" t="s">
        <v>33</v>
      </c>
      <c r="H507" s="2">
        <v>64773</v>
      </c>
      <c r="I507" s="10">
        <v>296708</v>
      </c>
      <c r="J507" s="10">
        <v>6261</v>
      </c>
      <c r="K507" s="3"/>
      <c r="L507" s="3"/>
    </row>
    <row r="508" spans="1:12" x14ac:dyDescent="0.3">
      <c r="A508" s="2">
        <v>2014</v>
      </c>
      <c r="B508" s="2" t="s">
        <v>4</v>
      </c>
      <c r="C508" s="4" t="s">
        <v>85</v>
      </c>
      <c r="D508" s="2" t="s">
        <v>34</v>
      </c>
      <c r="E508" s="2" t="str">
        <f t="shared" si="14"/>
        <v>201404</v>
      </c>
      <c r="F508" s="2" t="str">
        <f t="shared" si="15"/>
        <v>20140485</v>
      </c>
      <c r="G508" s="2" t="s">
        <v>35</v>
      </c>
      <c r="H508" s="2">
        <v>142215</v>
      </c>
      <c r="I508" s="10">
        <v>197991</v>
      </c>
      <c r="J508" s="10">
        <v>3583</v>
      </c>
      <c r="K508" s="3"/>
      <c r="L508" s="3"/>
    </row>
    <row r="509" spans="1:12" x14ac:dyDescent="0.3">
      <c r="A509" s="2">
        <v>2014</v>
      </c>
      <c r="B509" s="2" t="s">
        <v>4</v>
      </c>
      <c r="C509" s="4" t="s">
        <v>85</v>
      </c>
      <c r="D509" s="2" t="s">
        <v>36</v>
      </c>
      <c r="E509" s="2" t="str">
        <f t="shared" si="14"/>
        <v>201404</v>
      </c>
      <c r="F509" s="2" t="str">
        <f t="shared" si="15"/>
        <v>20140419</v>
      </c>
      <c r="G509" s="2" t="s">
        <v>37</v>
      </c>
      <c r="H509" s="2">
        <v>252772</v>
      </c>
      <c r="I509" s="10">
        <v>965180</v>
      </c>
      <c r="J509" s="10">
        <v>12373</v>
      </c>
      <c r="K509" s="3"/>
      <c r="L509" s="3"/>
    </row>
    <row r="510" spans="1:12" x14ac:dyDescent="0.3">
      <c r="A510" s="2">
        <v>2014</v>
      </c>
      <c r="B510" s="2" t="s">
        <v>4</v>
      </c>
      <c r="C510" s="4" t="s">
        <v>85</v>
      </c>
      <c r="D510" s="2" t="s">
        <v>38</v>
      </c>
      <c r="E510" s="2" t="str">
        <f t="shared" si="14"/>
        <v>201404</v>
      </c>
      <c r="F510" s="2" t="str">
        <f t="shared" si="15"/>
        <v>20140420</v>
      </c>
      <c r="G510" s="2" t="s">
        <v>39</v>
      </c>
      <c r="H510" s="2">
        <v>286294</v>
      </c>
      <c r="I510" s="10">
        <v>806142</v>
      </c>
      <c r="J510" s="10">
        <v>6025</v>
      </c>
      <c r="K510" s="3"/>
      <c r="L510" s="3"/>
    </row>
    <row r="511" spans="1:12" x14ac:dyDescent="0.3">
      <c r="A511" s="2">
        <v>2014</v>
      </c>
      <c r="B511" s="2" t="s">
        <v>4</v>
      </c>
      <c r="C511" s="4" t="s">
        <v>85</v>
      </c>
      <c r="D511" s="2" t="s">
        <v>40</v>
      </c>
      <c r="E511" s="2" t="str">
        <f t="shared" si="14"/>
        <v>201404</v>
      </c>
      <c r="F511" s="2" t="str">
        <f t="shared" si="15"/>
        <v>20140427</v>
      </c>
      <c r="G511" s="2" t="s">
        <v>41</v>
      </c>
      <c r="H511" s="2">
        <v>45449</v>
      </c>
      <c r="I511" s="10">
        <v>393181</v>
      </c>
      <c r="J511" s="10">
        <v>5249</v>
      </c>
      <c r="K511" s="3"/>
      <c r="L511" s="3"/>
    </row>
    <row r="512" spans="1:12" x14ac:dyDescent="0.3">
      <c r="A512" s="2">
        <v>2014</v>
      </c>
      <c r="B512" s="2" t="s">
        <v>4</v>
      </c>
      <c r="C512" s="4" t="s">
        <v>85</v>
      </c>
      <c r="D512" s="2" t="s">
        <v>42</v>
      </c>
      <c r="E512" s="2" t="str">
        <f t="shared" si="14"/>
        <v>201404</v>
      </c>
      <c r="F512" s="2" t="str">
        <f t="shared" si="15"/>
        <v>20140423</v>
      </c>
      <c r="G512" s="2" t="s">
        <v>43</v>
      </c>
      <c r="H512" s="2">
        <v>293135</v>
      </c>
      <c r="I512" s="10">
        <v>1308959</v>
      </c>
      <c r="J512" s="10">
        <v>12551</v>
      </c>
      <c r="K512" s="3"/>
      <c r="L512" s="3"/>
    </row>
    <row r="513" spans="1:12" x14ac:dyDescent="0.3">
      <c r="A513" s="2">
        <v>2014</v>
      </c>
      <c r="B513" s="2" t="s">
        <v>4</v>
      </c>
      <c r="C513" s="4" t="s">
        <v>85</v>
      </c>
      <c r="D513" s="2" t="s">
        <v>44</v>
      </c>
      <c r="E513" s="2" t="str">
        <f t="shared" si="14"/>
        <v>201404</v>
      </c>
      <c r="F513" s="2" t="str">
        <f t="shared" si="15"/>
        <v>20140425</v>
      </c>
      <c r="G513" s="2" t="s">
        <v>45</v>
      </c>
      <c r="H513" s="2">
        <v>1059218</v>
      </c>
      <c r="I513" s="10">
        <v>909458</v>
      </c>
      <c r="J513" s="10">
        <v>13134</v>
      </c>
      <c r="K513" s="3"/>
      <c r="L513" s="3"/>
    </row>
    <row r="514" spans="1:12" x14ac:dyDescent="0.3">
      <c r="A514" s="2">
        <v>2014</v>
      </c>
      <c r="B514" s="2" t="s">
        <v>4</v>
      </c>
      <c r="C514" s="4" t="s">
        <v>85</v>
      </c>
      <c r="D514" s="2" t="s">
        <v>46</v>
      </c>
      <c r="E514" s="2" t="str">
        <f t="shared" ref="E514:E577" si="16">+CONCATENATE(A514,C514)</f>
        <v>201404</v>
      </c>
      <c r="F514" s="2" t="str">
        <f t="shared" ref="F514:F577" si="17">+CONCATENATE(A514,C514,D514)</f>
        <v>20140494</v>
      </c>
      <c r="G514" s="2" t="s">
        <v>47</v>
      </c>
      <c r="H514" s="2">
        <v>3820</v>
      </c>
      <c r="I514" s="10">
        <v>36999</v>
      </c>
      <c r="J514" s="10">
        <v>623</v>
      </c>
      <c r="K514" s="3"/>
      <c r="L514" s="3"/>
    </row>
    <row r="515" spans="1:12" x14ac:dyDescent="0.3">
      <c r="A515" s="2">
        <v>2014</v>
      </c>
      <c r="B515" s="2" t="s">
        <v>4</v>
      </c>
      <c r="C515" s="4" t="s">
        <v>85</v>
      </c>
      <c r="D515" s="2" t="s">
        <v>48</v>
      </c>
      <c r="E515" s="2" t="str">
        <f t="shared" si="16"/>
        <v>201404</v>
      </c>
      <c r="F515" s="2" t="str">
        <f t="shared" si="17"/>
        <v>20140495</v>
      </c>
      <c r="G515" s="2" t="s">
        <v>49</v>
      </c>
      <c r="H515" s="2">
        <v>11789</v>
      </c>
      <c r="I515" s="10">
        <v>60377</v>
      </c>
      <c r="J515" s="10">
        <v>1177</v>
      </c>
      <c r="K515" s="3"/>
      <c r="L515" s="3"/>
    </row>
    <row r="516" spans="1:12" x14ac:dyDescent="0.3">
      <c r="A516" s="2">
        <v>2014</v>
      </c>
      <c r="B516" s="2" t="s">
        <v>4</v>
      </c>
      <c r="C516" s="4" t="s">
        <v>85</v>
      </c>
      <c r="D516" s="2" t="s">
        <v>50</v>
      </c>
      <c r="E516" s="2" t="str">
        <f t="shared" si="16"/>
        <v>201404</v>
      </c>
      <c r="F516" s="2" t="str">
        <f t="shared" si="17"/>
        <v>20140441</v>
      </c>
      <c r="G516" s="2" t="s">
        <v>51</v>
      </c>
      <c r="H516" s="2">
        <v>294966</v>
      </c>
      <c r="I516" s="10">
        <v>740675</v>
      </c>
      <c r="J516" s="10">
        <v>14069</v>
      </c>
      <c r="K516" s="3"/>
      <c r="L516" s="3"/>
    </row>
    <row r="517" spans="1:12" x14ac:dyDescent="0.3">
      <c r="A517" s="2">
        <v>2014</v>
      </c>
      <c r="B517" s="2" t="s">
        <v>4</v>
      </c>
      <c r="C517" s="4" t="s">
        <v>85</v>
      </c>
      <c r="D517" s="2" t="s">
        <v>54</v>
      </c>
      <c r="E517" s="2" t="str">
        <f t="shared" si="16"/>
        <v>201404</v>
      </c>
      <c r="F517" s="2" t="str">
        <f t="shared" si="17"/>
        <v>20140444</v>
      </c>
      <c r="G517" s="2" t="s">
        <v>55</v>
      </c>
      <c r="H517" s="2">
        <v>133803</v>
      </c>
      <c r="I517" s="10">
        <v>697878</v>
      </c>
      <c r="J517" s="10">
        <v>2533</v>
      </c>
      <c r="K517" s="3"/>
      <c r="L517" s="3"/>
    </row>
    <row r="518" spans="1:12" x14ac:dyDescent="0.3">
      <c r="A518" s="2">
        <v>2014</v>
      </c>
      <c r="B518" s="2" t="s">
        <v>4</v>
      </c>
      <c r="C518" s="4" t="s">
        <v>85</v>
      </c>
      <c r="D518" s="2" t="s">
        <v>56</v>
      </c>
      <c r="E518" s="2" t="str">
        <f t="shared" si="16"/>
        <v>201404</v>
      </c>
      <c r="F518" s="2" t="str">
        <f t="shared" si="17"/>
        <v>20140447</v>
      </c>
      <c r="G518" s="2" t="s">
        <v>57</v>
      </c>
      <c r="H518" s="2">
        <v>345186</v>
      </c>
      <c r="I518" s="10">
        <v>927579</v>
      </c>
      <c r="J518" s="10">
        <v>6422</v>
      </c>
      <c r="K518" s="3"/>
      <c r="L518" s="3"/>
    </row>
    <row r="519" spans="1:12" x14ac:dyDescent="0.3">
      <c r="A519" s="2">
        <v>2014</v>
      </c>
      <c r="B519" s="2" t="s">
        <v>4</v>
      </c>
      <c r="C519" s="4" t="s">
        <v>85</v>
      </c>
      <c r="D519" s="2" t="s">
        <v>58</v>
      </c>
      <c r="E519" s="2" t="str">
        <f t="shared" si="16"/>
        <v>201404</v>
      </c>
      <c r="F519" s="2" t="str">
        <f t="shared" si="17"/>
        <v>20140450</v>
      </c>
      <c r="G519" s="2" t="s">
        <v>59</v>
      </c>
      <c r="H519" s="2">
        <v>389282</v>
      </c>
      <c r="I519" s="10">
        <v>408939</v>
      </c>
      <c r="J519" s="10">
        <v>8731</v>
      </c>
      <c r="K519" s="3"/>
      <c r="L519" s="3"/>
    </row>
    <row r="520" spans="1:12" x14ac:dyDescent="0.3">
      <c r="A520" s="2">
        <v>2014</v>
      </c>
      <c r="B520" s="2" t="s">
        <v>4</v>
      </c>
      <c r="C520" s="4" t="s">
        <v>85</v>
      </c>
      <c r="D520" s="2" t="s">
        <v>60</v>
      </c>
      <c r="E520" s="2" t="str">
        <f t="shared" si="16"/>
        <v>201404</v>
      </c>
      <c r="F520" s="2" t="str">
        <f t="shared" si="17"/>
        <v>20140452</v>
      </c>
      <c r="G520" s="2" t="s">
        <v>61</v>
      </c>
      <c r="H520" s="2">
        <v>246775</v>
      </c>
      <c r="I520" s="10">
        <v>1131981</v>
      </c>
      <c r="J520" s="10">
        <v>19229</v>
      </c>
      <c r="K520" s="3"/>
      <c r="L520" s="3"/>
    </row>
    <row r="521" spans="1:12" x14ac:dyDescent="0.3">
      <c r="A521" s="2">
        <v>2014</v>
      </c>
      <c r="B521" s="2" t="s">
        <v>4</v>
      </c>
      <c r="C521" s="4" t="s">
        <v>85</v>
      </c>
      <c r="D521" s="2" t="s">
        <v>62</v>
      </c>
      <c r="E521" s="2" t="str">
        <f t="shared" si="16"/>
        <v>201404</v>
      </c>
      <c r="F521" s="2" t="str">
        <f t="shared" si="17"/>
        <v>20140454</v>
      </c>
      <c r="G521" s="2" t="s">
        <v>63</v>
      </c>
      <c r="H521" s="2">
        <v>403689</v>
      </c>
      <c r="I521" s="10">
        <v>837283</v>
      </c>
      <c r="J521" s="10">
        <v>11716</v>
      </c>
      <c r="K521" s="3"/>
      <c r="L521" s="3"/>
    </row>
    <row r="522" spans="1:12" x14ac:dyDescent="0.3">
      <c r="A522" s="2">
        <v>2014</v>
      </c>
      <c r="B522" s="2" t="s">
        <v>4</v>
      </c>
      <c r="C522" s="4" t="s">
        <v>85</v>
      </c>
      <c r="D522" s="2" t="s">
        <v>64</v>
      </c>
      <c r="E522" s="2" t="str">
        <f t="shared" si="16"/>
        <v>201404</v>
      </c>
      <c r="F522" s="2" t="str">
        <f t="shared" si="17"/>
        <v>20140486</v>
      </c>
      <c r="G522" s="2" t="s">
        <v>65</v>
      </c>
      <c r="H522" s="2">
        <v>41833</v>
      </c>
      <c r="I522" s="10">
        <v>248826</v>
      </c>
      <c r="J522" s="10">
        <v>4823</v>
      </c>
      <c r="K522" s="3"/>
      <c r="L522" s="3"/>
    </row>
    <row r="523" spans="1:12" x14ac:dyDescent="0.3">
      <c r="A523" s="2">
        <v>2014</v>
      </c>
      <c r="B523" s="2" t="s">
        <v>4</v>
      </c>
      <c r="C523" s="4" t="s">
        <v>85</v>
      </c>
      <c r="D523" s="2" t="s">
        <v>66</v>
      </c>
      <c r="E523" s="2" t="str">
        <f t="shared" si="16"/>
        <v>201404</v>
      </c>
      <c r="F523" s="2" t="str">
        <f t="shared" si="17"/>
        <v>20140463</v>
      </c>
      <c r="G523" s="2" t="s">
        <v>67</v>
      </c>
      <c r="H523" s="2">
        <v>222810</v>
      </c>
      <c r="I523" s="10">
        <v>247907</v>
      </c>
      <c r="J523" s="10">
        <v>6800</v>
      </c>
      <c r="K523" s="3"/>
      <c r="L523" s="3"/>
    </row>
    <row r="524" spans="1:12" x14ac:dyDescent="0.3">
      <c r="A524" s="2">
        <v>2014</v>
      </c>
      <c r="B524" s="2" t="s">
        <v>4</v>
      </c>
      <c r="C524" s="4" t="s">
        <v>85</v>
      </c>
      <c r="D524" s="2" t="s">
        <v>68</v>
      </c>
      <c r="E524" s="2" t="str">
        <f t="shared" si="16"/>
        <v>201404</v>
      </c>
      <c r="F524" s="2" t="str">
        <f t="shared" si="17"/>
        <v>20140466</v>
      </c>
      <c r="G524" s="2" t="s">
        <v>69</v>
      </c>
      <c r="H524" s="2">
        <v>468565</v>
      </c>
      <c r="I524" s="10">
        <v>371204</v>
      </c>
      <c r="J524" s="10">
        <v>9913</v>
      </c>
      <c r="K524" s="3"/>
      <c r="L524" s="3"/>
    </row>
    <row r="525" spans="1:12" x14ac:dyDescent="0.3">
      <c r="A525" s="2">
        <v>2014</v>
      </c>
      <c r="B525" s="2" t="s">
        <v>4</v>
      </c>
      <c r="C525" s="4" t="s">
        <v>85</v>
      </c>
      <c r="D525" s="2" t="s">
        <v>70</v>
      </c>
      <c r="E525" s="2" t="str">
        <f t="shared" si="16"/>
        <v>201404</v>
      </c>
      <c r="F525" s="2" t="str">
        <f t="shared" si="17"/>
        <v>20140488</v>
      </c>
      <c r="G525" s="2" t="s">
        <v>71</v>
      </c>
      <c r="H525" s="2">
        <v>35017</v>
      </c>
      <c r="I525" s="10">
        <v>19771</v>
      </c>
      <c r="J525" s="10">
        <v>498</v>
      </c>
      <c r="K525" s="3"/>
      <c r="L525" s="3"/>
    </row>
    <row r="526" spans="1:12" x14ac:dyDescent="0.3">
      <c r="A526" s="2">
        <v>2014</v>
      </c>
      <c r="B526" s="2" t="s">
        <v>4</v>
      </c>
      <c r="C526" s="4" t="s">
        <v>85</v>
      </c>
      <c r="D526" s="2" t="s">
        <v>72</v>
      </c>
      <c r="E526" s="2" t="str">
        <f t="shared" si="16"/>
        <v>201404</v>
      </c>
      <c r="F526" s="2" t="str">
        <f t="shared" si="17"/>
        <v>20140468</v>
      </c>
      <c r="G526" s="2" t="s">
        <v>73</v>
      </c>
      <c r="H526" s="2">
        <v>993668</v>
      </c>
      <c r="I526" s="10">
        <v>837602</v>
      </c>
      <c r="J526" s="10">
        <v>36198</v>
      </c>
      <c r="K526" s="3"/>
      <c r="L526" s="3"/>
    </row>
    <row r="527" spans="1:12" x14ac:dyDescent="0.3">
      <c r="A527" s="2">
        <v>2014</v>
      </c>
      <c r="B527" s="2" t="s">
        <v>4</v>
      </c>
      <c r="C527" s="4" t="s">
        <v>85</v>
      </c>
      <c r="D527" s="2" t="s">
        <v>74</v>
      </c>
      <c r="E527" s="2" t="str">
        <f t="shared" si="16"/>
        <v>201404</v>
      </c>
      <c r="F527" s="2" t="str">
        <f t="shared" si="17"/>
        <v>20140470</v>
      </c>
      <c r="G527" s="2" t="s">
        <v>75</v>
      </c>
      <c r="H527" s="2">
        <v>150959</v>
      </c>
      <c r="I527" s="10">
        <v>828326</v>
      </c>
      <c r="J527" s="10">
        <v>5861</v>
      </c>
      <c r="K527" s="3"/>
      <c r="L527" s="3"/>
    </row>
    <row r="528" spans="1:12" x14ac:dyDescent="0.3">
      <c r="A528" s="2">
        <v>2014</v>
      </c>
      <c r="B528" s="2" t="s">
        <v>4</v>
      </c>
      <c r="C528" s="4" t="s">
        <v>85</v>
      </c>
      <c r="D528" s="2" t="s">
        <v>76</v>
      </c>
      <c r="E528" s="2" t="str">
        <f t="shared" si="16"/>
        <v>201404</v>
      </c>
      <c r="F528" s="2" t="str">
        <f t="shared" si="17"/>
        <v>20140473</v>
      </c>
      <c r="G528" s="2" t="s">
        <v>77</v>
      </c>
      <c r="H528" s="2">
        <v>446318</v>
      </c>
      <c r="I528" s="10">
        <v>727321</v>
      </c>
      <c r="J528" s="10">
        <v>16203</v>
      </c>
      <c r="K528" s="3"/>
      <c r="L528" s="3"/>
    </row>
    <row r="529" spans="1:12" x14ac:dyDescent="0.3">
      <c r="A529" s="2">
        <v>2014</v>
      </c>
      <c r="B529" s="2" t="s">
        <v>4</v>
      </c>
      <c r="C529" s="4" t="s">
        <v>85</v>
      </c>
      <c r="D529" s="2" t="s">
        <v>78</v>
      </c>
      <c r="E529" s="2" t="str">
        <f t="shared" si="16"/>
        <v>201404</v>
      </c>
      <c r="F529" s="2" t="str">
        <f t="shared" si="17"/>
        <v>20140476</v>
      </c>
      <c r="G529" s="2" t="s">
        <v>79</v>
      </c>
      <c r="H529" s="2">
        <v>2246122</v>
      </c>
      <c r="I529" s="10">
        <v>1821544</v>
      </c>
      <c r="J529" s="10">
        <v>23160</v>
      </c>
      <c r="K529" s="3"/>
      <c r="L529" s="3"/>
    </row>
    <row r="530" spans="1:12" x14ac:dyDescent="0.3">
      <c r="A530" s="2">
        <v>2014</v>
      </c>
      <c r="B530" s="2" t="s">
        <v>4</v>
      </c>
      <c r="C530" s="4" t="s">
        <v>85</v>
      </c>
      <c r="D530" s="2" t="s">
        <v>80</v>
      </c>
      <c r="E530" s="2" t="str">
        <f t="shared" si="16"/>
        <v>201404</v>
      </c>
      <c r="F530" s="2" t="str">
        <f t="shared" si="17"/>
        <v>20140497</v>
      </c>
      <c r="G530" s="2" t="s">
        <v>81</v>
      </c>
      <c r="H530" s="2">
        <v>2577</v>
      </c>
      <c r="I530" s="10">
        <v>27093</v>
      </c>
      <c r="J530" s="10">
        <v>1074</v>
      </c>
      <c r="K530" s="3"/>
      <c r="L530" s="3"/>
    </row>
    <row r="531" spans="1:12" x14ac:dyDescent="0.3">
      <c r="A531" s="2">
        <v>2014</v>
      </c>
      <c r="B531" s="2" t="s">
        <v>4</v>
      </c>
      <c r="C531" s="4" t="s">
        <v>85</v>
      </c>
      <c r="D531" s="2" t="s">
        <v>82</v>
      </c>
      <c r="E531" s="2" t="str">
        <f t="shared" si="16"/>
        <v>201404</v>
      </c>
      <c r="F531" s="2" t="str">
        <f t="shared" si="17"/>
        <v>20140499</v>
      </c>
      <c r="G531" s="2" t="s">
        <v>83</v>
      </c>
      <c r="H531" s="2">
        <v>5699</v>
      </c>
      <c r="I531" s="10">
        <v>69290</v>
      </c>
      <c r="J531" s="10">
        <v>529</v>
      </c>
      <c r="K531" s="3"/>
      <c r="L531" s="3"/>
    </row>
    <row r="532" spans="1:12" x14ac:dyDescent="0.3">
      <c r="A532" s="2">
        <v>2014</v>
      </c>
      <c r="B532" s="2" t="s">
        <v>14</v>
      </c>
      <c r="C532" s="4" t="s">
        <v>18</v>
      </c>
      <c r="D532" s="2" t="s">
        <v>5</v>
      </c>
      <c r="E532" s="2" t="str">
        <f t="shared" si="16"/>
        <v>201405</v>
      </c>
      <c r="F532" s="2" t="str">
        <f t="shared" si="17"/>
        <v>20140591</v>
      </c>
      <c r="G532" s="2" t="s">
        <v>6</v>
      </c>
      <c r="H532" s="2">
        <v>12313</v>
      </c>
      <c r="I532" s="10">
        <v>53361</v>
      </c>
      <c r="J532" s="10">
        <v>0</v>
      </c>
      <c r="K532" s="3"/>
      <c r="L532" s="3"/>
    </row>
    <row r="533" spans="1:12" x14ac:dyDescent="0.3">
      <c r="A533" s="2">
        <v>2014</v>
      </c>
      <c r="B533" s="2" t="s">
        <v>14</v>
      </c>
      <c r="C533" s="4" t="s">
        <v>18</v>
      </c>
      <c r="D533" s="2" t="s">
        <v>18</v>
      </c>
      <c r="E533" s="2" t="str">
        <f t="shared" si="16"/>
        <v>201405</v>
      </c>
      <c r="F533" s="2" t="str">
        <f t="shared" si="17"/>
        <v>20140505</v>
      </c>
      <c r="G533" s="2" t="s">
        <v>19</v>
      </c>
      <c r="H533" s="2">
        <v>3217058</v>
      </c>
      <c r="I533" s="10">
        <v>2399701</v>
      </c>
      <c r="J533" s="10">
        <v>78</v>
      </c>
      <c r="K533" s="3"/>
      <c r="L533" s="3"/>
    </row>
    <row r="534" spans="1:12" x14ac:dyDescent="0.3">
      <c r="A534" s="2">
        <v>2014</v>
      </c>
      <c r="B534" s="2" t="s">
        <v>14</v>
      </c>
      <c r="C534" s="4" t="s">
        <v>18</v>
      </c>
      <c r="D534" s="2" t="s">
        <v>20</v>
      </c>
      <c r="E534" s="2" t="str">
        <f t="shared" si="16"/>
        <v>201405</v>
      </c>
      <c r="F534" s="2" t="str">
        <f t="shared" si="17"/>
        <v>20140581</v>
      </c>
      <c r="G534" s="2" t="s">
        <v>21</v>
      </c>
      <c r="H534" s="2">
        <v>36919</v>
      </c>
      <c r="I534" s="10">
        <v>185783</v>
      </c>
      <c r="J534" s="10">
        <v>5</v>
      </c>
      <c r="K534" s="3"/>
      <c r="L534" s="3"/>
    </row>
    <row r="535" spans="1:12" x14ac:dyDescent="0.3">
      <c r="A535" s="2">
        <v>2014</v>
      </c>
      <c r="B535" s="2" t="s">
        <v>14</v>
      </c>
      <c r="C535" s="4" t="s">
        <v>18</v>
      </c>
      <c r="D535" s="2" t="s">
        <v>22</v>
      </c>
      <c r="E535" s="2" t="str">
        <f t="shared" si="16"/>
        <v>201405</v>
      </c>
      <c r="F535" s="2" t="str">
        <f t="shared" si="17"/>
        <v>20140508</v>
      </c>
      <c r="G535" s="2" t="s">
        <v>23</v>
      </c>
      <c r="H535" s="2">
        <v>1024013</v>
      </c>
      <c r="I535" s="7">
        <v>1262530</v>
      </c>
      <c r="J535" s="10">
        <v>7</v>
      </c>
      <c r="K535" s="3"/>
      <c r="L535" s="3"/>
    </row>
    <row r="536" spans="1:12" x14ac:dyDescent="0.3">
      <c r="A536" s="2">
        <v>2014</v>
      </c>
      <c r="B536" s="2" t="s">
        <v>14</v>
      </c>
      <c r="C536" s="4" t="s">
        <v>18</v>
      </c>
      <c r="D536" s="2" t="s">
        <v>24</v>
      </c>
      <c r="E536" s="2" t="str">
        <f t="shared" si="16"/>
        <v>201405</v>
      </c>
      <c r="F536" s="2" t="str">
        <f t="shared" si="17"/>
        <v>20140511</v>
      </c>
      <c r="G536" s="2" t="s">
        <v>25</v>
      </c>
      <c r="H536" s="2">
        <v>5535653</v>
      </c>
      <c r="I536" s="10">
        <v>1292991</v>
      </c>
      <c r="J536" s="10">
        <v>29</v>
      </c>
      <c r="K536" s="3"/>
      <c r="L536" s="3"/>
    </row>
    <row r="537" spans="1:12" x14ac:dyDescent="0.3">
      <c r="A537" s="2">
        <v>2014</v>
      </c>
      <c r="B537" s="2" t="s">
        <v>14</v>
      </c>
      <c r="C537" s="4" t="s">
        <v>18</v>
      </c>
      <c r="D537" s="2" t="s">
        <v>26</v>
      </c>
      <c r="E537" s="2" t="str">
        <f t="shared" si="16"/>
        <v>201405</v>
      </c>
      <c r="F537" s="2" t="str">
        <f t="shared" si="17"/>
        <v>20140513</v>
      </c>
      <c r="G537" s="2" t="s">
        <v>27</v>
      </c>
      <c r="H537" s="2">
        <v>597637</v>
      </c>
      <c r="I537" s="10">
        <v>1373821</v>
      </c>
      <c r="J537" s="10">
        <v>34</v>
      </c>
      <c r="K537" s="3"/>
      <c r="L537" s="3"/>
    </row>
    <row r="538" spans="1:12" x14ac:dyDescent="0.3">
      <c r="A538" s="2">
        <v>2014</v>
      </c>
      <c r="B538" s="2" t="s">
        <v>14</v>
      </c>
      <c r="C538" s="4" t="s">
        <v>18</v>
      </c>
      <c r="D538" s="2" t="s">
        <v>28</v>
      </c>
      <c r="E538" s="2" t="str">
        <f t="shared" si="16"/>
        <v>201405</v>
      </c>
      <c r="F538" s="2" t="str">
        <f t="shared" si="17"/>
        <v>20140515</v>
      </c>
      <c r="G538" s="2" t="s">
        <v>29</v>
      </c>
      <c r="H538" s="2">
        <v>409196</v>
      </c>
      <c r="I538" s="10">
        <v>669474</v>
      </c>
      <c r="J538" s="10">
        <v>22</v>
      </c>
      <c r="K538" s="3"/>
      <c r="L538" s="3"/>
    </row>
    <row r="539" spans="1:12" x14ac:dyDescent="0.3">
      <c r="A539" s="2">
        <v>2014</v>
      </c>
      <c r="B539" s="2" t="s">
        <v>14</v>
      </c>
      <c r="C539" s="4" t="s">
        <v>18</v>
      </c>
      <c r="D539" s="2" t="s">
        <v>30</v>
      </c>
      <c r="E539" s="2" t="str">
        <f t="shared" si="16"/>
        <v>201405</v>
      </c>
      <c r="F539" s="2" t="str">
        <f t="shared" si="17"/>
        <v>20140517</v>
      </c>
      <c r="G539" s="2" t="s">
        <v>31</v>
      </c>
      <c r="H539" s="2">
        <v>405229</v>
      </c>
      <c r="I539" s="10">
        <v>448655</v>
      </c>
      <c r="J539" s="10">
        <v>15</v>
      </c>
      <c r="K539" s="3"/>
      <c r="L539" s="3"/>
    </row>
    <row r="540" spans="1:12" x14ac:dyDescent="0.3">
      <c r="A540" s="2">
        <v>2014</v>
      </c>
      <c r="B540" s="2" t="s">
        <v>14</v>
      </c>
      <c r="C540" s="4" t="s">
        <v>18</v>
      </c>
      <c r="D540" s="2" t="s">
        <v>32</v>
      </c>
      <c r="E540" s="2" t="str">
        <f t="shared" si="16"/>
        <v>201405</v>
      </c>
      <c r="F540" s="2" t="str">
        <f t="shared" si="17"/>
        <v>20140518</v>
      </c>
      <c r="G540" s="2" t="s">
        <v>33</v>
      </c>
      <c r="H540" s="2">
        <v>65586</v>
      </c>
      <c r="I540" s="10">
        <v>294726</v>
      </c>
      <c r="J540" s="10">
        <v>7</v>
      </c>
      <c r="K540" s="3"/>
      <c r="L540" s="3"/>
    </row>
    <row r="541" spans="1:12" x14ac:dyDescent="0.3">
      <c r="A541" s="2">
        <v>2014</v>
      </c>
      <c r="B541" s="2" t="s">
        <v>14</v>
      </c>
      <c r="C541" s="4" t="s">
        <v>18</v>
      </c>
      <c r="D541" s="2" t="s">
        <v>34</v>
      </c>
      <c r="E541" s="2" t="str">
        <f t="shared" si="16"/>
        <v>201405</v>
      </c>
      <c r="F541" s="2" t="str">
        <f t="shared" si="17"/>
        <v>20140585</v>
      </c>
      <c r="G541" s="2" t="s">
        <v>35</v>
      </c>
      <c r="H541" s="2">
        <v>144559</v>
      </c>
      <c r="I541" s="10">
        <v>198445</v>
      </c>
      <c r="J541" s="10">
        <v>10</v>
      </c>
      <c r="K541" s="3"/>
      <c r="L541" s="3"/>
    </row>
    <row r="542" spans="1:12" x14ac:dyDescent="0.3">
      <c r="A542" s="2">
        <v>2014</v>
      </c>
      <c r="B542" s="2" t="s">
        <v>14</v>
      </c>
      <c r="C542" s="4" t="s">
        <v>18</v>
      </c>
      <c r="D542" s="2" t="s">
        <v>36</v>
      </c>
      <c r="E542" s="2" t="str">
        <f t="shared" si="16"/>
        <v>201405</v>
      </c>
      <c r="F542" s="2" t="str">
        <f t="shared" si="17"/>
        <v>20140519</v>
      </c>
      <c r="G542" s="2" t="s">
        <v>37</v>
      </c>
      <c r="H542" s="2">
        <v>254937</v>
      </c>
      <c r="I542" s="10">
        <v>961860</v>
      </c>
      <c r="J542" s="10">
        <v>11</v>
      </c>
      <c r="K542" s="3"/>
      <c r="L542" s="3"/>
    </row>
    <row r="543" spans="1:12" x14ac:dyDescent="0.3">
      <c r="A543" s="2">
        <v>2014</v>
      </c>
      <c r="B543" s="2" t="s">
        <v>14</v>
      </c>
      <c r="C543" s="4" t="s">
        <v>18</v>
      </c>
      <c r="D543" s="2" t="s">
        <v>38</v>
      </c>
      <c r="E543" s="2" t="str">
        <f t="shared" si="16"/>
        <v>201405</v>
      </c>
      <c r="F543" s="2" t="str">
        <f t="shared" si="17"/>
        <v>20140520</v>
      </c>
      <c r="G543" s="2" t="s">
        <v>39</v>
      </c>
      <c r="H543" s="2">
        <v>287469</v>
      </c>
      <c r="I543" s="10">
        <v>808947</v>
      </c>
      <c r="J543" s="10">
        <v>4</v>
      </c>
      <c r="K543" s="3"/>
      <c r="L543" s="3"/>
    </row>
    <row r="544" spans="1:12" x14ac:dyDescent="0.3">
      <c r="A544" s="2">
        <v>2014</v>
      </c>
      <c r="B544" s="2" t="s">
        <v>14</v>
      </c>
      <c r="C544" s="4" t="s">
        <v>18</v>
      </c>
      <c r="D544" s="2" t="s">
        <v>40</v>
      </c>
      <c r="E544" s="2" t="str">
        <f t="shared" si="16"/>
        <v>201405</v>
      </c>
      <c r="F544" s="2" t="str">
        <f t="shared" si="17"/>
        <v>20140527</v>
      </c>
      <c r="G544" s="2" t="s">
        <v>41</v>
      </c>
      <c r="H544" s="2">
        <v>46879</v>
      </c>
      <c r="I544" s="10">
        <v>394443</v>
      </c>
      <c r="J544" s="10">
        <v>3</v>
      </c>
      <c r="K544" s="3"/>
      <c r="L544" s="3"/>
    </row>
    <row r="545" spans="1:12" x14ac:dyDescent="0.3">
      <c r="A545" s="2">
        <v>2014</v>
      </c>
      <c r="B545" s="2" t="s">
        <v>14</v>
      </c>
      <c r="C545" s="4" t="s">
        <v>18</v>
      </c>
      <c r="D545" s="2" t="s">
        <v>42</v>
      </c>
      <c r="E545" s="2" t="str">
        <f t="shared" si="16"/>
        <v>201405</v>
      </c>
      <c r="F545" s="2" t="str">
        <f t="shared" si="17"/>
        <v>20140523</v>
      </c>
      <c r="G545" s="2" t="s">
        <v>43</v>
      </c>
      <c r="H545" s="2">
        <v>294931</v>
      </c>
      <c r="I545" s="10">
        <v>1307109</v>
      </c>
      <c r="J545" s="10">
        <v>25</v>
      </c>
      <c r="K545" s="3"/>
      <c r="L545" s="3"/>
    </row>
    <row r="546" spans="1:12" x14ac:dyDescent="0.3">
      <c r="A546" s="2">
        <v>2014</v>
      </c>
      <c r="B546" s="2" t="s">
        <v>14</v>
      </c>
      <c r="C546" s="4" t="s">
        <v>18</v>
      </c>
      <c r="D546" s="2" t="s">
        <v>44</v>
      </c>
      <c r="E546" s="2" t="str">
        <f t="shared" si="16"/>
        <v>201405</v>
      </c>
      <c r="F546" s="2" t="str">
        <f t="shared" si="17"/>
        <v>20140525</v>
      </c>
      <c r="G546" s="2" t="s">
        <v>45</v>
      </c>
      <c r="H546" s="2">
        <v>1075258</v>
      </c>
      <c r="I546" s="10">
        <v>909228</v>
      </c>
      <c r="J546" s="10">
        <v>15</v>
      </c>
      <c r="K546" s="3"/>
      <c r="L546" s="3"/>
    </row>
    <row r="547" spans="1:12" x14ac:dyDescent="0.3">
      <c r="A547" s="2">
        <v>2014</v>
      </c>
      <c r="B547" s="2" t="s">
        <v>14</v>
      </c>
      <c r="C547" s="4" t="s">
        <v>18</v>
      </c>
      <c r="D547" s="2" t="s">
        <v>46</v>
      </c>
      <c r="E547" s="2" t="str">
        <f t="shared" si="16"/>
        <v>201405</v>
      </c>
      <c r="F547" s="2" t="str">
        <f t="shared" si="17"/>
        <v>20140594</v>
      </c>
      <c r="G547" s="2" t="s">
        <v>47</v>
      </c>
      <c r="H547" s="2">
        <v>3785</v>
      </c>
      <c r="I547" s="10">
        <v>37294</v>
      </c>
      <c r="J547" s="10">
        <v>0</v>
      </c>
      <c r="K547" s="3"/>
      <c r="L547" s="3"/>
    </row>
    <row r="548" spans="1:12" x14ac:dyDescent="0.3">
      <c r="A548" s="2">
        <v>2014</v>
      </c>
      <c r="B548" s="2" t="s">
        <v>14</v>
      </c>
      <c r="C548" s="4" t="s">
        <v>18</v>
      </c>
      <c r="D548" s="2" t="s">
        <v>48</v>
      </c>
      <c r="E548" s="2" t="str">
        <f t="shared" si="16"/>
        <v>201405</v>
      </c>
      <c r="F548" s="2" t="str">
        <f t="shared" si="17"/>
        <v>20140595</v>
      </c>
      <c r="G548" s="2" t="s">
        <v>49</v>
      </c>
      <c r="H548" s="2">
        <v>12234</v>
      </c>
      <c r="I548" s="10">
        <v>60729</v>
      </c>
      <c r="J548" s="10">
        <v>0</v>
      </c>
      <c r="K548" s="3"/>
      <c r="L548" s="3"/>
    </row>
    <row r="549" spans="1:12" x14ac:dyDescent="0.3">
      <c r="A549" s="2">
        <v>2014</v>
      </c>
      <c r="B549" s="2" t="s">
        <v>14</v>
      </c>
      <c r="C549" s="4" t="s">
        <v>18</v>
      </c>
      <c r="D549" s="2" t="s">
        <v>50</v>
      </c>
      <c r="E549" s="2" t="str">
        <f t="shared" si="16"/>
        <v>201405</v>
      </c>
      <c r="F549" s="2" t="str">
        <f t="shared" si="17"/>
        <v>20140541</v>
      </c>
      <c r="G549" s="2" t="s">
        <v>51</v>
      </c>
      <c r="H549" s="2">
        <v>298904</v>
      </c>
      <c r="I549" s="10">
        <v>739921</v>
      </c>
      <c r="J549" s="10">
        <v>22</v>
      </c>
      <c r="K549" s="3"/>
      <c r="L549" s="3"/>
    </row>
    <row r="550" spans="1:12" x14ac:dyDescent="0.3">
      <c r="A550" s="2">
        <v>2014</v>
      </c>
      <c r="B550" s="2" t="s">
        <v>14</v>
      </c>
      <c r="C550" s="4" t="s">
        <v>18</v>
      </c>
      <c r="D550" s="2" t="s">
        <v>54</v>
      </c>
      <c r="E550" s="2" t="str">
        <f t="shared" si="16"/>
        <v>201405</v>
      </c>
      <c r="F550" s="2" t="str">
        <f t="shared" si="17"/>
        <v>20140544</v>
      </c>
      <c r="G550" s="2" t="s">
        <v>55</v>
      </c>
      <c r="H550" s="2">
        <v>136090</v>
      </c>
      <c r="I550" s="10">
        <v>701677</v>
      </c>
      <c r="J550" s="10">
        <v>4</v>
      </c>
      <c r="K550" s="3"/>
      <c r="L550" s="3"/>
    </row>
    <row r="551" spans="1:12" x14ac:dyDescent="0.3">
      <c r="A551" s="2">
        <v>2014</v>
      </c>
      <c r="B551" s="2" t="s">
        <v>14</v>
      </c>
      <c r="C551" s="4" t="s">
        <v>18</v>
      </c>
      <c r="D551" s="2" t="s">
        <v>56</v>
      </c>
      <c r="E551" s="2" t="str">
        <f t="shared" si="16"/>
        <v>201405</v>
      </c>
      <c r="F551" s="2" t="str">
        <f t="shared" si="17"/>
        <v>20140547</v>
      </c>
      <c r="G551" s="2" t="s">
        <v>57</v>
      </c>
      <c r="H551" s="2">
        <v>345959</v>
      </c>
      <c r="I551" s="10">
        <v>923271</v>
      </c>
      <c r="J551" s="10">
        <v>17</v>
      </c>
      <c r="K551" s="3"/>
      <c r="L551" s="3"/>
    </row>
    <row r="552" spans="1:12" x14ac:dyDescent="0.3">
      <c r="A552" s="2">
        <v>2014</v>
      </c>
      <c r="B552" s="2" t="s">
        <v>14</v>
      </c>
      <c r="C552" s="4" t="s">
        <v>18</v>
      </c>
      <c r="D552" s="2" t="s">
        <v>58</v>
      </c>
      <c r="E552" s="2" t="str">
        <f t="shared" si="16"/>
        <v>201405</v>
      </c>
      <c r="F552" s="2" t="str">
        <f t="shared" si="17"/>
        <v>20140550</v>
      </c>
      <c r="G552" s="2" t="s">
        <v>59</v>
      </c>
      <c r="H552" s="2">
        <v>394925</v>
      </c>
      <c r="I552" s="10">
        <v>409394</v>
      </c>
      <c r="J552" s="10">
        <v>18</v>
      </c>
      <c r="K552" s="3"/>
      <c r="L552" s="3"/>
    </row>
    <row r="553" spans="1:12" x14ac:dyDescent="0.3">
      <c r="A553" s="2">
        <v>2014</v>
      </c>
      <c r="B553" s="2" t="s">
        <v>14</v>
      </c>
      <c r="C553" s="4" t="s">
        <v>18</v>
      </c>
      <c r="D553" s="2" t="s">
        <v>60</v>
      </c>
      <c r="E553" s="2" t="str">
        <f t="shared" si="16"/>
        <v>201405</v>
      </c>
      <c r="F553" s="2" t="str">
        <f t="shared" si="17"/>
        <v>20140552</v>
      </c>
      <c r="G553" s="2" t="s">
        <v>61</v>
      </c>
      <c r="H553" s="2">
        <v>249676</v>
      </c>
      <c r="I553" s="10">
        <v>1130650</v>
      </c>
      <c r="J553" s="10">
        <v>29</v>
      </c>
      <c r="K553" s="3"/>
      <c r="L553" s="3"/>
    </row>
    <row r="554" spans="1:12" x14ac:dyDescent="0.3">
      <c r="A554" s="2">
        <v>2014</v>
      </c>
      <c r="B554" s="2" t="s">
        <v>14</v>
      </c>
      <c r="C554" s="4" t="s">
        <v>18</v>
      </c>
      <c r="D554" s="2" t="s">
        <v>62</v>
      </c>
      <c r="E554" s="2" t="str">
        <f t="shared" si="16"/>
        <v>201405</v>
      </c>
      <c r="F554" s="2" t="str">
        <f t="shared" si="17"/>
        <v>20140554</v>
      </c>
      <c r="G554" s="2" t="s">
        <v>63</v>
      </c>
      <c r="H554" s="2">
        <v>409750</v>
      </c>
      <c r="I554" s="10">
        <v>848841</v>
      </c>
      <c r="J554" s="10">
        <v>15</v>
      </c>
      <c r="K554" s="3"/>
      <c r="L554" s="3"/>
    </row>
    <row r="555" spans="1:12" x14ac:dyDescent="0.3">
      <c r="A555" s="2">
        <v>2014</v>
      </c>
      <c r="B555" s="2" t="s">
        <v>14</v>
      </c>
      <c r="C555" s="4" t="s">
        <v>18</v>
      </c>
      <c r="D555" s="2" t="s">
        <v>64</v>
      </c>
      <c r="E555" s="2" t="str">
        <f t="shared" si="16"/>
        <v>201405</v>
      </c>
      <c r="F555" s="2" t="str">
        <f t="shared" si="17"/>
        <v>20140586</v>
      </c>
      <c r="G555" s="2" t="s">
        <v>65</v>
      </c>
      <c r="H555" s="2">
        <v>41784</v>
      </c>
      <c r="I555" s="10">
        <v>248684</v>
      </c>
      <c r="J555" s="10">
        <v>11</v>
      </c>
      <c r="K555" s="3"/>
      <c r="L555" s="3"/>
    </row>
    <row r="556" spans="1:12" x14ac:dyDescent="0.3">
      <c r="A556" s="2">
        <v>2014</v>
      </c>
      <c r="B556" s="2" t="s">
        <v>14</v>
      </c>
      <c r="C556" s="4" t="s">
        <v>18</v>
      </c>
      <c r="D556" s="2" t="s">
        <v>66</v>
      </c>
      <c r="E556" s="2" t="str">
        <f t="shared" si="16"/>
        <v>201405</v>
      </c>
      <c r="F556" s="2" t="str">
        <f t="shared" si="17"/>
        <v>20140563</v>
      </c>
      <c r="G556" s="2" t="s">
        <v>67</v>
      </c>
      <c r="H556" s="2">
        <v>225647</v>
      </c>
      <c r="I556" s="10">
        <v>247427</v>
      </c>
      <c r="J556" s="10">
        <v>9</v>
      </c>
      <c r="K556" s="3"/>
      <c r="L556" s="3"/>
    </row>
    <row r="557" spans="1:12" x14ac:dyDescent="0.3">
      <c r="A557" s="2">
        <v>2014</v>
      </c>
      <c r="B557" s="2" t="s">
        <v>14</v>
      </c>
      <c r="C557" s="4" t="s">
        <v>18</v>
      </c>
      <c r="D557" s="2" t="s">
        <v>68</v>
      </c>
      <c r="E557" s="2" t="str">
        <f t="shared" si="16"/>
        <v>201405</v>
      </c>
      <c r="F557" s="2" t="str">
        <f t="shared" si="17"/>
        <v>20140566</v>
      </c>
      <c r="G557" s="2" t="s">
        <v>69</v>
      </c>
      <c r="H557" s="2">
        <v>468997</v>
      </c>
      <c r="I557" s="10">
        <v>371943</v>
      </c>
      <c r="J557" s="10">
        <v>13</v>
      </c>
      <c r="K557" s="3"/>
      <c r="L557" s="3"/>
    </row>
    <row r="558" spans="1:12" x14ac:dyDescent="0.3">
      <c r="A558" s="2">
        <v>2014</v>
      </c>
      <c r="B558" s="2" t="s">
        <v>14</v>
      </c>
      <c r="C558" s="4" t="s">
        <v>18</v>
      </c>
      <c r="D558" s="2" t="s">
        <v>70</v>
      </c>
      <c r="E558" s="2" t="str">
        <f t="shared" si="16"/>
        <v>201405</v>
      </c>
      <c r="F558" s="2" t="str">
        <f t="shared" si="17"/>
        <v>20140588</v>
      </c>
      <c r="G558" s="2" t="s">
        <v>71</v>
      </c>
      <c r="H558" s="2">
        <v>35247</v>
      </c>
      <c r="I558" s="10">
        <v>19599</v>
      </c>
      <c r="J558" s="10">
        <v>1</v>
      </c>
      <c r="K558" s="3"/>
      <c r="L558" s="3"/>
    </row>
    <row r="559" spans="1:12" x14ac:dyDescent="0.3">
      <c r="A559" s="2">
        <v>2014</v>
      </c>
      <c r="B559" s="2" t="s">
        <v>14</v>
      </c>
      <c r="C559" s="4" t="s">
        <v>18</v>
      </c>
      <c r="D559" s="2" t="s">
        <v>72</v>
      </c>
      <c r="E559" s="2" t="str">
        <f t="shared" si="16"/>
        <v>201405</v>
      </c>
      <c r="F559" s="2" t="str">
        <f t="shared" si="17"/>
        <v>20140568</v>
      </c>
      <c r="G559" s="2" t="s">
        <v>73</v>
      </c>
      <c r="H559" s="2">
        <v>1007567</v>
      </c>
      <c r="I559" s="10">
        <v>839006</v>
      </c>
      <c r="J559" s="10">
        <v>52</v>
      </c>
      <c r="K559" s="3"/>
      <c r="L559" s="3"/>
    </row>
    <row r="560" spans="1:12" x14ac:dyDescent="0.3">
      <c r="A560" s="2">
        <v>2014</v>
      </c>
      <c r="B560" s="2" t="s">
        <v>14</v>
      </c>
      <c r="C560" s="4" t="s">
        <v>18</v>
      </c>
      <c r="D560" s="2" t="s">
        <v>74</v>
      </c>
      <c r="E560" s="2" t="str">
        <f t="shared" si="16"/>
        <v>201405</v>
      </c>
      <c r="F560" s="2" t="str">
        <f t="shared" si="17"/>
        <v>20140570</v>
      </c>
      <c r="G560" s="2" t="s">
        <v>75</v>
      </c>
      <c r="H560" s="2">
        <v>151057</v>
      </c>
      <c r="I560" s="10">
        <v>829502</v>
      </c>
      <c r="J560" s="10">
        <v>8</v>
      </c>
      <c r="K560" s="3"/>
      <c r="L560" s="3"/>
    </row>
    <row r="561" spans="1:12" x14ac:dyDescent="0.3">
      <c r="A561" s="2">
        <v>2014</v>
      </c>
      <c r="B561" s="2" t="s">
        <v>14</v>
      </c>
      <c r="C561" s="4" t="s">
        <v>18</v>
      </c>
      <c r="D561" s="2" t="s">
        <v>76</v>
      </c>
      <c r="E561" s="2" t="str">
        <f t="shared" si="16"/>
        <v>201405</v>
      </c>
      <c r="F561" s="2" t="str">
        <f t="shared" si="17"/>
        <v>20140573</v>
      </c>
      <c r="G561" s="2" t="s">
        <v>77</v>
      </c>
      <c r="H561" s="2">
        <v>448506</v>
      </c>
      <c r="I561" s="10">
        <v>726069</v>
      </c>
      <c r="J561" s="10">
        <v>34</v>
      </c>
      <c r="K561" s="3"/>
      <c r="L561" s="3"/>
    </row>
    <row r="562" spans="1:12" x14ac:dyDescent="0.3">
      <c r="A562" s="2">
        <v>2014</v>
      </c>
      <c r="B562" s="2" t="s">
        <v>14</v>
      </c>
      <c r="C562" s="4" t="s">
        <v>18</v>
      </c>
      <c r="D562" s="2" t="s">
        <v>78</v>
      </c>
      <c r="E562" s="2" t="str">
        <f t="shared" si="16"/>
        <v>201405</v>
      </c>
      <c r="F562" s="2" t="str">
        <f t="shared" si="17"/>
        <v>20140576</v>
      </c>
      <c r="G562" s="2" t="s">
        <v>79</v>
      </c>
      <c r="H562" s="2">
        <v>2257708</v>
      </c>
      <c r="I562" s="10">
        <v>1820041</v>
      </c>
      <c r="J562" s="10">
        <v>15</v>
      </c>
      <c r="K562" s="3"/>
      <c r="L562" s="3"/>
    </row>
    <row r="563" spans="1:12" x14ac:dyDescent="0.3">
      <c r="A563" s="2">
        <v>2014</v>
      </c>
      <c r="B563" s="2" t="s">
        <v>14</v>
      </c>
      <c r="C563" s="4" t="s">
        <v>18</v>
      </c>
      <c r="D563" s="2" t="s">
        <v>80</v>
      </c>
      <c r="E563" s="2" t="str">
        <f t="shared" si="16"/>
        <v>201405</v>
      </c>
      <c r="F563" s="2" t="str">
        <f t="shared" si="17"/>
        <v>20140597</v>
      </c>
      <c r="G563" s="2" t="s">
        <v>81</v>
      </c>
      <c r="H563" s="2">
        <v>2536</v>
      </c>
      <c r="I563" s="10">
        <v>27223</v>
      </c>
      <c r="J563" s="10">
        <v>1</v>
      </c>
      <c r="K563" s="3"/>
      <c r="L563" s="3"/>
    </row>
    <row r="564" spans="1:12" x14ac:dyDescent="0.3">
      <c r="A564" s="2">
        <v>2014</v>
      </c>
      <c r="B564" s="2" t="s">
        <v>14</v>
      </c>
      <c r="C564" s="4" t="s">
        <v>18</v>
      </c>
      <c r="D564" s="2" t="s">
        <v>82</v>
      </c>
      <c r="E564" s="2" t="str">
        <f t="shared" si="16"/>
        <v>201405</v>
      </c>
      <c r="F564" s="2" t="str">
        <f t="shared" si="17"/>
        <v>20140599</v>
      </c>
      <c r="G564" s="2" t="s">
        <v>83</v>
      </c>
      <c r="H564" s="2">
        <v>5825</v>
      </c>
      <c r="I564" s="10">
        <v>70373</v>
      </c>
      <c r="J564" s="10">
        <v>2</v>
      </c>
      <c r="K564" s="3"/>
      <c r="L564" s="3"/>
    </row>
    <row r="565" spans="1:12" x14ac:dyDescent="0.3">
      <c r="A565" s="2">
        <v>2014</v>
      </c>
      <c r="B565" s="2" t="s">
        <v>12</v>
      </c>
      <c r="C565" s="4" t="s">
        <v>89</v>
      </c>
      <c r="D565" s="2" t="s">
        <v>5</v>
      </c>
      <c r="E565" s="2" t="str">
        <f t="shared" si="16"/>
        <v>201406</v>
      </c>
      <c r="F565" s="2" t="str">
        <f t="shared" si="17"/>
        <v>20140691</v>
      </c>
      <c r="G565" s="2" t="s">
        <v>6</v>
      </c>
      <c r="H565" s="2">
        <v>12618</v>
      </c>
      <c r="I565" s="10">
        <v>53227</v>
      </c>
      <c r="J565" s="10">
        <v>0</v>
      </c>
      <c r="K565" s="3"/>
      <c r="L565" s="3"/>
    </row>
    <row r="566" spans="1:12" x14ac:dyDescent="0.3">
      <c r="A566" s="2">
        <v>2014</v>
      </c>
      <c r="B566" s="2" t="s">
        <v>12</v>
      </c>
      <c r="C566" s="4" t="s">
        <v>89</v>
      </c>
      <c r="D566" s="2" t="s">
        <v>18</v>
      </c>
      <c r="E566" s="2" t="str">
        <f t="shared" si="16"/>
        <v>201406</v>
      </c>
      <c r="F566" s="2" t="str">
        <f t="shared" si="17"/>
        <v>20140605</v>
      </c>
      <c r="G566" s="2" t="s">
        <v>19</v>
      </c>
      <c r="H566" s="2">
        <v>3255753</v>
      </c>
      <c r="I566" s="10">
        <v>2383736</v>
      </c>
      <c r="J566" s="10">
        <v>68</v>
      </c>
      <c r="K566" s="3"/>
      <c r="L566" s="3"/>
    </row>
    <row r="567" spans="1:12" x14ac:dyDescent="0.3">
      <c r="A567" s="2">
        <v>2014</v>
      </c>
      <c r="B567" s="2" t="s">
        <v>12</v>
      </c>
      <c r="C567" s="4" t="s">
        <v>89</v>
      </c>
      <c r="D567" s="2" t="s">
        <v>20</v>
      </c>
      <c r="E567" s="2" t="str">
        <f t="shared" si="16"/>
        <v>201406</v>
      </c>
      <c r="F567" s="2" t="str">
        <f t="shared" si="17"/>
        <v>20140681</v>
      </c>
      <c r="G567" s="2" t="s">
        <v>21</v>
      </c>
      <c r="H567" s="2">
        <v>37759</v>
      </c>
      <c r="I567" s="10">
        <v>185667</v>
      </c>
      <c r="J567" s="10">
        <v>4</v>
      </c>
      <c r="K567" s="3"/>
      <c r="L567" s="3"/>
    </row>
    <row r="568" spans="1:12" x14ac:dyDescent="0.3">
      <c r="A568" s="2">
        <v>2014</v>
      </c>
      <c r="B568" s="2" t="s">
        <v>12</v>
      </c>
      <c r="C568" s="4" t="s">
        <v>89</v>
      </c>
      <c r="D568" s="2" t="s">
        <v>22</v>
      </c>
      <c r="E568" s="2" t="str">
        <f t="shared" si="16"/>
        <v>201406</v>
      </c>
      <c r="F568" s="2" t="str">
        <f t="shared" si="17"/>
        <v>20140608</v>
      </c>
      <c r="G568" s="2" t="s">
        <v>23</v>
      </c>
      <c r="H568" s="2">
        <v>1040247</v>
      </c>
      <c r="I568" s="10">
        <v>1277077</v>
      </c>
      <c r="J568" s="10">
        <v>7</v>
      </c>
      <c r="K568" s="3"/>
      <c r="L568" s="3"/>
    </row>
    <row r="569" spans="1:12" x14ac:dyDescent="0.3">
      <c r="A569" s="2">
        <v>2014</v>
      </c>
      <c r="B569" s="2" t="s">
        <v>12</v>
      </c>
      <c r="C569" s="4" t="s">
        <v>89</v>
      </c>
      <c r="D569" s="2" t="s">
        <v>24</v>
      </c>
      <c r="E569" s="2" t="str">
        <f t="shared" si="16"/>
        <v>201406</v>
      </c>
      <c r="F569" s="2" t="str">
        <f t="shared" si="17"/>
        <v>20140611</v>
      </c>
      <c r="G569" s="2" t="s">
        <v>25</v>
      </c>
      <c r="H569" s="2">
        <v>5567630</v>
      </c>
      <c r="I569" s="10">
        <v>1277631</v>
      </c>
      <c r="J569" s="10">
        <v>27</v>
      </c>
      <c r="K569" s="3"/>
      <c r="L569" s="3"/>
    </row>
    <row r="570" spans="1:12" x14ac:dyDescent="0.3">
      <c r="A570" s="2">
        <v>2014</v>
      </c>
      <c r="B570" s="2" t="s">
        <v>12</v>
      </c>
      <c r="C570" s="4" t="s">
        <v>89</v>
      </c>
      <c r="D570" s="2" t="s">
        <v>26</v>
      </c>
      <c r="E570" s="2" t="str">
        <f t="shared" si="16"/>
        <v>201406</v>
      </c>
      <c r="F570" s="2" t="str">
        <f t="shared" si="17"/>
        <v>20140613</v>
      </c>
      <c r="G570" s="2" t="s">
        <v>27</v>
      </c>
      <c r="H570" s="2">
        <v>608783</v>
      </c>
      <c r="I570" s="10">
        <v>1374641</v>
      </c>
      <c r="J570" s="10">
        <v>34</v>
      </c>
      <c r="K570" s="3"/>
      <c r="L570" s="3"/>
    </row>
    <row r="571" spans="1:12" x14ac:dyDescent="0.3">
      <c r="A571" s="2">
        <v>2014</v>
      </c>
      <c r="B571" s="2" t="s">
        <v>12</v>
      </c>
      <c r="C571" s="4" t="s">
        <v>89</v>
      </c>
      <c r="D571" s="2" t="s">
        <v>28</v>
      </c>
      <c r="E571" s="2" t="str">
        <f t="shared" si="16"/>
        <v>201406</v>
      </c>
      <c r="F571" s="2" t="str">
        <f t="shared" si="17"/>
        <v>20140615</v>
      </c>
      <c r="G571" s="2" t="s">
        <v>29</v>
      </c>
      <c r="H571" s="2">
        <v>414702</v>
      </c>
      <c r="I571" s="10">
        <v>666464</v>
      </c>
      <c r="J571" s="10">
        <v>18</v>
      </c>
      <c r="K571" s="3"/>
      <c r="L571" s="3"/>
    </row>
    <row r="572" spans="1:12" x14ac:dyDescent="0.3">
      <c r="A572" s="2">
        <v>2014</v>
      </c>
      <c r="B572" s="2" t="s">
        <v>12</v>
      </c>
      <c r="C572" s="4" t="s">
        <v>89</v>
      </c>
      <c r="D572" s="2" t="s">
        <v>30</v>
      </c>
      <c r="E572" s="2" t="str">
        <f t="shared" si="16"/>
        <v>201406</v>
      </c>
      <c r="F572" s="2" t="str">
        <f t="shared" si="17"/>
        <v>20140617</v>
      </c>
      <c r="G572" s="2" t="s">
        <v>31</v>
      </c>
      <c r="H572" s="2">
        <v>410357</v>
      </c>
      <c r="I572" s="10">
        <v>446540</v>
      </c>
      <c r="J572" s="10">
        <v>11</v>
      </c>
      <c r="K572" s="3"/>
      <c r="L572" s="3"/>
    </row>
    <row r="573" spans="1:12" x14ac:dyDescent="0.3">
      <c r="A573" s="2">
        <v>2014</v>
      </c>
      <c r="B573" s="2" t="s">
        <v>12</v>
      </c>
      <c r="C573" s="4" t="s">
        <v>89</v>
      </c>
      <c r="D573" s="2" t="s">
        <v>32</v>
      </c>
      <c r="E573" s="2" t="str">
        <f t="shared" si="16"/>
        <v>201406</v>
      </c>
      <c r="F573" s="2" t="str">
        <f t="shared" si="17"/>
        <v>20140618</v>
      </c>
      <c r="G573" s="2" t="s">
        <v>33</v>
      </c>
      <c r="H573" s="2">
        <v>66984</v>
      </c>
      <c r="I573" s="10">
        <v>294718</v>
      </c>
      <c r="J573" s="10">
        <v>6</v>
      </c>
      <c r="K573" s="3"/>
      <c r="L573" s="3"/>
    </row>
    <row r="574" spans="1:12" x14ac:dyDescent="0.3">
      <c r="A574" s="2">
        <v>2014</v>
      </c>
      <c r="B574" s="2" t="s">
        <v>12</v>
      </c>
      <c r="C574" s="4" t="s">
        <v>89</v>
      </c>
      <c r="D574" s="2" t="s">
        <v>34</v>
      </c>
      <c r="E574" s="2" t="str">
        <f t="shared" si="16"/>
        <v>201406</v>
      </c>
      <c r="F574" s="2" t="str">
        <f t="shared" si="17"/>
        <v>20140685</v>
      </c>
      <c r="G574" s="2" t="s">
        <v>35</v>
      </c>
      <c r="H574" s="2">
        <v>147802</v>
      </c>
      <c r="I574" s="10">
        <v>198209</v>
      </c>
      <c r="J574" s="10">
        <v>6</v>
      </c>
      <c r="K574" s="3"/>
      <c r="L574" s="3"/>
    </row>
    <row r="575" spans="1:12" x14ac:dyDescent="0.3">
      <c r="A575" s="2">
        <v>2014</v>
      </c>
      <c r="B575" s="2" t="s">
        <v>12</v>
      </c>
      <c r="C575" s="4" t="s">
        <v>89</v>
      </c>
      <c r="D575" s="2" t="s">
        <v>36</v>
      </c>
      <c r="E575" s="2" t="str">
        <f t="shared" si="16"/>
        <v>201406</v>
      </c>
      <c r="F575" s="2" t="str">
        <f t="shared" si="17"/>
        <v>20140619</v>
      </c>
      <c r="G575" s="2" t="s">
        <v>37</v>
      </c>
      <c r="H575" s="2">
        <v>257883</v>
      </c>
      <c r="I575" s="10">
        <v>959997</v>
      </c>
      <c r="J575" s="10">
        <v>7</v>
      </c>
      <c r="K575" s="3"/>
      <c r="L575" s="3"/>
    </row>
    <row r="576" spans="1:12" x14ac:dyDescent="0.3">
      <c r="A576" s="2">
        <v>2014</v>
      </c>
      <c r="B576" s="2" t="s">
        <v>12</v>
      </c>
      <c r="C576" s="4" t="s">
        <v>89</v>
      </c>
      <c r="D576" s="2" t="s">
        <v>38</v>
      </c>
      <c r="E576" s="2" t="str">
        <f t="shared" si="16"/>
        <v>201406</v>
      </c>
      <c r="F576" s="2" t="str">
        <f t="shared" si="17"/>
        <v>20140620</v>
      </c>
      <c r="G576" s="2" t="s">
        <v>39</v>
      </c>
      <c r="H576" s="2">
        <v>296051</v>
      </c>
      <c r="I576" s="10">
        <v>806236</v>
      </c>
      <c r="J576" s="10">
        <v>4</v>
      </c>
      <c r="K576" s="3"/>
      <c r="L576" s="3"/>
    </row>
    <row r="577" spans="1:12" x14ac:dyDescent="0.3">
      <c r="A577" s="2">
        <v>2014</v>
      </c>
      <c r="B577" s="2" t="s">
        <v>12</v>
      </c>
      <c r="C577" s="4" t="s">
        <v>89</v>
      </c>
      <c r="D577" s="2" t="s">
        <v>40</v>
      </c>
      <c r="E577" s="2" t="str">
        <f t="shared" si="16"/>
        <v>201406</v>
      </c>
      <c r="F577" s="2" t="str">
        <f t="shared" si="17"/>
        <v>20140627</v>
      </c>
      <c r="G577" s="2" t="s">
        <v>41</v>
      </c>
      <c r="H577" s="2">
        <v>48459</v>
      </c>
      <c r="I577" s="10">
        <v>395669</v>
      </c>
      <c r="J577" s="10">
        <v>3</v>
      </c>
      <c r="K577" s="3"/>
      <c r="L577" s="3"/>
    </row>
    <row r="578" spans="1:12" x14ac:dyDescent="0.3">
      <c r="A578" s="2">
        <v>2014</v>
      </c>
      <c r="B578" s="2" t="s">
        <v>12</v>
      </c>
      <c r="C578" s="4" t="s">
        <v>89</v>
      </c>
      <c r="D578" s="2" t="s">
        <v>42</v>
      </c>
      <c r="E578" s="2" t="str">
        <f t="shared" ref="E578:E641" si="18">+CONCATENATE(A578,C578)</f>
        <v>201406</v>
      </c>
      <c r="F578" s="2" t="str">
        <f t="shared" ref="F578:F641" si="19">+CONCATENATE(A578,C578,D578)</f>
        <v>20140623</v>
      </c>
      <c r="G578" s="2" t="s">
        <v>43</v>
      </c>
      <c r="H578" s="2">
        <v>301209</v>
      </c>
      <c r="I578" s="10">
        <v>1308889</v>
      </c>
      <c r="J578" s="10">
        <v>19</v>
      </c>
      <c r="K578" s="3"/>
      <c r="L578" s="3"/>
    </row>
    <row r="579" spans="1:12" x14ac:dyDescent="0.3">
      <c r="A579" s="2">
        <v>2014</v>
      </c>
      <c r="B579" s="2" t="s">
        <v>12</v>
      </c>
      <c r="C579" s="4" t="s">
        <v>89</v>
      </c>
      <c r="D579" s="2" t="s">
        <v>44</v>
      </c>
      <c r="E579" s="2" t="str">
        <f t="shared" si="18"/>
        <v>201406</v>
      </c>
      <c r="F579" s="2" t="str">
        <f t="shared" si="19"/>
        <v>20140625</v>
      </c>
      <c r="G579" s="2" t="s">
        <v>45</v>
      </c>
      <c r="H579" s="2">
        <v>1078954</v>
      </c>
      <c r="I579" s="10">
        <v>908407</v>
      </c>
      <c r="J579" s="10">
        <v>14</v>
      </c>
      <c r="K579" s="3"/>
      <c r="L579" s="3"/>
    </row>
    <row r="580" spans="1:12" x14ac:dyDescent="0.3">
      <c r="A580" s="2">
        <v>2014</v>
      </c>
      <c r="B580" s="2" t="s">
        <v>12</v>
      </c>
      <c r="C580" s="4" t="s">
        <v>89</v>
      </c>
      <c r="D580" s="2" t="s">
        <v>46</v>
      </c>
      <c r="E580" s="2" t="str">
        <f t="shared" si="18"/>
        <v>201406</v>
      </c>
      <c r="F580" s="2" t="str">
        <f t="shared" si="19"/>
        <v>20140694</v>
      </c>
      <c r="G580" s="2" t="s">
        <v>47</v>
      </c>
      <c r="H580" s="2">
        <v>3829</v>
      </c>
      <c r="I580" s="10">
        <v>37244</v>
      </c>
      <c r="J580" s="10">
        <v>0</v>
      </c>
      <c r="K580" s="3"/>
      <c r="L580" s="3"/>
    </row>
    <row r="581" spans="1:12" x14ac:dyDescent="0.3">
      <c r="A581" s="2">
        <v>2014</v>
      </c>
      <c r="B581" s="2" t="s">
        <v>12</v>
      </c>
      <c r="C581" s="4" t="s">
        <v>89</v>
      </c>
      <c r="D581" s="2" t="s">
        <v>48</v>
      </c>
      <c r="E581" s="2" t="str">
        <f t="shared" si="18"/>
        <v>201406</v>
      </c>
      <c r="F581" s="2" t="str">
        <f t="shared" si="19"/>
        <v>20140695</v>
      </c>
      <c r="G581" s="2" t="s">
        <v>49</v>
      </c>
      <c r="H581" s="2">
        <v>12329</v>
      </c>
      <c r="I581" s="10">
        <v>60071</v>
      </c>
      <c r="J581" s="10">
        <v>0</v>
      </c>
      <c r="K581" s="3"/>
      <c r="L581" s="3"/>
    </row>
    <row r="582" spans="1:12" x14ac:dyDescent="0.3">
      <c r="A582" s="2">
        <v>2014</v>
      </c>
      <c r="B582" s="2" t="s">
        <v>12</v>
      </c>
      <c r="C582" s="4" t="s">
        <v>89</v>
      </c>
      <c r="D582" s="2" t="s">
        <v>50</v>
      </c>
      <c r="E582" s="2" t="str">
        <f t="shared" si="18"/>
        <v>201406</v>
      </c>
      <c r="F582" s="2" t="str">
        <f t="shared" si="19"/>
        <v>20140641</v>
      </c>
      <c r="G582" s="2" t="s">
        <v>51</v>
      </c>
      <c r="H582" s="2">
        <v>302397</v>
      </c>
      <c r="I582" s="10">
        <v>738716</v>
      </c>
      <c r="J582" s="10">
        <v>10</v>
      </c>
      <c r="K582" s="3"/>
      <c r="L582" s="3"/>
    </row>
    <row r="583" spans="1:12" x14ac:dyDescent="0.3">
      <c r="A583" s="2">
        <v>2014</v>
      </c>
      <c r="B583" s="2" t="s">
        <v>12</v>
      </c>
      <c r="C583" s="4" t="s">
        <v>89</v>
      </c>
      <c r="D583" s="2" t="s">
        <v>54</v>
      </c>
      <c r="E583" s="2" t="str">
        <f t="shared" si="18"/>
        <v>201406</v>
      </c>
      <c r="F583" s="2" t="str">
        <f t="shared" si="19"/>
        <v>20140644</v>
      </c>
      <c r="G583" s="2" t="s">
        <v>55</v>
      </c>
      <c r="H583" s="2">
        <v>141565</v>
      </c>
      <c r="I583" s="10">
        <v>697098</v>
      </c>
      <c r="J583" s="10">
        <v>3</v>
      </c>
      <c r="K583" s="3"/>
      <c r="L583" s="3"/>
    </row>
    <row r="584" spans="1:12" x14ac:dyDescent="0.3">
      <c r="A584" s="2">
        <v>2014</v>
      </c>
      <c r="B584" s="2" t="s">
        <v>12</v>
      </c>
      <c r="C584" s="4" t="s">
        <v>89</v>
      </c>
      <c r="D584" s="2" t="s">
        <v>56</v>
      </c>
      <c r="E584" s="2" t="str">
        <f t="shared" si="18"/>
        <v>201406</v>
      </c>
      <c r="F584" s="2" t="str">
        <f t="shared" si="19"/>
        <v>20140647</v>
      </c>
      <c r="G584" s="2" t="s">
        <v>57</v>
      </c>
      <c r="H584" s="2">
        <v>354606</v>
      </c>
      <c r="I584" s="10">
        <v>928106</v>
      </c>
      <c r="J584" s="10">
        <v>11</v>
      </c>
      <c r="K584" s="3"/>
      <c r="L584" s="3"/>
    </row>
    <row r="585" spans="1:12" x14ac:dyDescent="0.3">
      <c r="A585" s="2">
        <v>2014</v>
      </c>
      <c r="B585" s="2" t="s">
        <v>12</v>
      </c>
      <c r="C585" s="4" t="s">
        <v>89</v>
      </c>
      <c r="D585" s="2" t="s">
        <v>58</v>
      </c>
      <c r="E585" s="2" t="str">
        <f t="shared" si="18"/>
        <v>201406</v>
      </c>
      <c r="F585" s="2" t="str">
        <f t="shared" si="19"/>
        <v>20140650</v>
      </c>
      <c r="G585" s="2" t="s">
        <v>59</v>
      </c>
      <c r="H585" s="2">
        <v>399618</v>
      </c>
      <c r="I585" s="10">
        <v>412241</v>
      </c>
      <c r="J585" s="10">
        <v>16</v>
      </c>
      <c r="K585" s="3"/>
      <c r="L585" s="3"/>
    </row>
    <row r="586" spans="1:12" x14ac:dyDescent="0.3">
      <c r="A586" s="2">
        <v>2014</v>
      </c>
      <c r="B586" s="2" t="s">
        <v>12</v>
      </c>
      <c r="C586" s="4" t="s">
        <v>89</v>
      </c>
      <c r="D586" s="2" t="s">
        <v>60</v>
      </c>
      <c r="E586" s="2" t="str">
        <f t="shared" si="18"/>
        <v>201406</v>
      </c>
      <c r="F586" s="2" t="str">
        <f t="shared" si="19"/>
        <v>20140652</v>
      </c>
      <c r="G586" s="2" t="s">
        <v>61</v>
      </c>
      <c r="H586" s="2">
        <v>253885</v>
      </c>
      <c r="I586" s="10">
        <v>1130427</v>
      </c>
      <c r="J586" s="10">
        <v>21</v>
      </c>
      <c r="K586" s="3"/>
      <c r="L586" s="3"/>
    </row>
    <row r="587" spans="1:12" x14ac:dyDescent="0.3">
      <c r="A587" s="2">
        <v>2014</v>
      </c>
      <c r="B587" s="2" t="s">
        <v>12</v>
      </c>
      <c r="C587" s="4" t="s">
        <v>89</v>
      </c>
      <c r="D587" s="2" t="s">
        <v>62</v>
      </c>
      <c r="E587" s="2" t="str">
        <f t="shared" si="18"/>
        <v>201406</v>
      </c>
      <c r="F587" s="2" t="str">
        <f t="shared" si="19"/>
        <v>20140654</v>
      </c>
      <c r="G587" s="2" t="s">
        <v>63</v>
      </c>
      <c r="H587" s="2">
        <v>417186</v>
      </c>
      <c r="I587" s="10">
        <v>844977</v>
      </c>
      <c r="J587" s="10">
        <v>8</v>
      </c>
      <c r="K587" s="3"/>
      <c r="L587" s="3"/>
    </row>
    <row r="588" spans="1:12" x14ac:dyDescent="0.3">
      <c r="A588" s="2">
        <v>2014</v>
      </c>
      <c r="B588" s="2" t="s">
        <v>12</v>
      </c>
      <c r="C588" s="4" t="s">
        <v>89</v>
      </c>
      <c r="D588" s="2" t="s">
        <v>64</v>
      </c>
      <c r="E588" s="2" t="str">
        <f t="shared" si="18"/>
        <v>201406</v>
      </c>
      <c r="F588" s="2" t="str">
        <f t="shared" si="19"/>
        <v>20140686</v>
      </c>
      <c r="G588" s="2" t="s">
        <v>65</v>
      </c>
      <c r="H588" s="2">
        <v>42923</v>
      </c>
      <c r="I588" s="10">
        <v>249300</v>
      </c>
      <c r="J588" s="10">
        <v>7</v>
      </c>
      <c r="K588" s="3"/>
      <c r="L588" s="3"/>
    </row>
    <row r="589" spans="1:12" x14ac:dyDescent="0.3">
      <c r="A589" s="2">
        <v>2014</v>
      </c>
      <c r="B589" s="2" t="s">
        <v>12</v>
      </c>
      <c r="C589" s="4" t="s">
        <v>89</v>
      </c>
      <c r="D589" s="2" t="s">
        <v>66</v>
      </c>
      <c r="E589" s="2" t="str">
        <f t="shared" si="18"/>
        <v>201406</v>
      </c>
      <c r="F589" s="2" t="str">
        <f t="shared" si="19"/>
        <v>20140663</v>
      </c>
      <c r="G589" s="2" t="s">
        <v>67</v>
      </c>
      <c r="H589" s="2">
        <v>227345</v>
      </c>
      <c r="I589" s="10">
        <v>246573</v>
      </c>
      <c r="J589" s="10">
        <v>8</v>
      </c>
      <c r="K589" s="3"/>
      <c r="L589" s="3"/>
    </row>
    <row r="590" spans="1:12" x14ac:dyDescent="0.3">
      <c r="A590" s="2">
        <v>2014</v>
      </c>
      <c r="B590" s="2" t="s">
        <v>12</v>
      </c>
      <c r="C590" s="4" t="s">
        <v>89</v>
      </c>
      <c r="D590" s="2" t="s">
        <v>68</v>
      </c>
      <c r="E590" s="2" t="str">
        <f t="shared" si="18"/>
        <v>201406</v>
      </c>
      <c r="F590" s="2" t="str">
        <f t="shared" si="19"/>
        <v>20140666</v>
      </c>
      <c r="G590" s="2" t="s">
        <v>69</v>
      </c>
      <c r="H590" s="2">
        <v>473373</v>
      </c>
      <c r="I590" s="10">
        <v>371275</v>
      </c>
      <c r="J590" s="10">
        <v>12</v>
      </c>
      <c r="K590" s="3"/>
      <c r="L590" s="3"/>
    </row>
    <row r="591" spans="1:12" x14ac:dyDescent="0.3">
      <c r="A591" s="2">
        <v>2014</v>
      </c>
      <c r="B591" s="2" t="s">
        <v>12</v>
      </c>
      <c r="C591" s="4" t="s">
        <v>89</v>
      </c>
      <c r="D591" s="2" t="s">
        <v>70</v>
      </c>
      <c r="E591" s="2" t="str">
        <f t="shared" si="18"/>
        <v>201406</v>
      </c>
      <c r="F591" s="2" t="str">
        <f t="shared" si="19"/>
        <v>20140688</v>
      </c>
      <c r="G591" s="2" t="s">
        <v>71</v>
      </c>
      <c r="H591" s="2">
        <v>35635</v>
      </c>
      <c r="I591" s="10">
        <v>19483</v>
      </c>
      <c r="J591" s="10">
        <v>1</v>
      </c>
      <c r="K591" s="3"/>
      <c r="L591" s="3"/>
    </row>
    <row r="592" spans="1:12" x14ac:dyDescent="0.3">
      <c r="A592" s="2">
        <v>2014</v>
      </c>
      <c r="B592" s="2" t="s">
        <v>12</v>
      </c>
      <c r="C592" s="4" t="s">
        <v>89</v>
      </c>
      <c r="D592" s="2" t="s">
        <v>72</v>
      </c>
      <c r="E592" s="2" t="str">
        <f t="shared" si="18"/>
        <v>201406</v>
      </c>
      <c r="F592" s="2" t="str">
        <f t="shared" si="19"/>
        <v>20140668</v>
      </c>
      <c r="G592" s="2" t="s">
        <v>73</v>
      </c>
      <c r="H592" s="2">
        <v>1022239</v>
      </c>
      <c r="I592" s="10">
        <v>835710</v>
      </c>
      <c r="J592" s="10">
        <v>40</v>
      </c>
      <c r="K592" s="3"/>
      <c r="L592" s="3"/>
    </row>
    <row r="593" spans="1:12" x14ac:dyDescent="0.3">
      <c r="A593" s="2">
        <v>2014</v>
      </c>
      <c r="B593" s="2" t="s">
        <v>12</v>
      </c>
      <c r="C593" s="4" t="s">
        <v>89</v>
      </c>
      <c r="D593" s="2" t="s">
        <v>74</v>
      </c>
      <c r="E593" s="2" t="str">
        <f t="shared" si="18"/>
        <v>201406</v>
      </c>
      <c r="F593" s="2" t="str">
        <f t="shared" si="19"/>
        <v>20140670</v>
      </c>
      <c r="G593" s="2" t="s">
        <v>75</v>
      </c>
      <c r="H593" s="2">
        <v>155383</v>
      </c>
      <c r="I593" s="10">
        <v>828159</v>
      </c>
      <c r="J593" s="10">
        <v>5</v>
      </c>
      <c r="K593" s="3"/>
      <c r="L593" s="3"/>
    </row>
    <row r="594" spans="1:12" x14ac:dyDescent="0.3">
      <c r="A594" s="2">
        <v>2014</v>
      </c>
      <c r="B594" s="2" t="s">
        <v>12</v>
      </c>
      <c r="C594" s="4" t="s">
        <v>89</v>
      </c>
      <c r="D594" s="2" t="s">
        <v>76</v>
      </c>
      <c r="E594" s="2" t="str">
        <f t="shared" si="18"/>
        <v>201406</v>
      </c>
      <c r="F594" s="2" t="str">
        <f t="shared" si="19"/>
        <v>20140673</v>
      </c>
      <c r="G594" s="2" t="s">
        <v>77</v>
      </c>
      <c r="H594" s="2">
        <v>452762</v>
      </c>
      <c r="I594" s="10">
        <v>726505</v>
      </c>
      <c r="J594" s="10">
        <v>25</v>
      </c>
      <c r="K594" s="3"/>
      <c r="L594" s="3"/>
    </row>
    <row r="595" spans="1:12" x14ac:dyDescent="0.3">
      <c r="A595" s="2">
        <v>2014</v>
      </c>
      <c r="B595" s="2" t="s">
        <v>12</v>
      </c>
      <c r="C595" s="4" t="s">
        <v>89</v>
      </c>
      <c r="D595" s="2" t="s">
        <v>78</v>
      </c>
      <c r="E595" s="2" t="str">
        <f t="shared" si="18"/>
        <v>201406</v>
      </c>
      <c r="F595" s="2" t="str">
        <f t="shared" si="19"/>
        <v>20140676</v>
      </c>
      <c r="G595" s="2" t="s">
        <v>79</v>
      </c>
      <c r="H595" s="2">
        <v>2279543</v>
      </c>
      <c r="I595" s="10">
        <v>1812812</v>
      </c>
      <c r="J595" s="10">
        <v>13</v>
      </c>
      <c r="K595" s="3"/>
      <c r="L595" s="3"/>
    </row>
    <row r="596" spans="1:12" x14ac:dyDescent="0.3">
      <c r="A596" s="2">
        <v>2014</v>
      </c>
      <c r="B596" s="2" t="s">
        <v>12</v>
      </c>
      <c r="C596" s="4" t="s">
        <v>89</v>
      </c>
      <c r="D596" s="2" t="s">
        <v>80</v>
      </c>
      <c r="E596" s="2" t="str">
        <f t="shared" si="18"/>
        <v>201406</v>
      </c>
      <c r="F596" s="2" t="str">
        <f t="shared" si="19"/>
        <v>20140697</v>
      </c>
      <c r="G596" s="2" t="s">
        <v>81</v>
      </c>
      <c r="H596" s="2">
        <v>2614</v>
      </c>
      <c r="I596" s="10">
        <v>27179</v>
      </c>
      <c r="J596" s="10">
        <v>1</v>
      </c>
      <c r="K596" s="3"/>
      <c r="L596" s="3"/>
    </row>
    <row r="597" spans="1:12" x14ac:dyDescent="0.3">
      <c r="A597" s="2">
        <v>2014</v>
      </c>
      <c r="B597" s="2" t="s">
        <v>12</v>
      </c>
      <c r="C597" s="4" t="s">
        <v>89</v>
      </c>
      <c r="D597" s="2" t="s">
        <v>82</v>
      </c>
      <c r="E597" s="2" t="str">
        <f t="shared" si="18"/>
        <v>201406</v>
      </c>
      <c r="F597" s="2" t="str">
        <f t="shared" si="19"/>
        <v>20140699</v>
      </c>
      <c r="G597" s="2" t="s">
        <v>83</v>
      </c>
      <c r="H597" s="2">
        <v>6050</v>
      </c>
      <c r="I597" s="10">
        <v>70152</v>
      </c>
      <c r="J597" s="10">
        <v>2</v>
      </c>
      <c r="K597" s="3"/>
      <c r="L597" s="3"/>
    </row>
    <row r="598" spans="1:12" x14ac:dyDescent="0.3">
      <c r="A598" s="2">
        <v>2014</v>
      </c>
      <c r="B598" s="2" t="s">
        <v>11</v>
      </c>
      <c r="C598" s="4" t="s">
        <v>88</v>
      </c>
      <c r="D598" s="2" t="s">
        <v>5</v>
      </c>
      <c r="E598" s="2" t="str">
        <f t="shared" si="18"/>
        <v>201407</v>
      </c>
      <c r="F598" s="2" t="str">
        <f t="shared" si="19"/>
        <v>20140791</v>
      </c>
      <c r="G598" s="2" t="s">
        <v>6</v>
      </c>
      <c r="H598" s="2">
        <v>12687</v>
      </c>
      <c r="I598" s="10">
        <v>53441</v>
      </c>
      <c r="J598" s="10">
        <v>0</v>
      </c>
      <c r="K598" s="3"/>
      <c r="L598" s="3"/>
    </row>
    <row r="599" spans="1:12" x14ac:dyDescent="0.3">
      <c r="A599" s="2">
        <v>2014</v>
      </c>
      <c r="B599" s="2" t="s">
        <v>11</v>
      </c>
      <c r="C599" s="4" t="s">
        <v>88</v>
      </c>
      <c r="D599" s="2" t="s">
        <v>18</v>
      </c>
      <c r="E599" s="2" t="str">
        <f t="shared" si="18"/>
        <v>201407</v>
      </c>
      <c r="F599" s="2" t="str">
        <f t="shared" si="19"/>
        <v>20140705</v>
      </c>
      <c r="G599" s="2" t="s">
        <v>19</v>
      </c>
      <c r="H599" s="2">
        <v>3261481</v>
      </c>
      <c r="I599" s="10">
        <v>2383616</v>
      </c>
      <c r="J599" s="10">
        <v>68</v>
      </c>
      <c r="K599" s="3"/>
      <c r="L599" s="3"/>
    </row>
    <row r="600" spans="1:12" x14ac:dyDescent="0.3">
      <c r="A600" s="2">
        <v>2014</v>
      </c>
      <c r="B600" s="2" t="s">
        <v>11</v>
      </c>
      <c r="C600" s="4" t="s">
        <v>88</v>
      </c>
      <c r="D600" s="2" t="s">
        <v>20</v>
      </c>
      <c r="E600" s="2" t="str">
        <f t="shared" si="18"/>
        <v>201407</v>
      </c>
      <c r="F600" s="2" t="str">
        <f t="shared" si="19"/>
        <v>20140781</v>
      </c>
      <c r="G600" s="2" t="s">
        <v>21</v>
      </c>
      <c r="H600" s="2">
        <v>37620</v>
      </c>
      <c r="I600" s="10">
        <v>186052</v>
      </c>
      <c r="J600" s="10">
        <v>4</v>
      </c>
      <c r="K600" s="3"/>
      <c r="L600" s="3"/>
    </row>
    <row r="601" spans="1:12" x14ac:dyDescent="0.3">
      <c r="A601" s="2">
        <v>2014</v>
      </c>
      <c r="B601" s="2" t="s">
        <v>11</v>
      </c>
      <c r="C601" s="4" t="s">
        <v>88</v>
      </c>
      <c r="D601" s="2" t="s">
        <v>22</v>
      </c>
      <c r="E601" s="2" t="str">
        <f t="shared" si="18"/>
        <v>201407</v>
      </c>
      <c r="F601" s="2" t="str">
        <f t="shared" si="19"/>
        <v>20140708</v>
      </c>
      <c r="G601" s="2" t="s">
        <v>23</v>
      </c>
      <c r="H601" s="2">
        <v>1038166</v>
      </c>
      <c r="I601" s="10">
        <v>1291220</v>
      </c>
      <c r="J601" s="10">
        <v>7</v>
      </c>
      <c r="K601" s="3"/>
      <c r="L601" s="3"/>
    </row>
    <row r="602" spans="1:12" x14ac:dyDescent="0.3">
      <c r="A602" s="2">
        <v>2014</v>
      </c>
      <c r="B602" s="2" t="s">
        <v>11</v>
      </c>
      <c r="C602" s="4" t="s">
        <v>88</v>
      </c>
      <c r="D602" s="2" t="s">
        <v>24</v>
      </c>
      <c r="E602" s="2" t="str">
        <f t="shared" si="18"/>
        <v>201407</v>
      </c>
      <c r="F602" s="2" t="str">
        <f t="shared" si="19"/>
        <v>20140711</v>
      </c>
      <c r="G602" s="2" t="s">
        <v>25</v>
      </c>
      <c r="H602" s="2">
        <v>5600013</v>
      </c>
      <c r="I602" s="10">
        <v>1272221</v>
      </c>
      <c r="J602" s="10">
        <v>25</v>
      </c>
      <c r="K602" s="3"/>
      <c r="L602" s="3"/>
    </row>
    <row r="603" spans="1:12" x14ac:dyDescent="0.3">
      <c r="A603" s="2">
        <v>2014</v>
      </c>
      <c r="B603" s="2" t="s">
        <v>11</v>
      </c>
      <c r="C603" s="4" t="s">
        <v>88</v>
      </c>
      <c r="D603" s="2" t="s">
        <v>26</v>
      </c>
      <c r="E603" s="2" t="str">
        <f t="shared" si="18"/>
        <v>201407</v>
      </c>
      <c r="F603" s="2" t="str">
        <f t="shared" si="19"/>
        <v>20140713</v>
      </c>
      <c r="G603" s="2" t="s">
        <v>27</v>
      </c>
      <c r="H603" s="2">
        <v>607991</v>
      </c>
      <c r="I603" s="10">
        <v>1382332</v>
      </c>
      <c r="J603" s="10">
        <v>34</v>
      </c>
      <c r="K603" s="3"/>
      <c r="L603" s="3"/>
    </row>
    <row r="604" spans="1:12" x14ac:dyDescent="0.3">
      <c r="A604" s="2">
        <v>2014</v>
      </c>
      <c r="B604" s="2" t="s">
        <v>11</v>
      </c>
      <c r="C604" s="4" t="s">
        <v>88</v>
      </c>
      <c r="D604" s="2" t="s">
        <v>28</v>
      </c>
      <c r="E604" s="2" t="str">
        <f t="shared" si="18"/>
        <v>201407</v>
      </c>
      <c r="F604" s="2" t="str">
        <f t="shared" si="19"/>
        <v>20140715</v>
      </c>
      <c r="G604" s="2" t="s">
        <v>29</v>
      </c>
      <c r="H604" s="2">
        <v>415175</v>
      </c>
      <c r="I604" s="10">
        <v>664028</v>
      </c>
      <c r="J604" s="10">
        <v>18</v>
      </c>
      <c r="K604" s="3"/>
      <c r="L604" s="3"/>
    </row>
    <row r="605" spans="1:12" x14ac:dyDescent="0.3">
      <c r="A605" s="2">
        <v>2014</v>
      </c>
      <c r="B605" s="2" t="s">
        <v>11</v>
      </c>
      <c r="C605" s="4" t="s">
        <v>88</v>
      </c>
      <c r="D605" s="2" t="s">
        <v>30</v>
      </c>
      <c r="E605" s="2" t="str">
        <f t="shared" si="18"/>
        <v>201407</v>
      </c>
      <c r="F605" s="2" t="str">
        <f t="shared" si="19"/>
        <v>20140717</v>
      </c>
      <c r="G605" s="2" t="s">
        <v>31</v>
      </c>
      <c r="H605" s="2">
        <v>414074</v>
      </c>
      <c r="I605" s="10">
        <v>443939</v>
      </c>
      <c r="J605" s="10">
        <v>11</v>
      </c>
      <c r="K605" s="3"/>
      <c r="L605" s="3"/>
    </row>
    <row r="606" spans="1:12" x14ac:dyDescent="0.3">
      <c r="A606" s="2">
        <v>2014</v>
      </c>
      <c r="B606" s="2" t="s">
        <v>11</v>
      </c>
      <c r="C606" s="4" t="s">
        <v>88</v>
      </c>
      <c r="D606" s="2" t="s">
        <v>32</v>
      </c>
      <c r="E606" s="2" t="str">
        <f t="shared" si="18"/>
        <v>201407</v>
      </c>
      <c r="F606" s="2" t="str">
        <f t="shared" si="19"/>
        <v>20140718</v>
      </c>
      <c r="G606" s="2" t="s">
        <v>33</v>
      </c>
      <c r="H606" s="2">
        <v>66573</v>
      </c>
      <c r="I606" s="10">
        <v>294857</v>
      </c>
      <c r="J606" s="10">
        <v>6</v>
      </c>
      <c r="K606" s="3"/>
      <c r="L606" s="3"/>
    </row>
    <row r="607" spans="1:12" x14ac:dyDescent="0.3">
      <c r="A607" s="2">
        <v>2014</v>
      </c>
      <c r="B607" s="2" t="s">
        <v>11</v>
      </c>
      <c r="C607" s="4" t="s">
        <v>88</v>
      </c>
      <c r="D607" s="2" t="s">
        <v>34</v>
      </c>
      <c r="E607" s="2" t="str">
        <f t="shared" si="18"/>
        <v>201407</v>
      </c>
      <c r="F607" s="2" t="str">
        <f t="shared" si="19"/>
        <v>20140785</v>
      </c>
      <c r="G607" s="2" t="s">
        <v>35</v>
      </c>
      <c r="H607" s="2">
        <v>147397</v>
      </c>
      <c r="I607" s="10">
        <v>198672</v>
      </c>
      <c r="J607" s="10">
        <v>6</v>
      </c>
      <c r="K607" s="3"/>
      <c r="L607" s="3"/>
    </row>
    <row r="608" spans="1:12" x14ac:dyDescent="0.3">
      <c r="A608" s="2">
        <v>2014</v>
      </c>
      <c r="B608" s="2" t="s">
        <v>11</v>
      </c>
      <c r="C608" s="4" t="s">
        <v>88</v>
      </c>
      <c r="D608" s="2" t="s">
        <v>36</v>
      </c>
      <c r="E608" s="2" t="str">
        <f t="shared" si="18"/>
        <v>201407</v>
      </c>
      <c r="F608" s="2" t="str">
        <f t="shared" si="19"/>
        <v>20140719</v>
      </c>
      <c r="G608" s="2" t="s">
        <v>37</v>
      </c>
      <c r="H608" s="2">
        <v>256641</v>
      </c>
      <c r="I608" s="10">
        <v>963007</v>
      </c>
      <c r="J608" s="10">
        <v>7</v>
      </c>
      <c r="K608" s="3"/>
      <c r="L608" s="3"/>
    </row>
    <row r="609" spans="1:12" x14ac:dyDescent="0.3">
      <c r="A609" s="2">
        <v>2014</v>
      </c>
      <c r="B609" s="2" t="s">
        <v>11</v>
      </c>
      <c r="C609" s="4" t="s">
        <v>88</v>
      </c>
      <c r="D609" s="2" t="s">
        <v>38</v>
      </c>
      <c r="E609" s="2" t="str">
        <f t="shared" si="18"/>
        <v>201407</v>
      </c>
      <c r="F609" s="2" t="str">
        <f t="shared" si="19"/>
        <v>20140720</v>
      </c>
      <c r="G609" s="2" t="s">
        <v>39</v>
      </c>
      <c r="H609" s="2">
        <v>294453</v>
      </c>
      <c r="I609" s="10">
        <v>809540</v>
      </c>
      <c r="J609" s="10">
        <v>4</v>
      </c>
      <c r="K609" s="3"/>
      <c r="L609" s="3"/>
    </row>
    <row r="610" spans="1:12" x14ac:dyDescent="0.3">
      <c r="A610" s="2">
        <v>2014</v>
      </c>
      <c r="B610" s="2" t="s">
        <v>11</v>
      </c>
      <c r="C610" s="4" t="s">
        <v>88</v>
      </c>
      <c r="D610" s="2" t="s">
        <v>40</v>
      </c>
      <c r="E610" s="2" t="str">
        <f t="shared" si="18"/>
        <v>201407</v>
      </c>
      <c r="F610" s="2" t="str">
        <f t="shared" si="19"/>
        <v>20140727</v>
      </c>
      <c r="G610" s="2" t="s">
        <v>41</v>
      </c>
      <c r="H610" s="2">
        <v>46959</v>
      </c>
      <c r="I610" s="10">
        <v>391465</v>
      </c>
      <c r="J610" s="10">
        <v>3</v>
      </c>
      <c r="K610" s="3"/>
      <c r="L610" s="3"/>
    </row>
    <row r="611" spans="1:12" x14ac:dyDescent="0.3">
      <c r="A611" s="2">
        <v>2014</v>
      </c>
      <c r="B611" s="2" t="s">
        <v>11</v>
      </c>
      <c r="C611" s="4" t="s">
        <v>88</v>
      </c>
      <c r="D611" s="2" t="s">
        <v>42</v>
      </c>
      <c r="E611" s="2" t="str">
        <f t="shared" si="18"/>
        <v>201407</v>
      </c>
      <c r="F611" s="2" t="str">
        <f t="shared" si="19"/>
        <v>20140723</v>
      </c>
      <c r="G611" s="2" t="s">
        <v>43</v>
      </c>
      <c r="H611" s="2">
        <v>300117</v>
      </c>
      <c r="I611" s="10">
        <v>1314949</v>
      </c>
      <c r="J611" s="10">
        <v>19</v>
      </c>
      <c r="K611" s="3"/>
      <c r="L611" s="3"/>
    </row>
    <row r="612" spans="1:12" x14ac:dyDescent="0.3">
      <c r="A612" s="2">
        <v>2014</v>
      </c>
      <c r="B612" s="2" t="s">
        <v>11</v>
      </c>
      <c r="C612" s="4" t="s">
        <v>88</v>
      </c>
      <c r="D612" s="2" t="s">
        <v>44</v>
      </c>
      <c r="E612" s="2" t="str">
        <f t="shared" si="18"/>
        <v>201407</v>
      </c>
      <c r="F612" s="2" t="str">
        <f t="shared" si="19"/>
        <v>20140725</v>
      </c>
      <c r="G612" s="2" t="s">
        <v>45</v>
      </c>
      <c r="H612" s="2">
        <v>1084015</v>
      </c>
      <c r="I612" s="10">
        <v>900924</v>
      </c>
      <c r="J612" s="10">
        <v>14</v>
      </c>
      <c r="K612" s="3"/>
      <c r="L612" s="3"/>
    </row>
    <row r="613" spans="1:12" x14ac:dyDescent="0.3">
      <c r="A613" s="2">
        <v>2014</v>
      </c>
      <c r="B613" s="2" t="s">
        <v>11</v>
      </c>
      <c r="C613" s="4" t="s">
        <v>88</v>
      </c>
      <c r="D613" s="2" t="s">
        <v>46</v>
      </c>
      <c r="E613" s="2" t="str">
        <f t="shared" si="18"/>
        <v>201407</v>
      </c>
      <c r="F613" s="2" t="str">
        <f t="shared" si="19"/>
        <v>20140794</v>
      </c>
      <c r="G613" s="2" t="s">
        <v>47</v>
      </c>
      <c r="H613" s="2">
        <v>3805</v>
      </c>
      <c r="I613" s="10">
        <v>37325</v>
      </c>
      <c r="J613" s="10">
        <v>0</v>
      </c>
      <c r="K613" s="3"/>
      <c r="L613" s="3"/>
    </row>
    <row r="614" spans="1:12" x14ac:dyDescent="0.3">
      <c r="A614" s="2">
        <v>2014</v>
      </c>
      <c r="B614" s="2" t="s">
        <v>11</v>
      </c>
      <c r="C614" s="4" t="s">
        <v>88</v>
      </c>
      <c r="D614" s="2" t="s">
        <v>48</v>
      </c>
      <c r="E614" s="2" t="str">
        <f t="shared" si="18"/>
        <v>201407</v>
      </c>
      <c r="F614" s="2" t="str">
        <f t="shared" si="19"/>
        <v>20140795</v>
      </c>
      <c r="G614" s="2" t="s">
        <v>49</v>
      </c>
      <c r="H614" s="2">
        <v>12308</v>
      </c>
      <c r="I614" s="10">
        <v>60044</v>
      </c>
      <c r="J614" s="10">
        <v>0</v>
      </c>
      <c r="K614" s="3"/>
      <c r="L614" s="3"/>
    </row>
    <row r="615" spans="1:12" x14ac:dyDescent="0.3">
      <c r="A615" s="2">
        <v>2014</v>
      </c>
      <c r="B615" s="2" t="s">
        <v>11</v>
      </c>
      <c r="C615" s="4" t="s">
        <v>88</v>
      </c>
      <c r="D615" s="2" t="s">
        <v>50</v>
      </c>
      <c r="E615" s="2" t="str">
        <f t="shared" si="18"/>
        <v>201407</v>
      </c>
      <c r="F615" s="2" t="str">
        <f t="shared" si="19"/>
        <v>20140741</v>
      </c>
      <c r="G615" s="2" t="s">
        <v>51</v>
      </c>
      <c r="H615" s="2">
        <v>301648</v>
      </c>
      <c r="I615" s="10">
        <v>736561</v>
      </c>
      <c r="J615" s="10">
        <v>10</v>
      </c>
      <c r="K615" s="3"/>
      <c r="L615" s="3"/>
    </row>
    <row r="616" spans="1:12" x14ac:dyDescent="0.3">
      <c r="A616" s="2">
        <v>2014</v>
      </c>
      <c r="B616" s="2" t="s">
        <v>11</v>
      </c>
      <c r="C616" s="4" t="s">
        <v>88</v>
      </c>
      <c r="D616" s="2" t="s">
        <v>54</v>
      </c>
      <c r="E616" s="2" t="str">
        <f t="shared" si="18"/>
        <v>201407</v>
      </c>
      <c r="F616" s="2" t="str">
        <f t="shared" si="19"/>
        <v>20140744</v>
      </c>
      <c r="G616" s="2" t="s">
        <v>55</v>
      </c>
      <c r="H616" s="2">
        <v>139840</v>
      </c>
      <c r="I616" s="10">
        <v>701150</v>
      </c>
      <c r="J616" s="10">
        <v>3</v>
      </c>
      <c r="K616" s="3"/>
      <c r="L616" s="3"/>
    </row>
    <row r="617" spans="1:12" x14ac:dyDescent="0.3">
      <c r="A617" s="2">
        <v>2014</v>
      </c>
      <c r="B617" s="2" t="s">
        <v>11</v>
      </c>
      <c r="C617" s="4" t="s">
        <v>88</v>
      </c>
      <c r="D617" s="2" t="s">
        <v>56</v>
      </c>
      <c r="E617" s="2" t="str">
        <f t="shared" si="18"/>
        <v>201407</v>
      </c>
      <c r="F617" s="2" t="str">
        <f t="shared" si="19"/>
        <v>20140747</v>
      </c>
      <c r="G617" s="2" t="s">
        <v>57</v>
      </c>
      <c r="H617" s="2">
        <v>351414</v>
      </c>
      <c r="I617" s="10">
        <v>935223</v>
      </c>
      <c r="J617" s="10">
        <v>11</v>
      </c>
      <c r="K617" s="3"/>
      <c r="L617" s="3"/>
    </row>
    <row r="618" spans="1:12" x14ac:dyDescent="0.3">
      <c r="A618" s="2">
        <v>2014</v>
      </c>
      <c r="B618" s="2" t="s">
        <v>11</v>
      </c>
      <c r="C618" s="4" t="s">
        <v>88</v>
      </c>
      <c r="D618" s="2" t="s">
        <v>58</v>
      </c>
      <c r="E618" s="2" t="str">
        <f t="shared" si="18"/>
        <v>201407</v>
      </c>
      <c r="F618" s="2" t="str">
        <f t="shared" si="19"/>
        <v>20140750</v>
      </c>
      <c r="G618" s="2" t="s">
        <v>59</v>
      </c>
      <c r="H618" s="2">
        <v>401203</v>
      </c>
      <c r="I618" s="10">
        <v>413371</v>
      </c>
      <c r="J618" s="10">
        <v>16</v>
      </c>
      <c r="K618" s="3"/>
      <c r="L618" s="3"/>
    </row>
    <row r="619" spans="1:12" x14ac:dyDescent="0.3">
      <c r="A619" s="2">
        <v>2014</v>
      </c>
      <c r="B619" s="2" t="s">
        <v>11</v>
      </c>
      <c r="C619" s="4" t="s">
        <v>88</v>
      </c>
      <c r="D619" s="2" t="s">
        <v>60</v>
      </c>
      <c r="E619" s="2" t="str">
        <f t="shared" si="18"/>
        <v>201407</v>
      </c>
      <c r="F619" s="2" t="str">
        <f t="shared" si="19"/>
        <v>20140752</v>
      </c>
      <c r="G619" s="2" t="s">
        <v>61</v>
      </c>
      <c r="H619" s="2">
        <v>249903</v>
      </c>
      <c r="I619" s="10">
        <v>1130335</v>
      </c>
      <c r="J619" s="10">
        <v>21</v>
      </c>
      <c r="K619" s="3"/>
      <c r="L619" s="3"/>
    </row>
    <row r="620" spans="1:12" x14ac:dyDescent="0.3">
      <c r="A620" s="2">
        <v>2014</v>
      </c>
      <c r="B620" s="2" t="s">
        <v>11</v>
      </c>
      <c r="C620" s="4" t="s">
        <v>88</v>
      </c>
      <c r="D620" s="2" t="s">
        <v>62</v>
      </c>
      <c r="E620" s="2" t="str">
        <f t="shared" si="18"/>
        <v>201407</v>
      </c>
      <c r="F620" s="2" t="str">
        <f t="shared" si="19"/>
        <v>20140754</v>
      </c>
      <c r="G620" s="2" t="s">
        <v>63</v>
      </c>
      <c r="H620" s="2">
        <v>413664</v>
      </c>
      <c r="I620" s="10">
        <v>846387</v>
      </c>
      <c r="J620" s="10">
        <v>7</v>
      </c>
      <c r="K620" s="3"/>
      <c r="L620" s="3"/>
    </row>
    <row r="621" spans="1:12" x14ac:dyDescent="0.3">
      <c r="A621" s="2">
        <v>2014</v>
      </c>
      <c r="B621" s="2" t="s">
        <v>11</v>
      </c>
      <c r="C621" s="4" t="s">
        <v>88</v>
      </c>
      <c r="D621" s="2" t="s">
        <v>64</v>
      </c>
      <c r="E621" s="2" t="str">
        <f t="shared" si="18"/>
        <v>201407</v>
      </c>
      <c r="F621" s="2" t="str">
        <f t="shared" si="19"/>
        <v>20140786</v>
      </c>
      <c r="G621" s="2" t="s">
        <v>65</v>
      </c>
      <c r="H621" s="2">
        <v>42532</v>
      </c>
      <c r="I621" s="10">
        <v>249362</v>
      </c>
      <c r="J621" s="10">
        <v>7</v>
      </c>
      <c r="K621" s="3"/>
      <c r="L621" s="3"/>
    </row>
    <row r="622" spans="1:12" x14ac:dyDescent="0.3">
      <c r="A622" s="2">
        <v>2014</v>
      </c>
      <c r="B622" s="2" t="s">
        <v>11</v>
      </c>
      <c r="C622" s="4" t="s">
        <v>88</v>
      </c>
      <c r="D622" s="2" t="s">
        <v>66</v>
      </c>
      <c r="E622" s="2" t="str">
        <f t="shared" si="18"/>
        <v>201407</v>
      </c>
      <c r="F622" s="2" t="str">
        <f t="shared" si="19"/>
        <v>20140763</v>
      </c>
      <c r="G622" s="2" t="s">
        <v>67</v>
      </c>
      <c r="H622" s="2">
        <v>227196</v>
      </c>
      <c r="I622" s="10">
        <v>245879</v>
      </c>
      <c r="J622" s="10">
        <v>7</v>
      </c>
      <c r="K622" s="3"/>
      <c r="L622" s="3"/>
    </row>
    <row r="623" spans="1:12" x14ac:dyDescent="0.3">
      <c r="A623" s="2">
        <v>2014</v>
      </c>
      <c r="B623" s="2" t="s">
        <v>11</v>
      </c>
      <c r="C623" s="4" t="s">
        <v>88</v>
      </c>
      <c r="D623" s="2" t="s">
        <v>68</v>
      </c>
      <c r="E623" s="2" t="str">
        <f t="shared" si="18"/>
        <v>201407</v>
      </c>
      <c r="F623" s="2" t="str">
        <f t="shared" si="19"/>
        <v>20140766</v>
      </c>
      <c r="G623" s="2" t="s">
        <v>69</v>
      </c>
      <c r="H623" s="2">
        <v>475404</v>
      </c>
      <c r="I623" s="10">
        <v>371634</v>
      </c>
      <c r="J623" s="10">
        <v>12</v>
      </c>
      <c r="K623" s="3"/>
      <c r="L623" s="3"/>
    </row>
    <row r="624" spans="1:12" x14ac:dyDescent="0.3">
      <c r="A624" s="2">
        <v>2014</v>
      </c>
      <c r="B624" s="2" t="s">
        <v>11</v>
      </c>
      <c r="C624" s="4" t="s">
        <v>88</v>
      </c>
      <c r="D624" s="2" t="s">
        <v>70</v>
      </c>
      <c r="E624" s="2" t="str">
        <f t="shared" si="18"/>
        <v>201407</v>
      </c>
      <c r="F624" s="2" t="str">
        <f t="shared" si="19"/>
        <v>20140788</v>
      </c>
      <c r="G624" s="2" t="s">
        <v>71</v>
      </c>
      <c r="H624" s="2">
        <v>35885</v>
      </c>
      <c r="I624" s="7">
        <v>19490</v>
      </c>
      <c r="J624" s="10">
        <v>1</v>
      </c>
      <c r="K624" s="3"/>
      <c r="L624" s="3"/>
    </row>
    <row r="625" spans="1:12" x14ac:dyDescent="0.3">
      <c r="A625" s="2">
        <v>2014</v>
      </c>
      <c r="B625" s="2" t="s">
        <v>11</v>
      </c>
      <c r="C625" s="4" t="s">
        <v>88</v>
      </c>
      <c r="D625" s="2" t="s">
        <v>72</v>
      </c>
      <c r="E625" s="2" t="str">
        <f t="shared" si="18"/>
        <v>201407</v>
      </c>
      <c r="F625" s="2" t="str">
        <f t="shared" si="19"/>
        <v>20140768</v>
      </c>
      <c r="G625" s="2" t="s">
        <v>73</v>
      </c>
      <c r="H625" s="2">
        <v>1020668</v>
      </c>
      <c r="I625" s="10">
        <v>834868</v>
      </c>
      <c r="J625" s="10">
        <v>40</v>
      </c>
      <c r="K625" s="3"/>
      <c r="L625" s="3"/>
    </row>
    <row r="626" spans="1:12" x14ac:dyDescent="0.3">
      <c r="A626" s="2">
        <v>2014</v>
      </c>
      <c r="B626" s="2" t="s">
        <v>11</v>
      </c>
      <c r="C626" s="4" t="s">
        <v>88</v>
      </c>
      <c r="D626" s="2" t="s">
        <v>74</v>
      </c>
      <c r="E626" s="2" t="str">
        <f t="shared" si="18"/>
        <v>201407</v>
      </c>
      <c r="F626" s="2" t="str">
        <f t="shared" si="19"/>
        <v>20140770</v>
      </c>
      <c r="G626" s="2" t="s">
        <v>75</v>
      </c>
      <c r="H626" s="2">
        <v>154788</v>
      </c>
      <c r="I626" s="10">
        <v>826640</v>
      </c>
      <c r="J626" s="10">
        <v>5</v>
      </c>
      <c r="K626" s="3"/>
      <c r="L626" s="3"/>
    </row>
    <row r="627" spans="1:12" x14ac:dyDescent="0.3">
      <c r="A627" s="2">
        <v>2014</v>
      </c>
      <c r="B627" s="2" t="s">
        <v>11</v>
      </c>
      <c r="C627" s="4" t="s">
        <v>88</v>
      </c>
      <c r="D627" s="2" t="s">
        <v>76</v>
      </c>
      <c r="E627" s="2" t="str">
        <f t="shared" si="18"/>
        <v>201407</v>
      </c>
      <c r="F627" s="2" t="str">
        <f t="shared" si="19"/>
        <v>20140773</v>
      </c>
      <c r="G627" s="2" t="s">
        <v>77</v>
      </c>
      <c r="H627" s="2">
        <v>454758</v>
      </c>
      <c r="I627" s="10">
        <v>726139</v>
      </c>
      <c r="J627" s="10">
        <v>25</v>
      </c>
      <c r="K627" s="3"/>
      <c r="L627" s="3"/>
    </row>
    <row r="628" spans="1:12" x14ac:dyDescent="0.3">
      <c r="A628" s="2">
        <v>2014</v>
      </c>
      <c r="B628" s="2" t="s">
        <v>11</v>
      </c>
      <c r="C628" s="4" t="s">
        <v>88</v>
      </c>
      <c r="D628" s="2" t="s">
        <v>78</v>
      </c>
      <c r="E628" s="2" t="str">
        <f t="shared" si="18"/>
        <v>201407</v>
      </c>
      <c r="F628" s="2" t="str">
        <f t="shared" si="19"/>
        <v>20140776</v>
      </c>
      <c r="G628" s="2" t="s">
        <v>79</v>
      </c>
      <c r="H628" s="2">
        <v>2278740</v>
      </c>
      <c r="I628" s="10">
        <v>1822608</v>
      </c>
      <c r="J628" s="10">
        <v>13</v>
      </c>
      <c r="K628" s="3"/>
      <c r="L628" s="3"/>
    </row>
    <row r="629" spans="1:12" x14ac:dyDescent="0.3">
      <c r="A629" s="2">
        <v>2014</v>
      </c>
      <c r="B629" s="2" t="s">
        <v>11</v>
      </c>
      <c r="C629" s="4" t="s">
        <v>88</v>
      </c>
      <c r="D629" s="2" t="s">
        <v>80</v>
      </c>
      <c r="E629" s="2" t="str">
        <f t="shared" si="18"/>
        <v>201407</v>
      </c>
      <c r="F629" s="2" t="str">
        <f t="shared" si="19"/>
        <v>20140797</v>
      </c>
      <c r="G629" s="2" t="s">
        <v>81</v>
      </c>
      <c r="H629" s="2">
        <v>2616</v>
      </c>
      <c r="I629" s="10">
        <v>27213</v>
      </c>
      <c r="J629" s="10">
        <v>1</v>
      </c>
      <c r="K629" s="3"/>
      <c r="L629" s="3"/>
    </row>
    <row r="630" spans="1:12" x14ac:dyDescent="0.3">
      <c r="A630" s="2">
        <v>2014</v>
      </c>
      <c r="B630" s="2" t="s">
        <v>11</v>
      </c>
      <c r="C630" s="4" t="s">
        <v>88</v>
      </c>
      <c r="D630" s="2" t="s">
        <v>82</v>
      </c>
      <c r="E630" s="2" t="str">
        <f t="shared" si="18"/>
        <v>201407</v>
      </c>
      <c r="F630" s="2" t="str">
        <f t="shared" si="19"/>
        <v>20140799</v>
      </c>
      <c r="G630" s="2" t="s">
        <v>83</v>
      </c>
      <c r="H630" s="2">
        <v>5975</v>
      </c>
      <c r="I630" s="10">
        <v>70314</v>
      </c>
      <c r="J630" s="10">
        <v>2</v>
      </c>
      <c r="K630" s="3"/>
      <c r="L630" s="3"/>
    </row>
    <row r="631" spans="1:12" x14ac:dyDescent="0.3">
      <c r="A631" s="2">
        <v>2014</v>
      </c>
      <c r="B631" s="2" t="s">
        <v>7</v>
      </c>
      <c r="C631" s="4" t="s">
        <v>22</v>
      </c>
      <c r="D631" s="2" t="s">
        <v>5</v>
      </c>
      <c r="E631" s="2" t="str">
        <f t="shared" si="18"/>
        <v>201408</v>
      </c>
      <c r="F631" s="2" t="str">
        <f t="shared" si="19"/>
        <v>20140891</v>
      </c>
      <c r="G631" s="2" t="s">
        <v>6</v>
      </c>
      <c r="H631" s="2">
        <v>12879</v>
      </c>
      <c r="I631" s="10">
        <v>53563</v>
      </c>
      <c r="J631" s="10">
        <v>0</v>
      </c>
      <c r="K631" s="3"/>
      <c r="L631" s="3"/>
    </row>
    <row r="632" spans="1:12" x14ac:dyDescent="0.3">
      <c r="A632" s="2">
        <v>2014</v>
      </c>
      <c r="B632" s="2" t="s">
        <v>7</v>
      </c>
      <c r="C632" s="4" t="s">
        <v>22</v>
      </c>
      <c r="D632" s="2" t="s">
        <v>18</v>
      </c>
      <c r="E632" s="2" t="str">
        <f t="shared" si="18"/>
        <v>201408</v>
      </c>
      <c r="F632" s="2" t="str">
        <f t="shared" si="19"/>
        <v>20140805</v>
      </c>
      <c r="G632" s="2" t="s">
        <v>19</v>
      </c>
      <c r="H632" s="2">
        <v>3333779</v>
      </c>
      <c r="I632" s="10">
        <v>2354072</v>
      </c>
      <c r="J632" s="10">
        <v>67</v>
      </c>
      <c r="K632" s="3"/>
      <c r="L632" s="3"/>
    </row>
    <row r="633" spans="1:12" x14ac:dyDescent="0.3">
      <c r="A633" s="2">
        <v>2014</v>
      </c>
      <c r="B633" s="2" t="s">
        <v>7</v>
      </c>
      <c r="C633" s="4" t="s">
        <v>22</v>
      </c>
      <c r="D633" s="2" t="s">
        <v>20</v>
      </c>
      <c r="E633" s="2" t="str">
        <f t="shared" si="18"/>
        <v>201408</v>
      </c>
      <c r="F633" s="2" t="str">
        <f t="shared" si="19"/>
        <v>20140881</v>
      </c>
      <c r="G633" s="2" t="s">
        <v>21</v>
      </c>
      <c r="H633" s="2">
        <v>39199</v>
      </c>
      <c r="I633" s="10">
        <v>186153</v>
      </c>
      <c r="J633" s="10">
        <v>4</v>
      </c>
      <c r="K633" s="3"/>
      <c r="L633" s="3"/>
    </row>
    <row r="634" spans="1:12" x14ac:dyDescent="0.3">
      <c r="A634" s="2">
        <v>2014</v>
      </c>
      <c r="B634" s="2" t="s">
        <v>7</v>
      </c>
      <c r="C634" s="4" t="s">
        <v>22</v>
      </c>
      <c r="D634" s="2" t="s">
        <v>22</v>
      </c>
      <c r="E634" s="2" t="str">
        <f t="shared" si="18"/>
        <v>201408</v>
      </c>
      <c r="F634" s="2" t="str">
        <f t="shared" si="19"/>
        <v>20140808</v>
      </c>
      <c r="G634" s="2" t="s">
        <v>23</v>
      </c>
      <c r="H634" s="2">
        <v>1064436</v>
      </c>
      <c r="I634" s="10">
        <v>1292556</v>
      </c>
      <c r="J634" s="10">
        <v>7</v>
      </c>
      <c r="K634" s="3"/>
      <c r="L634" s="3"/>
    </row>
    <row r="635" spans="1:12" x14ac:dyDescent="0.3">
      <c r="A635" s="2">
        <v>2014</v>
      </c>
      <c r="B635" s="2" t="s">
        <v>7</v>
      </c>
      <c r="C635" s="4" t="s">
        <v>22</v>
      </c>
      <c r="D635" s="2" t="s">
        <v>24</v>
      </c>
      <c r="E635" s="2" t="str">
        <f t="shared" si="18"/>
        <v>201408</v>
      </c>
      <c r="F635" s="2" t="str">
        <f t="shared" si="19"/>
        <v>20140811</v>
      </c>
      <c r="G635" s="2" t="s">
        <v>25</v>
      </c>
      <c r="H635" s="2">
        <v>5693954</v>
      </c>
      <c r="I635" s="10">
        <v>1262840</v>
      </c>
      <c r="J635" s="10">
        <v>25</v>
      </c>
      <c r="K635" s="3"/>
      <c r="L635" s="3"/>
    </row>
    <row r="636" spans="1:12" x14ac:dyDescent="0.3">
      <c r="A636" s="2">
        <v>2014</v>
      </c>
      <c r="B636" s="2" t="s">
        <v>7</v>
      </c>
      <c r="C636" s="4" t="s">
        <v>22</v>
      </c>
      <c r="D636" s="2" t="s">
        <v>26</v>
      </c>
      <c r="E636" s="2" t="str">
        <f t="shared" si="18"/>
        <v>201408</v>
      </c>
      <c r="F636" s="2" t="str">
        <f t="shared" si="19"/>
        <v>20140813</v>
      </c>
      <c r="G636" s="2" t="s">
        <v>27</v>
      </c>
      <c r="H636" s="2">
        <v>623509</v>
      </c>
      <c r="I636" s="10">
        <v>1384073</v>
      </c>
      <c r="J636" s="10">
        <v>34</v>
      </c>
      <c r="K636" s="3"/>
      <c r="L636" s="3"/>
    </row>
    <row r="637" spans="1:12" x14ac:dyDescent="0.3">
      <c r="A637" s="2">
        <v>2014</v>
      </c>
      <c r="B637" s="2" t="s">
        <v>7</v>
      </c>
      <c r="C637" s="4" t="s">
        <v>22</v>
      </c>
      <c r="D637" s="2" t="s">
        <v>28</v>
      </c>
      <c r="E637" s="2" t="str">
        <f t="shared" si="18"/>
        <v>201408</v>
      </c>
      <c r="F637" s="2" t="str">
        <f t="shared" si="19"/>
        <v>20140815</v>
      </c>
      <c r="G637" s="2" t="s">
        <v>29</v>
      </c>
      <c r="H637" s="2">
        <v>425408</v>
      </c>
      <c r="I637" s="10">
        <v>666185</v>
      </c>
      <c r="J637" s="10">
        <v>18</v>
      </c>
      <c r="K637" s="3"/>
      <c r="L637" s="3"/>
    </row>
    <row r="638" spans="1:12" x14ac:dyDescent="0.3">
      <c r="A638" s="2">
        <v>2014</v>
      </c>
      <c r="B638" s="2" t="s">
        <v>7</v>
      </c>
      <c r="C638" s="4" t="s">
        <v>22</v>
      </c>
      <c r="D638" s="2" t="s">
        <v>30</v>
      </c>
      <c r="E638" s="2" t="str">
        <f t="shared" si="18"/>
        <v>201408</v>
      </c>
      <c r="F638" s="2" t="str">
        <f t="shared" si="19"/>
        <v>20140817</v>
      </c>
      <c r="G638" s="2" t="s">
        <v>31</v>
      </c>
      <c r="H638" s="2">
        <v>421456</v>
      </c>
      <c r="I638" s="10">
        <v>442895</v>
      </c>
      <c r="J638" s="10">
        <v>11</v>
      </c>
      <c r="K638" s="3"/>
      <c r="L638" s="3"/>
    </row>
    <row r="639" spans="1:12" x14ac:dyDescent="0.3">
      <c r="A639" s="2">
        <v>2014</v>
      </c>
      <c r="B639" s="2" t="s">
        <v>7</v>
      </c>
      <c r="C639" s="4" t="s">
        <v>22</v>
      </c>
      <c r="D639" s="2" t="s">
        <v>32</v>
      </c>
      <c r="E639" s="2" t="str">
        <f t="shared" si="18"/>
        <v>201408</v>
      </c>
      <c r="F639" s="2" t="str">
        <f t="shared" si="19"/>
        <v>20140818</v>
      </c>
      <c r="G639" s="2" t="s">
        <v>33</v>
      </c>
      <c r="H639" s="2">
        <v>68997</v>
      </c>
      <c r="I639" s="10">
        <v>294616</v>
      </c>
      <c r="J639" s="10">
        <v>6</v>
      </c>
      <c r="K639" s="3"/>
      <c r="L639" s="3"/>
    </row>
    <row r="640" spans="1:12" x14ac:dyDescent="0.3">
      <c r="A640" s="2">
        <v>2014</v>
      </c>
      <c r="B640" s="2" t="s">
        <v>7</v>
      </c>
      <c r="C640" s="4" t="s">
        <v>22</v>
      </c>
      <c r="D640" s="2" t="s">
        <v>34</v>
      </c>
      <c r="E640" s="2" t="str">
        <f t="shared" si="18"/>
        <v>201408</v>
      </c>
      <c r="F640" s="2" t="str">
        <f t="shared" si="19"/>
        <v>20140885</v>
      </c>
      <c r="G640" s="2" t="s">
        <v>35</v>
      </c>
      <c r="H640" s="2">
        <v>154703</v>
      </c>
      <c r="I640" s="10">
        <v>198413</v>
      </c>
      <c r="J640" s="10">
        <v>5</v>
      </c>
      <c r="K640" s="3"/>
      <c r="L640" s="3"/>
    </row>
    <row r="641" spans="1:12" x14ac:dyDescent="0.3">
      <c r="A641" s="2">
        <v>2014</v>
      </c>
      <c r="B641" s="2" t="s">
        <v>7</v>
      </c>
      <c r="C641" s="4" t="s">
        <v>22</v>
      </c>
      <c r="D641" s="2" t="s">
        <v>36</v>
      </c>
      <c r="E641" s="2" t="str">
        <f t="shared" si="18"/>
        <v>201408</v>
      </c>
      <c r="F641" s="2" t="str">
        <f t="shared" si="19"/>
        <v>20140819</v>
      </c>
      <c r="G641" s="2" t="s">
        <v>37</v>
      </c>
      <c r="H641" s="2">
        <v>260108</v>
      </c>
      <c r="I641" s="10">
        <v>962988</v>
      </c>
      <c r="J641" s="10">
        <v>7</v>
      </c>
      <c r="K641" s="3"/>
      <c r="L641" s="3"/>
    </row>
    <row r="642" spans="1:12" x14ac:dyDescent="0.3">
      <c r="A642" s="2">
        <v>2014</v>
      </c>
      <c r="B642" s="2" t="s">
        <v>7</v>
      </c>
      <c r="C642" s="4" t="s">
        <v>22</v>
      </c>
      <c r="D642" s="2" t="s">
        <v>38</v>
      </c>
      <c r="E642" s="2" t="str">
        <f t="shared" ref="E642:E705" si="20">+CONCATENATE(A642,C642)</f>
        <v>201408</v>
      </c>
      <c r="F642" s="2" t="str">
        <f t="shared" ref="F642:F705" si="21">+CONCATENATE(A642,C642,D642)</f>
        <v>20140820</v>
      </c>
      <c r="G642" s="2" t="s">
        <v>39</v>
      </c>
      <c r="H642" s="2">
        <v>302174</v>
      </c>
      <c r="I642" s="10">
        <v>809187</v>
      </c>
      <c r="J642" s="10">
        <v>4</v>
      </c>
      <c r="K642" s="3"/>
      <c r="L642" s="3"/>
    </row>
    <row r="643" spans="1:12" x14ac:dyDescent="0.3">
      <c r="A643" s="2">
        <v>2014</v>
      </c>
      <c r="B643" s="2" t="s">
        <v>7</v>
      </c>
      <c r="C643" s="4" t="s">
        <v>22</v>
      </c>
      <c r="D643" s="2" t="s">
        <v>40</v>
      </c>
      <c r="E643" s="2" t="str">
        <f t="shared" si="20"/>
        <v>201408</v>
      </c>
      <c r="F643" s="2" t="str">
        <f t="shared" si="21"/>
        <v>20140827</v>
      </c>
      <c r="G643" s="2" t="s">
        <v>41</v>
      </c>
      <c r="H643" s="2">
        <v>48236</v>
      </c>
      <c r="I643" s="10">
        <v>389994</v>
      </c>
      <c r="J643" s="10">
        <v>3</v>
      </c>
      <c r="K643" s="3"/>
      <c r="L643" s="3"/>
    </row>
    <row r="644" spans="1:12" x14ac:dyDescent="0.3">
      <c r="A644" s="2">
        <v>2014</v>
      </c>
      <c r="B644" s="2" t="s">
        <v>7</v>
      </c>
      <c r="C644" s="4" t="s">
        <v>22</v>
      </c>
      <c r="D644" s="2" t="s">
        <v>42</v>
      </c>
      <c r="E644" s="2" t="str">
        <f t="shared" si="20"/>
        <v>201408</v>
      </c>
      <c r="F644" s="2" t="str">
        <f t="shared" si="21"/>
        <v>20140823</v>
      </c>
      <c r="G644" s="2" t="s">
        <v>43</v>
      </c>
      <c r="H644" s="2">
        <v>307270</v>
      </c>
      <c r="I644" s="10">
        <v>1324490</v>
      </c>
      <c r="J644" s="10">
        <v>19</v>
      </c>
      <c r="K644" s="3"/>
      <c r="L644" s="3"/>
    </row>
    <row r="645" spans="1:12" x14ac:dyDescent="0.3">
      <c r="A645" s="2">
        <v>2014</v>
      </c>
      <c r="B645" s="2" t="s">
        <v>7</v>
      </c>
      <c r="C645" s="4" t="s">
        <v>22</v>
      </c>
      <c r="D645" s="2" t="s">
        <v>44</v>
      </c>
      <c r="E645" s="2" t="str">
        <f t="shared" si="20"/>
        <v>201408</v>
      </c>
      <c r="F645" s="2" t="str">
        <f t="shared" si="21"/>
        <v>20140825</v>
      </c>
      <c r="G645" s="2" t="s">
        <v>45</v>
      </c>
      <c r="H645" s="2">
        <v>1106295</v>
      </c>
      <c r="I645" s="10">
        <v>894061</v>
      </c>
      <c r="J645" s="10">
        <v>14</v>
      </c>
      <c r="K645" s="3"/>
      <c r="L645" s="3"/>
    </row>
    <row r="646" spans="1:12" x14ac:dyDescent="0.3">
      <c r="A646" s="2">
        <v>2014</v>
      </c>
      <c r="B646" s="2" t="s">
        <v>7</v>
      </c>
      <c r="C646" s="4" t="s">
        <v>22</v>
      </c>
      <c r="D646" s="2" t="s">
        <v>46</v>
      </c>
      <c r="E646" s="2" t="str">
        <f t="shared" si="20"/>
        <v>201408</v>
      </c>
      <c r="F646" s="2" t="str">
        <f t="shared" si="21"/>
        <v>20140894</v>
      </c>
      <c r="G646" s="2" t="s">
        <v>47</v>
      </c>
      <c r="H646" s="2">
        <v>3899</v>
      </c>
      <c r="I646" s="10">
        <v>37350</v>
      </c>
      <c r="J646" s="10">
        <v>0</v>
      </c>
      <c r="K646" s="3"/>
      <c r="L646" s="3"/>
    </row>
    <row r="647" spans="1:12" x14ac:dyDescent="0.3">
      <c r="A647" s="2">
        <v>2014</v>
      </c>
      <c r="B647" s="2" t="s">
        <v>7</v>
      </c>
      <c r="C647" s="4" t="s">
        <v>22</v>
      </c>
      <c r="D647" s="2" t="s">
        <v>48</v>
      </c>
      <c r="E647" s="2" t="str">
        <f t="shared" si="20"/>
        <v>201408</v>
      </c>
      <c r="F647" s="2" t="str">
        <f t="shared" si="21"/>
        <v>20140895</v>
      </c>
      <c r="G647" s="2" t="s">
        <v>49</v>
      </c>
      <c r="H647" s="2">
        <v>12667</v>
      </c>
      <c r="I647" s="10">
        <v>59955</v>
      </c>
      <c r="J647" s="10">
        <v>0</v>
      </c>
      <c r="K647" s="3"/>
      <c r="L647" s="3"/>
    </row>
    <row r="648" spans="1:12" x14ac:dyDescent="0.3">
      <c r="A648" s="2">
        <v>2014</v>
      </c>
      <c r="B648" s="2" t="s">
        <v>7</v>
      </c>
      <c r="C648" s="4" t="s">
        <v>22</v>
      </c>
      <c r="D648" s="2" t="s">
        <v>50</v>
      </c>
      <c r="E648" s="2" t="str">
        <f t="shared" si="20"/>
        <v>201408</v>
      </c>
      <c r="F648" s="2" t="str">
        <f t="shared" si="21"/>
        <v>20140841</v>
      </c>
      <c r="G648" s="2" t="s">
        <v>51</v>
      </c>
      <c r="H648" s="2">
        <v>309283</v>
      </c>
      <c r="I648" s="10">
        <v>737986</v>
      </c>
      <c r="J648" s="10">
        <v>10</v>
      </c>
      <c r="K648" s="3"/>
      <c r="L648" s="3"/>
    </row>
    <row r="649" spans="1:12" x14ac:dyDescent="0.3">
      <c r="A649" s="2">
        <v>2014</v>
      </c>
      <c r="B649" s="2" t="s">
        <v>7</v>
      </c>
      <c r="C649" s="4" t="s">
        <v>22</v>
      </c>
      <c r="D649" s="2" t="s">
        <v>52</v>
      </c>
      <c r="E649" s="2" t="str">
        <f t="shared" si="20"/>
        <v>201408</v>
      </c>
      <c r="F649" s="2" t="str">
        <f t="shared" si="21"/>
        <v>20140801</v>
      </c>
      <c r="G649" s="2" t="s">
        <v>53</v>
      </c>
      <c r="H649" s="2">
        <v>1</v>
      </c>
      <c r="I649" s="10">
        <v>113483</v>
      </c>
      <c r="J649" s="10">
        <v>0</v>
      </c>
      <c r="K649" s="3"/>
      <c r="L649" s="3"/>
    </row>
    <row r="650" spans="1:12" x14ac:dyDescent="0.3">
      <c r="A650" s="2">
        <v>2014</v>
      </c>
      <c r="B650" s="2" t="s">
        <v>7</v>
      </c>
      <c r="C650" s="4" t="s">
        <v>22</v>
      </c>
      <c r="D650" s="2" t="s">
        <v>54</v>
      </c>
      <c r="E650" s="2" t="str">
        <f t="shared" si="20"/>
        <v>201408</v>
      </c>
      <c r="F650" s="2" t="str">
        <f t="shared" si="21"/>
        <v>20140844</v>
      </c>
      <c r="G650" s="2" t="s">
        <v>55</v>
      </c>
      <c r="H650" s="2">
        <v>143191</v>
      </c>
      <c r="I650" s="10">
        <v>704349</v>
      </c>
      <c r="J650" s="10">
        <v>3</v>
      </c>
      <c r="K650" s="3"/>
      <c r="L650" s="3"/>
    </row>
    <row r="651" spans="1:12" x14ac:dyDescent="0.3">
      <c r="A651" s="2">
        <v>2014</v>
      </c>
      <c r="B651" s="2" t="s">
        <v>7</v>
      </c>
      <c r="C651" s="4" t="s">
        <v>22</v>
      </c>
      <c r="D651" s="2" t="s">
        <v>56</v>
      </c>
      <c r="E651" s="2" t="str">
        <f t="shared" si="20"/>
        <v>201408</v>
      </c>
      <c r="F651" s="2" t="str">
        <f t="shared" si="21"/>
        <v>20140847</v>
      </c>
      <c r="G651" s="2" t="s">
        <v>57</v>
      </c>
      <c r="H651" s="2">
        <v>361374</v>
      </c>
      <c r="I651" s="10">
        <v>937368</v>
      </c>
      <c r="J651" s="10">
        <v>11</v>
      </c>
      <c r="K651" s="3"/>
      <c r="L651" s="3"/>
    </row>
    <row r="652" spans="1:12" x14ac:dyDescent="0.3">
      <c r="A652" s="2">
        <v>2014</v>
      </c>
      <c r="B652" s="2" t="s">
        <v>7</v>
      </c>
      <c r="C652" s="4" t="s">
        <v>22</v>
      </c>
      <c r="D652" s="2" t="s">
        <v>58</v>
      </c>
      <c r="E652" s="2" t="str">
        <f t="shared" si="20"/>
        <v>201408</v>
      </c>
      <c r="F652" s="2" t="str">
        <f t="shared" si="21"/>
        <v>20140850</v>
      </c>
      <c r="G652" s="2" t="s">
        <v>59</v>
      </c>
      <c r="H652" s="2">
        <v>417112</v>
      </c>
      <c r="I652" s="10">
        <v>413488</v>
      </c>
      <c r="J652" s="10">
        <v>16</v>
      </c>
      <c r="K652" s="3"/>
      <c r="L652" s="3"/>
    </row>
    <row r="653" spans="1:12" x14ac:dyDescent="0.3">
      <c r="A653" s="2">
        <v>2014</v>
      </c>
      <c r="B653" s="2" t="s">
        <v>7</v>
      </c>
      <c r="C653" s="4" t="s">
        <v>22</v>
      </c>
      <c r="D653" s="2" t="s">
        <v>60</v>
      </c>
      <c r="E653" s="2" t="str">
        <f t="shared" si="20"/>
        <v>201408</v>
      </c>
      <c r="F653" s="2" t="str">
        <f t="shared" si="21"/>
        <v>20140852</v>
      </c>
      <c r="G653" s="2" t="s">
        <v>61</v>
      </c>
      <c r="H653" s="2">
        <v>254590</v>
      </c>
      <c r="I653" s="10">
        <v>1132018</v>
      </c>
      <c r="J653" s="10">
        <v>21</v>
      </c>
      <c r="K653" s="3"/>
      <c r="L653" s="3"/>
    </row>
    <row r="654" spans="1:12" x14ac:dyDescent="0.3">
      <c r="A654" s="2">
        <v>2014</v>
      </c>
      <c r="B654" s="2" t="s">
        <v>7</v>
      </c>
      <c r="C654" s="4" t="s">
        <v>22</v>
      </c>
      <c r="D654" s="2" t="s">
        <v>62</v>
      </c>
      <c r="E654" s="2" t="str">
        <f t="shared" si="20"/>
        <v>201408</v>
      </c>
      <c r="F654" s="2" t="str">
        <f t="shared" si="21"/>
        <v>20140854</v>
      </c>
      <c r="G654" s="2" t="s">
        <v>63</v>
      </c>
      <c r="H654" s="2">
        <v>426477</v>
      </c>
      <c r="I654" s="10">
        <v>854160</v>
      </c>
      <c r="J654" s="10">
        <v>7</v>
      </c>
      <c r="K654" s="3"/>
      <c r="L654" s="3"/>
    </row>
    <row r="655" spans="1:12" x14ac:dyDescent="0.3">
      <c r="A655" s="2">
        <v>2014</v>
      </c>
      <c r="B655" s="2" t="s">
        <v>7</v>
      </c>
      <c r="C655" s="4" t="s">
        <v>22</v>
      </c>
      <c r="D655" s="2" t="s">
        <v>64</v>
      </c>
      <c r="E655" s="2" t="str">
        <f t="shared" si="20"/>
        <v>201408</v>
      </c>
      <c r="F655" s="2" t="str">
        <f t="shared" si="21"/>
        <v>20140886</v>
      </c>
      <c r="G655" s="2" t="s">
        <v>65</v>
      </c>
      <c r="H655" s="2">
        <v>44327</v>
      </c>
      <c r="I655" s="10">
        <v>249657</v>
      </c>
      <c r="J655" s="10">
        <v>7</v>
      </c>
      <c r="K655" s="3"/>
      <c r="L655" s="3"/>
    </row>
    <row r="656" spans="1:12" x14ac:dyDescent="0.3">
      <c r="A656" s="2">
        <v>2014</v>
      </c>
      <c r="B656" s="2" t="s">
        <v>7</v>
      </c>
      <c r="C656" s="4" t="s">
        <v>22</v>
      </c>
      <c r="D656" s="2" t="s">
        <v>66</v>
      </c>
      <c r="E656" s="2" t="str">
        <f t="shared" si="20"/>
        <v>201408</v>
      </c>
      <c r="F656" s="2" t="str">
        <f t="shared" si="21"/>
        <v>20140863</v>
      </c>
      <c r="G656" s="2" t="s">
        <v>67</v>
      </c>
      <c r="H656" s="2">
        <v>232509</v>
      </c>
      <c r="I656" s="10">
        <v>245194</v>
      </c>
      <c r="J656" s="10">
        <v>7</v>
      </c>
      <c r="K656" s="3"/>
      <c r="L656" s="3"/>
    </row>
    <row r="657" spans="1:12" x14ac:dyDescent="0.3">
      <c r="A657" s="2">
        <v>2014</v>
      </c>
      <c r="B657" s="2" t="s">
        <v>7</v>
      </c>
      <c r="C657" s="4" t="s">
        <v>22</v>
      </c>
      <c r="D657" s="2" t="s">
        <v>68</v>
      </c>
      <c r="E657" s="2" t="str">
        <f t="shared" si="20"/>
        <v>201408</v>
      </c>
      <c r="F657" s="2" t="str">
        <f t="shared" si="21"/>
        <v>20140866</v>
      </c>
      <c r="G657" s="2" t="s">
        <v>69</v>
      </c>
      <c r="H657" s="2">
        <v>485694</v>
      </c>
      <c r="I657" s="10">
        <v>370026</v>
      </c>
      <c r="J657" s="10">
        <v>12</v>
      </c>
      <c r="K657" s="3"/>
      <c r="L657" s="3"/>
    </row>
    <row r="658" spans="1:12" x14ac:dyDescent="0.3">
      <c r="A658" s="2">
        <v>2014</v>
      </c>
      <c r="B658" s="2" t="s">
        <v>7</v>
      </c>
      <c r="C658" s="4" t="s">
        <v>22</v>
      </c>
      <c r="D658" s="2" t="s">
        <v>70</v>
      </c>
      <c r="E658" s="2" t="str">
        <f t="shared" si="20"/>
        <v>201408</v>
      </c>
      <c r="F658" s="2" t="str">
        <f t="shared" si="21"/>
        <v>20140888</v>
      </c>
      <c r="G658" s="2" t="s">
        <v>71</v>
      </c>
      <c r="H658" s="2">
        <v>36025</v>
      </c>
      <c r="I658" s="10">
        <v>19410</v>
      </c>
      <c r="J658" s="10">
        <v>1</v>
      </c>
      <c r="K658" s="3"/>
      <c r="L658" s="3"/>
    </row>
    <row r="659" spans="1:12" x14ac:dyDescent="0.3">
      <c r="A659" s="2">
        <v>2014</v>
      </c>
      <c r="B659" s="2" t="s">
        <v>7</v>
      </c>
      <c r="C659" s="4" t="s">
        <v>22</v>
      </c>
      <c r="D659" s="2" t="s">
        <v>72</v>
      </c>
      <c r="E659" s="2" t="str">
        <f t="shared" si="20"/>
        <v>201408</v>
      </c>
      <c r="F659" s="2" t="str">
        <f t="shared" si="21"/>
        <v>20140868</v>
      </c>
      <c r="G659" s="2" t="s">
        <v>73</v>
      </c>
      <c r="H659" s="2">
        <v>1044844</v>
      </c>
      <c r="I659" s="10">
        <v>834780</v>
      </c>
      <c r="J659" s="10">
        <v>39</v>
      </c>
      <c r="K659" s="3"/>
      <c r="L659" s="3"/>
    </row>
    <row r="660" spans="1:12" x14ac:dyDescent="0.3">
      <c r="A660" s="2">
        <v>2014</v>
      </c>
      <c r="B660" s="2" t="s">
        <v>7</v>
      </c>
      <c r="C660" s="4" t="s">
        <v>22</v>
      </c>
      <c r="D660" s="2" t="s">
        <v>74</v>
      </c>
      <c r="E660" s="2" t="str">
        <f t="shared" si="20"/>
        <v>201408</v>
      </c>
      <c r="F660" s="2" t="str">
        <f t="shared" si="21"/>
        <v>20140870</v>
      </c>
      <c r="G660" s="2" t="s">
        <v>75</v>
      </c>
      <c r="H660" s="2">
        <v>159021</v>
      </c>
      <c r="I660" s="10">
        <v>825404</v>
      </c>
      <c r="J660" s="10">
        <v>5</v>
      </c>
      <c r="K660" s="3"/>
      <c r="L660" s="3"/>
    </row>
    <row r="661" spans="1:12" x14ac:dyDescent="0.3">
      <c r="A661" s="2">
        <v>2014</v>
      </c>
      <c r="B661" s="2" t="s">
        <v>7</v>
      </c>
      <c r="C661" s="4" t="s">
        <v>22</v>
      </c>
      <c r="D661" s="2" t="s">
        <v>76</v>
      </c>
      <c r="E661" s="2" t="str">
        <f t="shared" si="20"/>
        <v>201408</v>
      </c>
      <c r="F661" s="2" t="str">
        <f t="shared" si="21"/>
        <v>20140873</v>
      </c>
      <c r="G661" s="2" t="s">
        <v>77</v>
      </c>
      <c r="H661" s="2">
        <v>465301</v>
      </c>
      <c r="I661" s="10">
        <v>724434</v>
      </c>
      <c r="J661" s="10">
        <v>24</v>
      </c>
      <c r="K661" s="3"/>
      <c r="L661" s="3"/>
    </row>
    <row r="662" spans="1:12" x14ac:dyDescent="0.3">
      <c r="A662" s="2">
        <v>2014</v>
      </c>
      <c r="B662" s="2" t="s">
        <v>7</v>
      </c>
      <c r="C662" s="4" t="s">
        <v>22</v>
      </c>
      <c r="D662" s="2" t="s">
        <v>78</v>
      </c>
      <c r="E662" s="2" t="str">
        <f t="shared" si="20"/>
        <v>201408</v>
      </c>
      <c r="F662" s="2" t="str">
        <f t="shared" si="21"/>
        <v>20140876</v>
      </c>
      <c r="G662" s="2" t="s">
        <v>79</v>
      </c>
      <c r="H662" s="2">
        <v>2313809</v>
      </c>
      <c r="I662" s="10">
        <v>1816884</v>
      </c>
      <c r="J662" s="10">
        <v>13</v>
      </c>
      <c r="K662" s="3"/>
      <c r="L662" s="3"/>
    </row>
    <row r="663" spans="1:12" x14ac:dyDescent="0.3">
      <c r="A663" s="2">
        <v>2014</v>
      </c>
      <c r="B663" s="2" t="s">
        <v>7</v>
      </c>
      <c r="C663" s="4" t="s">
        <v>22</v>
      </c>
      <c r="D663" s="2" t="s">
        <v>80</v>
      </c>
      <c r="E663" s="2" t="str">
        <f t="shared" si="20"/>
        <v>201408</v>
      </c>
      <c r="F663" s="2" t="str">
        <f t="shared" si="21"/>
        <v>20140897</v>
      </c>
      <c r="G663" s="2" t="s">
        <v>81</v>
      </c>
      <c r="H663" s="2">
        <v>2667</v>
      </c>
      <c r="I663" s="10">
        <v>27248</v>
      </c>
      <c r="J663" s="10">
        <v>1</v>
      </c>
      <c r="K663" s="3"/>
      <c r="L663" s="3"/>
    </row>
    <row r="664" spans="1:12" x14ac:dyDescent="0.3">
      <c r="A664" s="2">
        <v>2014</v>
      </c>
      <c r="B664" s="2" t="s">
        <v>7</v>
      </c>
      <c r="C664" s="4" t="s">
        <v>22</v>
      </c>
      <c r="D664" s="2" t="s">
        <v>82</v>
      </c>
      <c r="E664" s="2" t="str">
        <f t="shared" si="20"/>
        <v>201408</v>
      </c>
      <c r="F664" s="2" t="str">
        <f t="shared" si="21"/>
        <v>20140899</v>
      </c>
      <c r="G664" s="2" t="s">
        <v>83</v>
      </c>
      <c r="H664" s="2">
        <v>6300</v>
      </c>
      <c r="I664" s="10">
        <v>70313</v>
      </c>
      <c r="J664" s="10">
        <v>2</v>
      </c>
      <c r="K664" s="3"/>
      <c r="L664" s="3"/>
    </row>
    <row r="665" spans="1:12" x14ac:dyDescent="0.3">
      <c r="A665" s="2">
        <v>2014</v>
      </c>
      <c r="B665" s="2" t="s">
        <v>17</v>
      </c>
      <c r="C665" s="4" t="s">
        <v>92</v>
      </c>
      <c r="D665" s="2" t="s">
        <v>5</v>
      </c>
      <c r="E665" s="2" t="str">
        <f t="shared" si="20"/>
        <v>201409</v>
      </c>
      <c r="F665" s="2" t="str">
        <f t="shared" si="21"/>
        <v>20140991</v>
      </c>
      <c r="G665" s="2" t="s">
        <v>6</v>
      </c>
      <c r="H665" s="2">
        <v>12889</v>
      </c>
      <c r="I665" s="10">
        <v>53273</v>
      </c>
      <c r="J665" s="10">
        <v>0</v>
      </c>
      <c r="K665" s="3"/>
      <c r="L665" s="3"/>
    </row>
    <row r="666" spans="1:12" x14ac:dyDescent="0.3">
      <c r="A666" s="2">
        <v>2014</v>
      </c>
      <c r="B666" s="2" t="s">
        <v>17</v>
      </c>
      <c r="C666" s="4" t="s">
        <v>92</v>
      </c>
      <c r="D666" s="2" t="s">
        <v>18</v>
      </c>
      <c r="E666" s="2" t="str">
        <f t="shared" si="20"/>
        <v>201409</v>
      </c>
      <c r="F666" s="2" t="str">
        <f t="shared" si="21"/>
        <v>20140905</v>
      </c>
      <c r="G666" s="2" t="s">
        <v>19</v>
      </c>
      <c r="H666" s="2">
        <v>3345207</v>
      </c>
      <c r="I666" s="10">
        <v>2374070</v>
      </c>
      <c r="J666" s="10">
        <v>66</v>
      </c>
      <c r="K666" s="3"/>
      <c r="L666" s="3"/>
    </row>
    <row r="667" spans="1:12" x14ac:dyDescent="0.3">
      <c r="A667" s="2">
        <v>2014</v>
      </c>
      <c r="B667" s="2" t="s">
        <v>17</v>
      </c>
      <c r="C667" s="4" t="s">
        <v>92</v>
      </c>
      <c r="D667" s="2" t="s">
        <v>20</v>
      </c>
      <c r="E667" s="2" t="str">
        <f t="shared" si="20"/>
        <v>201409</v>
      </c>
      <c r="F667" s="2" t="str">
        <f t="shared" si="21"/>
        <v>20140981</v>
      </c>
      <c r="G667" s="2" t="s">
        <v>21</v>
      </c>
      <c r="H667" s="2">
        <v>39691</v>
      </c>
      <c r="I667" s="10">
        <v>186372</v>
      </c>
      <c r="J667" s="10">
        <v>4</v>
      </c>
      <c r="K667" s="3"/>
      <c r="L667" s="3"/>
    </row>
    <row r="668" spans="1:12" x14ac:dyDescent="0.3">
      <c r="A668" s="2">
        <v>2014</v>
      </c>
      <c r="B668" s="2" t="s">
        <v>17</v>
      </c>
      <c r="C668" s="4" t="s">
        <v>92</v>
      </c>
      <c r="D668" s="2" t="s">
        <v>22</v>
      </c>
      <c r="E668" s="2" t="str">
        <f t="shared" si="20"/>
        <v>201409</v>
      </c>
      <c r="F668" s="2" t="str">
        <f t="shared" si="21"/>
        <v>20140908</v>
      </c>
      <c r="G668" s="2" t="s">
        <v>23</v>
      </c>
      <c r="H668" s="2">
        <v>1069481</v>
      </c>
      <c r="I668" s="10">
        <v>1291806</v>
      </c>
      <c r="J668" s="10">
        <v>7</v>
      </c>
      <c r="K668" s="3"/>
      <c r="L668" s="3"/>
    </row>
    <row r="669" spans="1:12" x14ac:dyDescent="0.3">
      <c r="A669" s="2">
        <v>2014</v>
      </c>
      <c r="B669" s="2" t="s">
        <v>17</v>
      </c>
      <c r="C669" s="4" t="s">
        <v>92</v>
      </c>
      <c r="D669" s="2" t="s">
        <v>24</v>
      </c>
      <c r="E669" s="2" t="str">
        <f t="shared" si="20"/>
        <v>201409</v>
      </c>
      <c r="F669" s="2" t="str">
        <f t="shared" si="21"/>
        <v>20140911</v>
      </c>
      <c r="G669" s="2" t="s">
        <v>25</v>
      </c>
      <c r="H669" s="2">
        <v>5719014</v>
      </c>
      <c r="I669" s="10">
        <v>1264885</v>
      </c>
      <c r="J669" s="10">
        <v>25</v>
      </c>
      <c r="K669" s="3"/>
      <c r="L669" s="3"/>
    </row>
    <row r="670" spans="1:12" x14ac:dyDescent="0.3">
      <c r="A670" s="2">
        <v>2014</v>
      </c>
      <c r="B670" s="2" t="s">
        <v>17</v>
      </c>
      <c r="C670" s="4" t="s">
        <v>92</v>
      </c>
      <c r="D670" s="2" t="s">
        <v>26</v>
      </c>
      <c r="E670" s="2" t="str">
        <f t="shared" si="20"/>
        <v>201409</v>
      </c>
      <c r="F670" s="2" t="str">
        <f t="shared" si="21"/>
        <v>20140913</v>
      </c>
      <c r="G670" s="2" t="s">
        <v>27</v>
      </c>
      <c r="H670" s="2">
        <v>627420</v>
      </c>
      <c r="I670" s="10">
        <v>1383062</v>
      </c>
      <c r="J670" s="10">
        <v>34</v>
      </c>
      <c r="K670" s="3"/>
      <c r="L670" s="3"/>
    </row>
    <row r="671" spans="1:12" x14ac:dyDescent="0.3">
      <c r="A671" s="2">
        <v>2014</v>
      </c>
      <c r="B671" s="2" t="s">
        <v>17</v>
      </c>
      <c r="C671" s="4" t="s">
        <v>92</v>
      </c>
      <c r="D671" s="2" t="s">
        <v>28</v>
      </c>
      <c r="E671" s="2" t="str">
        <f t="shared" si="20"/>
        <v>201409</v>
      </c>
      <c r="F671" s="2" t="str">
        <f t="shared" si="21"/>
        <v>20140915</v>
      </c>
      <c r="G671" s="2" t="s">
        <v>29</v>
      </c>
      <c r="H671" s="2">
        <v>429405</v>
      </c>
      <c r="I671" s="10">
        <v>660983</v>
      </c>
      <c r="J671" s="10">
        <v>17</v>
      </c>
      <c r="K671" s="3"/>
      <c r="L671" s="3"/>
    </row>
    <row r="672" spans="1:12" x14ac:dyDescent="0.3">
      <c r="A672" s="2">
        <v>2014</v>
      </c>
      <c r="B672" s="2" t="s">
        <v>17</v>
      </c>
      <c r="C672" s="4" t="s">
        <v>92</v>
      </c>
      <c r="D672" s="2" t="s">
        <v>30</v>
      </c>
      <c r="E672" s="2" t="str">
        <f t="shared" si="20"/>
        <v>201409</v>
      </c>
      <c r="F672" s="2" t="str">
        <f t="shared" si="21"/>
        <v>20140917</v>
      </c>
      <c r="G672" s="2" t="s">
        <v>31</v>
      </c>
      <c r="H672" s="2">
        <v>424074</v>
      </c>
      <c r="I672" s="10">
        <v>441320</v>
      </c>
      <c r="J672" s="10">
        <v>11</v>
      </c>
      <c r="K672" s="3"/>
      <c r="L672" s="3"/>
    </row>
    <row r="673" spans="1:12" x14ac:dyDescent="0.3">
      <c r="A673" s="2">
        <v>2014</v>
      </c>
      <c r="B673" s="2" t="s">
        <v>17</v>
      </c>
      <c r="C673" s="4" t="s">
        <v>92</v>
      </c>
      <c r="D673" s="2" t="s">
        <v>32</v>
      </c>
      <c r="E673" s="2" t="str">
        <f t="shared" si="20"/>
        <v>201409</v>
      </c>
      <c r="F673" s="2" t="str">
        <f t="shared" si="21"/>
        <v>20140918</v>
      </c>
      <c r="G673" s="2" t="s">
        <v>33</v>
      </c>
      <c r="H673" s="2">
        <v>69848</v>
      </c>
      <c r="I673" s="10">
        <v>294468</v>
      </c>
      <c r="J673" s="10">
        <v>6</v>
      </c>
      <c r="K673" s="3"/>
      <c r="L673" s="3"/>
    </row>
    <row r="674" spans="1:12" x14ac:dyDescent="0.3">
      <c r="A674" s="2">
        <v>2014</v>
      </c>
      <c r="B674" s="2" t="s">
        <v>17</v>
      </c>
      <c r="C674" s="4" t="s">
        <v>92</v>
      </c>
      <c r="D674" s="2" t="s">
        <v>34</v>
      </c>
      <c r="E674" s="2" t="str">
        <f t="shared" si="20"/>
        <v>201409</v>
      </c>
      <c r="F674" s="2" t="str">
        <f t="shared" si="21"/>
        <v>20140985</v>
      </c>
      <c r="G674" s="2" t="s">
        <v>35</v>
      </c>
      <c r="H674" s="2">
        <v>159049</v>
      </c>
      <c r="I674" s="10">
        <v>197901</v>
      </c>
      <c r="J674" s="10">
        <v>5</v>
      </c>
      <c r="K674" s="3"/>
      <c r="L674" s="3"/>
    </row>
    <row r="675" spans="1:12" x14ac:dyDescent="0.3">
      <c r="A675" s="2">
        <v>2014</v>
      </c>
      <c r="B675" s="2" t="s">
        <v>17</v>
      </c>
      <c r="C675" s="4" t="s">
        <v>92</v>
      </c>
      <c r="D675" s="2" t="s">
        <v>36</v>
      </c>
      <c r="E675" s="2" t="str">
        <f t="shared" si="20"/>
        <v>201409</v>
      </c>
      <c r="F675" s="2" t="str">
        <f t="shared" si="21"/>
        <v>20140919</v>
      </c>
      <c r="G675" s="2" t="s">
        <v>37</v>
      </c>
      <c r="H675" s="2">
        <v>261325</v>
      </c>
      <c r="I675" s="10">
        <v>965041</v>
      </c>
      <c r="J675" s="10">
        <v>7</v>
      </c>
      <c r="K675" s="3"/>
      <c r="L675" s="3"/>
    </row>
    <row r="676" spans="1:12" x14ac:dyDescent="0.3">
      <c r="A676" s="2">
        <v>2014</v>
      </c>
      <c r="B676" s="2" t="s">
        <v>17</v>
      </c>
      <c r="C676" s="4" t="s">
        <v>92</v>
      </c>
      <c r="D676" s="2" t="s">
        <v>38</v>
      </c>
      <c r="E676" s="2" t="str">
        <f t="shared" si="20"/>
        <v>201409</v>
      </c>
      <c r="F676" s="2" t="str">
        <f t="shared" si="21"/>
        <v>20140920</v>
      </c>
      <c r="G676" s="2" t="s">
        <v>39</v>
      </c>
      <c r="H676" s="2">
        <v>302326</v>
      </c>
      <c r="I676" s="10">
        <v>810523</v>
      </c>
      <c r="J676" s="10">
        <v>4</v>
      </c>
      <c r="K676" s="3"/>
      <c r="L676" s="3"/>
    </row>
    <row r="677" spans="1:12" x14ac:dyDescent="0.3">
      <c r="A677" s="2">
        <v>2014</v>
      </c>
      <c r="B677" s="2" t="s">
        <v>17</v>
      </c>
      <c r="C677" s="4" t="s">
        <v>92</v>
      </c>
      <c r="D677" s="2" t="s">
        <v>40</v>
      </c>
      <c r="E677" s="2" t="str">
        <f t="shared" si="20"/>
        <v>201409</v>
      </c>
      <c r="F677" s="2" t="str">
        <f t="shared" si="21"/>
        <v>20140927</v>
      </c>
      <c r="G677" s="2" t="s">
        <v>41</v>
      </c>
      <c r="H677" s="2">
        <v>48175</v>
      </c>
      <c r="I677" s="10">
        <v>391640</v>
      </c>
      <c r="J677" s="10">
        <v>3</v>
      </c>
      <c r="K677" s="3"/>
      <c r="L677" s="3"/>
    </row>
    <row r="678" spans="1:12" x14ac:dyDescent="0.3">
      <c r="A678" s="2">
        <v>2014</v>
      </c>
      <c r="B678" s="2" t="s">
        <v>17</v>
      </c>
      <c r="C678" s="4" t="s">
        <v>92</v>
      </c>
      <c r="D678" s="2" t="s">
        <v>42</v>
      </c>
      <c r="E678" s="2" t="str">
        <f t="shared" si="20"/>
        <v>201409</v>
      </c>
      <c r="F678" s="2" t="str">
        <f t="shared" si="21"/>
        <v>20140923</v>
      </c>
      <c r="G678" s="2" t="s">
        <v>43</v>
      </c>
      <c r="H678" s="2">
        <v>309908</v>
      </c>
      <c r="I678" s="10">
        <v>1320996</v>
      </c>
      <c r="J678" s="10">
        <v>19</v>
      </c>
      <c r="K678" s="3"/>
      <c r="L678" s="3"/>
    </row>
    <row r="679" spans="1:12" x14ac:dyDescent="0.3">
      <c r="A679" s="2">
        <v>2014</v>
      </c>
      <c r="B679" s="2" t="s">
        <v>17</v>
      </c>
      <c r="C679" s="4" t="s">
        <v>92</v>
      </c>
      <c r="D679" s="2" t="s">
        <v>44</v>
      </c>
      <c r="E679" s="2" t="str">
        <f t="shared" si="20"/>
        <v>201409</v>
      </c>
      <c r="F679" s="2" t="str">
        <f t="shared" si="21"/>
        <v>20140925</v>
      </c>
      <c r="G679" s="2" t="s">
        <v>45</v>
      </c>
      <c r="H679" s="2">
        <v>1110398</v>
      </c>
      <c r="I679" s="10">
        <v>893525</v>
      </c>
      <c r="J679" s="10">
        <v>14</v>
      </c>
      <c r="K679" s="3"/>
      <c r="L679" s="3"/>
    </row>
    <row r="680" spans="1:12" x14ac:dyDescent="0.3">
      <c r="A680" s="2">
        <v>2014</v>
      </c>
      <c r="B680" s="2" t="s">
        <v>17</v>
      </c>
      <c r="C680" s="4" t="s">
        <v>92</v>
      </c>
      <c r="D680" s="2" t="s">
        <v>46</v>
      </c>
      <c r="E680" s="2" t="str">
        <f t="shared" si="20"/>
        <v>201409</v>
      </c>
      <c r="F680" s="2" t="str">
        <f t="shared" si="21"/>
        <v>20140994</v>
      </c>
      <c r="G680" s="2" t="s">
        <v>47</v>
      </c>
      <c r="H680" s="2">
        <v>3982</v>
      </c>
      <c r="I680" s="10">
        <v>38062</v>
      </c>
      <c r="J680" s="10">
        <v>0</v>
      </c>
      <c r="K680" s="3"/>
      <c r="L680" s="3"/>
    </row>
    <row r="681" spans="1:12" x14ac:dyDescent="0.3">
      <c r="A681" s="2">
        <v>2014</v>
      </c>
      <c r="B681" s="2" t="s">
        <v>17</v>
      </c>
      <c r="C681" s="4" t="s">
        <v>92</v>
      </c>
      <c r="D681" s="2" t="s">
        <v>48</v>
      </c>
      <c r="E681" s="2" t="str">
        <f t="shared" si="20"/>
        <v>201409</v>
      </c>
      <c r="F681" s="2" t="str">
        <f t="shared" si="21"/>
        <v>20140995</v>
      </c>
      <c r="G681" s="2" t="s">
        <v>49</v>
      </c>
      <c r="H681" s="2">
        <v>12869</v>
      </c>
      <c r="I681" s="10">
        <v>59784</v>
      </c>
      <c r="J681" s="10">
        <v>0</v>
      </c>
      <c r="K681" s="3"/>
      <c r="L681" s="3"/>
    </row>
    <row r="682" spans="1:12" x14ac:dyDescent="0.3">
      <c r="A682" s="2">
        <v>2014</v>
      </c>
      <c r="B682" s="2" t="s">
        <v>17</v>
      </c>
      <c r="C682" s="4" t="s">
        <v>92</v>
      </c>
      <c r="D682" s="2" t="s">
        <v>50</v>
      </c>
      <c r="E682" s="2" t="str">
        <f t="shared" si="20"/>
        <v>201409</v>
      </c>
      <c r="F682" s="2" t="str">
        <f t="shared" si="21"/>
        <v>20140941</v>
      </c>
      <c r="G682" s="2" t="s">
        <v>51</v>
      </c>
      <c r="H682" s="2">
        <v>312008</v>
      </c>
      <c r="I682" s="10">
        <v>736908</v>
      </c>
      <c r="J682" s="10">
        <v>10</v>
      </c>
      <c r="K682" s="3"/>
      <c r="L682" s="3"/>
    </row>
    <row r="683" spans="1:12" x14ac:dyDescent="0.3">
      <c r="A683" s="2">
        <v>2014</v>
      </c>
      <c r="B683" s="2" t="s">
        <v>17</v>
      </c>
      <c r="C683" s="4" t="s">
        <v>92</v>
      </c>
      <c r="D683" s="2" t="s">
        <v>54</v>
      </c>
      <c r="E683" s="2" t="str">
        <f t="shared" si="20"/>
        <v>201409</v>
      </c>
      <c r="F683" s="2" t="str">
        <f t="shared" si="21"/>
        <v>20140944</v>
      </c>
      <c r="G683" s="2" t="s">
        <v>55</v>
      </c>
      <c r="H683" s="2">
        <v>144062</v>
      </c>
      <c r="I683" s="10">
        <v>704140</v>
      </c>
      <c r="J683" s="10">
        <v>3</v>
      </c>
      <c r="K683" s="3"/>
      <c r="L683" s="3"/>
    </row>
    <row r="684" spans="1:12" x14ac:dyDescent="0.3">
      <c r="A684" s="2">
        <v>2014</v>
      </c>
      <c r="B684" s="2" t="s">
        <v>17</v>
      </c>
      <c r="C684" s="4" t="s">
        <v>92</v>
      </c>
      <c r="D684" s="2" t="s">
        <v>56</v>
      </c>
      <c r="E684" s="2" t="str">
        <f t="shared" si="20"/>
        <v>201409</v>
      </c>
      <c r="F684" s="2" t="str">
        <f t="shared" si="21"/>
        <v>20140947</v>
      </c>
      <c r="G684" s="2" t="s">
        <v>57</v>
      </c>
      <c r="H684" s="2">
        <v>363882</v>
      </c>
      <c r="I684" s="10">
        <v>930619</v>
      </c>
      <c r="J684" s="10">
        <v>11</v>
      </c>
      <c r="K684" s="3"/>
      <c r="L684" s="3"/>
    </row>
    <row r="685" spans="1:12" x14ac:dyDescent="0.3">
      <c r="A685" s="2">
        <v>2014</v>
      </c>
      <c r="B685" s="2" t="s">
        <v>17</v>
      </c>
      <c r="C685" s="4" t="s">
        <v>92</v>
      </c>
      <c r="D685" s="2" t="s">
        <v>58</v>
      </c>
      <c r="E685" s="2" t="str">
        <f t="shared" si="20"/>
        <v>201409</v>
      </c>
      <c r="F685" s="2" t="str">
        <f t="shared" si="21"/>
        <v>20140950</v>
      </c>
      <c r="G685" s="2" t="s">
        <v>59</v>
      </c>
      <c r="H685" s="2">
        <v>424751</v>
      </c>
      <c r="I685" s="10">
        <v>416729</v>
      </c>
      <c r="J685" s="10">
        <v>16</v>
      </c>
      <c r="K685" s="3"/>
      <c r="L685" s="3"/>
    </row>
    <row r="686" spans="1:12" x14ac:dyDescent="0.3">
      <c r="A686" s="2">
        <v>2014</v>
      </c>
      <c r="B686" s="2" t="s">
        <v>17</v>
      </c>
      <c r="C686" s="4" t="s">
        <v>92</v>
      </c>
      <c r="D686" s="2" t="s">
        <v>60</v>
      </c>
      <c r="E686" s="2" t="str">
        <f t="shared" si="20"/>
        <v>201409</v>
      </c>
      <c r="F686" s="2" t="str">
        <f t="shared" si="21"/>
        <v>20140952</v>
      </c>
      <c r="G686" s="2" t="s">
        <v>61</v>
      </c>
      <c r="H686" s="2">
        <v>256237</v>
      </c>
      <c r="I686" s="10">
        <v>1131117</v>
      </c>
      <c r="J686" s="10">
        <v>20</v>
      </c>
      <c r="K686" s="3"/>
      <c r="L686" s="3"/>
    </row>
    <row r="687" spans="1:12" x14ac:dyDescent="0.3">
      <c r="A687" s="2">
        <v>2014</v>
      </c>
      <c r="B687" s="2" t="s">
        <v>17</v>
      </c>
      <c r="C687" s="4" t="s">
        <v>92</v>
      </c>
      <c r="D687" s="2" t="s">
        <v>62</v>
      </c>
      <c r="E687" s="2" t="str">
        <f t="shared" si="20"/>
        <v>201409</v>
      </c>
      <c r="F687" s="2" t="str">
        <f t="shared" si="21"/>
        <v>20140954</v>
      </c>
      <c r="G687" s="2" t="s">
        <v>63</v>
      </c>
      <c r="H687" s="2">
        <v>431758</v>
      </c>
      <c r="I687" s="10">
        <v>858185</v>
      </c>
      <c r="J687" s="10">
        <v>7</v>
      </c>
      <c r="K687" s="3"/>
      <c r="L687" s="3"/>
    </row>
    <row r="688" spans="1:12" x14ac:dyDescent="0.3">
      <c r="A688" s="2">
        <v>2014</v>
      </c>
      <c r="B688" s="2" t="s">
        <v>17</v>
      </c>
      <c r="C688" s="4" t="s">
        <v>92</v>
      </c>
      <c r="D688" s="2" t="s">
        <v>64</v>
      </c>
      <c r="E688" s="2" t="str">
        <f t="shared" si="20"/>
        <v>201409</v>
      </c>
      <c r="F688" s="2" t="str">
        <f t="shared" si="21"/>
        <v>20140986</v>
      </c>
      <c r="G688" s="2" t="s">
        <v>65</v>
      </c>
      <c r="H688" s="2">
        <v>45240</v>
      </c>
      <c r="I688" s="10">
        <v>248771</v>
      </c>
      <c r="J688" s="10">
        <v>6</v>
      </c>
      <c r="K688" s="3"/>
      <c r="L688" s="3"/>
    </row>
    <row r="689" spans="1:12" x14ac:dyDescent="0.3">
      <c r="A689" s="2">
        <v>2014</v>
      </c>
      <c r="B689" s="2" t="s">
        <v>17</v>
      </c>
      <c r="C689" s="4" t="s">
        <v>92</v>
      </c>
      <c r="D689" s="2" t="s">
        <v>66</v>
      </c>
      <c r="E689" s="2" t="str">
        <f t="shared" si="20"/>
        <v>201409</v>
      </c>
      <c r="F689" s="2" t="str">
        <f t="shared" si="21"/>
        <v>20140963</v>
      </c>
      <c r="G689" s="2" t="s">
        <v>67</v>
      </c>
      <c r="H689" s="2">
        <v>234256</v>
      </c>
      <c r="I689" s="10">
        <v>244551</v>
      </c>
      <c r="J689" s="10">
        <v>7</v>
      </c>
      <c r="K689" s="3"/>
      <c r="L689" s="3"/>
    </row>
    <row r="690" spans="1:12" x14ac:dyDescent="0.3">
      <c r="A690" s="2">
        <v>2014</v>
      </c>
      <c r="B690" s="2" t="s">
        <v>17</v>
      </c>
      <c r="C690" s="4" t="s">
        <v>92</v>
      </c>
      <c r="D690" s="2" t="s">
        <v>68</v>
      </c>
      <c r="E690" s="2" t="str">
        <f t="shared" si="20"/>
        <v>201409</v>
      </c>
      <c r="F690" s="2" t="str">
        <f t="shared" si="21"/>
        <v>20140966</v>
      </c>
      <c r="G690" s="2" t="s">
        <v>69</v>
      </c>
      <c r="H690" s="2">
        <v>489435</v>
      </c>
      <c r="I690" s="10">
        <v>369957</v>
      </c>
      <c r="J690" s="10">
        <v>12</v>
      </c>
      <c r="K690" s="3"/>
      <c r="L690" s="3"/>
    </row>
    <row r="691" spans="1:12" x14ac:dyDescent="0.3">
      <c r="A691" s="2">
        <v>2014</v>
      </c>
      <c r="B691" s="2" t="s">
        <v>17</v>
      </c>
      <c r="C691" s="4" t="s">
        <v>92</v>
      </c>
      <c r="D691" s="2" t="s">
        <v>70</v>
      </c>
      <c r="E691" s="2" t="str">
        <f t="shared" si="20"/>
        <v>201409</v>
      </c>
      <c r="F691" s="2" t="str">
        <f t="shared" si="21"/>
        <v>20140988</v>
      </c>
      <c r="G691" s="2" t="s">
        <v>71</v>
      </c>
      <c r="H691" s="2">
        <v>35873</v>
      </c>
      <c r="I691" s="10">
        <v>19332</v>
      </c>
      <c r="J691" s="10">
        <v>1</v>
      </c>
      <c r="K691" s="3"/>
      <c r="L691" s="3"/>
    </row>
    <row r="692" spans="1:12" x14ac:dyDescent="0.3">
      <c r="A692" s="2">
        <v>2014</v>
      </c>
      <c r="B692" s="2" t="s">
        <v>17</v>
      </c>
      <c r="C692" s="4" t="s">
        <v>92</v>
      </c>
      <c r="D692" s="2" t="s">
        <v>72</v>
      </c>
      <c r="E692" s="2" t="str">
        <f t="shared" si="20"/>
        <v>201409</v>
      </c>
      <c r="F692" s="2" t="str">
        <f t="shared" si="21"/>
        <v>20140968</v>
      </c>
      <c r="G692" s="2" t="s">
        <v>73</v>
      </c>
      <c r="H692" s="2">
        <v>1052532</v>
      </c>
      <c r="I692" s="10">
        <v>834226</v>
      </c>
      <c r="J692" s="10">
        <v>39</v>
      </c>
      <c r="K692" s="3"/>
      <c r="L692" s="3"/>
    </row>
    <row r="693" spans="1:12" x14ac:dyDescent="0.3">
      <c r="A693" s="2">
        <v>2014</v>
      </c>
      <c r="B693" s="2" t="s">
        <v>17</v>
      </c>
      <c r="C693" s="4" t="s">
        <v>92</v>
      </c>
      <c r="D693" s="2" t="s">
        <v>74</v>
      </c>
      <c r="E693" s="2" t="str">
        <f t="shared" si="20"/>
        <v>201409</v>
      </c>
      <c r="F693" s="2" t="str">
        <f t="shared" si="21"/>
        <v>20140970</v>
      </c>
      <c r="G693" s="2" t="s">
        <v>75</v>
      </c>
      <c r="H693" s="2">
        <v>160784</v>
      </c>
      <c r="I693" s="10">
        <v>822302</v>
      </c>
      <c r="J693" s="10">
        <v>5</v>
      </c>
      <c r="K693" s="3"/>
      <c r="L693" s="3"/>
    </row>
    <row r="694" spans="1:12" x14ac:dyDescent="0.3">
      <c r="A694" s="2">
        <v>2014</v>
      </c>
      <c r="B694" s="2" t="s">
        <v>17</v>
      </c>
      <c r="C694" s="4" t="s">
        <v>92</v>
      </c>
      <c r="D694" s="2" t="s">
        <v>76</v>
      </c>
      <c r="E694" s="2" t="str">
        <f t="shared" si="20"/>
        <v>201409</v>
      </c>
      <c r="F694" s="2" t="str">
        <f t="shared" si="21"/>
        <v>20140973</v>
      </c>
      <c r="G694" s="2" t="s">
        <v>77</v>
      </c>
      <c r="H694" s="2">
        <v>468558</v>
      </c>
      <c r="I694" s="10">
        <v>722881</v>
      </c>
      <c r="J694" s="10">
        <v>23</v>
      </c>
      <c r="K694" s="3"/>
      <c r="L694" s="3"/>
    </row>
    <row r="695" spans="1:12" x14ac:dyDescent="0.3">
      <c r="A695" s="2">
        <v>2014</v>
      </c>
      <c r="B695" s="2" t="s">
        <v>17</v>
      </c>
      <c r="C695" s="4" t="s">
        <v>92</v>
      </c>
      <c r="D695" s="2" t="s">
        <v>78</v>
      </c>
      <c r="E695" s="2" t="str">
        <f t="shared" si="20"/>
        <v>201409</v>
      </c>
      <c r="F695" s="2" t="str">
        <f t="shared" si="21"/>
        <v>20140976</v>
      </c>
      <c r="G695" s="2" t="s">
        <v>79</v>
      </c>
      <c r="H695" s="2">
        <v>2321950</v>
      </c>
      <c r="I695" s="10">
        <v>1812910</v>
      </c>
      <c r="J695" s="10">
        <v>13</v>
      </c>
      <c r="K695" s="3"/>
      <c r="L695" s="3"/>
    </row>
    <row r="696" spans="1:12" x14ac:dyDescent="0.3">
      <c r="A696" s="2">
        <v>2014</v>
      </c>
      <c r="B696" s="2" t="s">
        <v>17</v>
      </c>
      <c r="C696" s="4" t="s">
        <v>92</v>
      </c>
      <c r="D696" s="2" t="s">
        <v>80</v>
      </c>
      <c r="E696" s="2" t="str">
        <f t="shared" si="20"/>
        <v>201409</v>
      </c>
      <c r="F696" s="2" t="str">
        <f t="shared" si="21"/>
        <v>20140997</v>
      </c>
      <c r="G696" s="2" t="s">
        <v>81</v>
      </c>
      <c r="H696" s="2">
        <v>2747</v>
      </c>
      <c r="I696" s="10">
        <v>27199</v>
      </c>
      <c r="J696" s="10">
        <v>1</v>
      </c>
      <c r="K696" s="3"/>
      <c r="L696" s="3"/>
    </row>
    <row r="697" spans="1:12" x14ac:dyDescent="0.3">
      <c r="A697" s="2">
        <v>2014</v>
      </c>
      <c r="B697" s="2" t="s">
        <v>17</v>
      </c>
      <c r="C697" s="4" t="s">
        <v>92</v>
      </c>
      <c r="D697" s="2" t="s">
        <v>82</v>
      </c>
      <c r="E697" s="2" t="str">
        <f t="shared" si="20"/>
        <v>201409</v>
      </c>
      <c r="F697" s="2" t="str">
        <f t="shared" si="21"/>
        <v>20140999</v>
      </c>
      <c r="G697" s="2" t="s">
        <v>83</v>
      </c>
      <c r="H697" s="2">
        <v>6493</v>
      </c>
      <c r="I697" s="10">
        <v>69690</v>
      </c>
      <c r="J697" s="10">
        <v>2</v>
      </c>
      <c r="K697" s="3"/>
      <c r="L697" s="3"/>
    </row>
    <row r="698" spans="1:12" x14ac:dyDescent="0.3">
      <c r="A698" s="2">
        <v>2014</v>
      </c>
      <c r="B698" s="2" t="s">
        <v>16</v>
      </c>
      <c r="C698" s="4" t="s">
        <v>91</v>
      </c>
      <c r="D698" s="2" t="s">
        <v>5</v>
      </c>
      <c r="E698" s="2" t="str">
        <f t="shared" si="20"/>
        <v>201410</v>
      </c>
      <c r="F698" s="2" t="str">
        <f t="shared" si="21"/>
        <v>20141091</v>
      </c>
      <c r="G698" s="2" t="s">
        <v>6</v>
      </c>
      <c r="H698" s="2">
        <v>13030</v>
      </c>
      <c r="I698" s="10">
        <v>53565</v>
      </c>
      <c r="J698" s="10">
        <v>0</v>
      </c>
      <c r="K698" s="3"/>
      <c r="L698" s="3"/>
    </row>
    <row r="699" spans="1:12" x14ac:dyDescent="0.3">
      <c r="A699" s="2">
        <v>2014</v>
      </c>
      <c r="B699" s="2" t="s">
        <v>16</v>
      </c>
      <c r="C699" s="4" t="s">
        <v>91</v>
      </c>
      <c r="D699" s="2" t="s">
        <v>18</v>
      </c>
      <c r="E699" s="2" t="str">
        <f t="shared" si="20"/>
        <v>201410</v>
      </c>
      <c r="F699" s="2" t="str">
        <f t="shared" si="21"/>
        <v>20141005</v>
      </c>
      <c r="G699" s="2" t="s">
        <v>19</v>
      </c>
      <c r="H699" s="2">
        <v>3379583</v>
      </c>
      <c r="I699" s="10">
        <v>2354588</v>
      </c>
      <c r="J699" s="10">
        <v>66</v>
      </c>
      <c r="K699" s="3"/>
      <c r="L699" s="3"/>
    </row>
    <row r="700" spans="1:12" x14ac:dyDescent="0.3">
      <c r="A700" s="2">
        <v>2014</v>
      </c>
      <c r="B700" s="2" t="s">
        <v>16</v>
      </c>
      <c r="C700" s="4" t="s">
        <v>91</v>
      </c>
      <c r="D700" s="2" t="s">
        <v>20</v>
      </c>
      <c r="E700" s="2" t="str">
        <f t="shared" si="20"/>
        <v>201410</v>
      </c>
      <c r="F700" s="2" t="str">
        <f t="shared" si="21"/>
        <v>20141081</v>
      </c>
      <c r="G700" s="2" t="s">
        <v>21</v>
      </c>
      <c r="H700" s="2">
        <v>40188</v>
      </c>
      <c r="I700" s="10">
        <v>186355</v>
      </c>
      <c r="J700" s="10">
        <v>3</v>
      </c>
      <c r="K700" s="3"/>
      <c r="L700" s="3"/>
    </row>
    <row r="701" spans="1:12" x14ac:dyDescent="0.3">
      <c r="A701" s="2">
        <v>2014</v>
      </c>
      <c r="B701" s="2" t="s">
        <v>16</v>
      </c>
      <c r="C701" s="4" t="s">
        <v>91</v>
      </c>
      <c r="D701" s="2" t="s">
        <v>22</v>
      </c>
      <c r="E701" s="2" t="str">
        <f t="shared" si="20"/>
        <v>201410</v>
      </c>
      <c r="F701" s="2" t="str">
        <f t="shared" si="21"/>
        <v>20141008</v>
      </c>
      <c r="G701" s="2" t="s">
        <v>23</v>
      </c>
      <c r="H701" s="2">
        <v>1077344</v>
      </c>
      <c r="I701" s="10">
        <v>1294202</v>
      </c>
      <c r="J701" s="10">
        <v>7</v>
      </c>
      <c r="K701" s="3"/>
      <c r="L701" s="3"/>
    </row>
    <row r="702" spans="1:12" x14ac:dyDescent="0.3">
      <c r="A702" s="2">
        <v>2014</v>
      </c>
      <c r="B702" s="2" t="s">
        <v>16</v>
      </c>
      <c r="C702" s="4" t="s">
        <v>91</v>
      </c>
      <c r="D702" s="2" t="s">
        <v>24</v>
      </c>
      <c r="E702" s="2" t="str">
        <f t="shared" si="20"/>
        <v>201410</v>
      </c>
      <c r="F702" s="2" t="str">
        <f t="shared" si="21"/>
        <v>20141011</v>
      </c>
      <c r="G702" s="2" t="s">
        <v>25</v>
      </c>
      <c r="H702" s="2">
        <v>5748365</v>
      </c>
      <c r="I702" s="10">
        <v>1251975</v>
      </c>
      <c r="J702" s="10">
        <v>23</v>
      </c>
      <c r="K702" s="3"/>
      <c r="L702" s="3"/>
    </row>
    <row r="703" spans="1:12" x14ac:dyDescent="0.3">
      <c r="A703" s="2">
        <v>2014</v>
      </c>
      <c r="B703" s="2" t="s">
        <v>16</v>
      </c>
      <c r="C703" s="4" t="s">
        <v>91</v>
      </c>
      <c r="D703" s="2" t="s">
        <v>26</v>
      </c>
      <c r="E703" s="2" t="str">
        <f t="shared" si="20"/>
        <v>201410</v>
      </c>
      <c r="F703" s="2" t="str">
        <f t="shared" si="21"/>
        <v>20141013</v>
      </c>
      <c r="G703" s="2" t="s">
        <v>27</v>
      </c>
      <c r="H703" s="2">
        <v>632283</v>
      </c>
      <c r="I703" s="10">
        <v>1378634</v>
      </c>
      <c r="J703" s="10">
        <v>34</v>
      </c>
      <c r="K703" s="3"/>
      <c r="L703" s="3"/>
    </row>
    <row r="704" spans="1:12" x14ac:dyDescent="0.3">
      <c r="A704" s="2">
        <v>2014</v>
      </c>
      <c r="B704" s="2" t="s">
        <v>16</v>
      </c>
      <c r="C704" s="4" t="s">
        <v>91</v>
      </c>
      <c r="D704" s="2" t="s">
        <v>28</v>
      </c>
      <c r="E704" s="2" t="str">
        <f t="shared" si="20"/>
        <v>201410</v>
      </c>
      <c r="F704" s="2" t="str">
        <f t="shared" si="21"/>
        <v>20141015</v>
      </c>
      <c r="G704" s="2" t="s">
        <v>29</v>
      </c>
      <c r="H704" s="2">
        <v>433602</v>
      </c>
      <c r="I704" s="10">
        <v>654786</v>
      </c>
      <c r="J704" s="10">
        <v>16</v>
      </c>
      <c r="K704" s="3"/>
      <c r="L704" s="3"/>
    </row>
    <row r="705" spans="1:12" x14ac:dyDescent="0.3">
      <c r="A705" s="2">
        <v>2014</v>
      </c>
      <c r="B705" s="2" t="s">
        <v>16</v>
      </c>
      <c r="C705" s="4" t="s">
        <v>91</v>
      </c>
      <c r="D705" s="2" t="s">
        <v>30</v>
      </c>
      <c r="E705" s="2" t="str">
        <f t="shared" si="20"/>
        <v>201410</v>
      </c>
      <c r="F705" s="2" t="str">
        <f t="shared" si="21"/>
        <v>20141017</v>
      </c>
      <c r="G705" s="2" t="s">
        <v>31</v>
      </c>
      <c r="H705" s="2">
        <v>426936</v>
      </c>
      <c r="I705" s="10">
        <v>439587</v>
      </c>
      <c r="J705" s="10">
        <v>11</v>
      </c>
      <c r="K705" s="3"/>
      <c r="L705" s="3"/>
    </row>
    <row r="706" spans="1:12" x14ac:dyDescent="0.3">
      <c r="A706" s="2">
        <v>2014</v>
      </c>
      <c r="B706" s="2" t="s">
        <v>16</v>
      </c>
      <c r="C706" s="4" t="s">
        <v>91</v>
      </c>
      <c r="D706" s="2" t="s">
        <v>32</v>
      </c>
      <c r="E706" s="2" t="str">
        <f t="shared" ref="E706:E769" si="22">+CONCATENATE(A706,C706)</f>
        <v>201410</v>
      </c>
      <c r="F706" s="2" t="str">
        <f t="shared" ref="F706:F769" si="23">+CONCATENATE(A706,C706,D706)</f>
        <v>20141018</v>
      </c>
      <c r="G706" s="2" t="s">
        <v>33</v>
      </c>
      <c r="H706" s="2">
        <v>70826</v>
      </c>
      <c r="I706" s="10">
        <v>294421</v>
      </c>
      <c r="J706" s="10">
        <v>6</v>
      </c>
      <c r="K706" s="3"/>
      <c r="L706" s="3"/>
    </row>
    <row r="707" spans="1:12" x14ac:dyDescent="0.3">
      <c r="A707" s="2">
        <v>2014</v>
      </c>
      <c r="B707" s="2" t="s">
        <v>16</v>
      </c>
      <c r="C707" s="4" t="s">
        <v>91</v>
      </c>
      <c r="D707" s="2" t="s">
        <v>34</v>
      </c>
      <c r="E707" s="2" t="str">
        <f t="shared" si="22"/>
        <v>201410</v>
      </c>
      <c r="F707" s="2" t="str">
        <f t="shared" si="23"/>
        <v>20141085</v>
      </c>
      <c r="G707" s="2" t="s">
        <v>35</v>
      </c>
      <c r="H707" s="2">
        <v>160382</v>
      </c>
      <c r="I707" s="10">
        <v>198198</v>
      </c>
      <c r="J707" s="10">
        <v>5</v>
      </c>
      <c r="K707" s="3"/>
      <c r="L707" s="3"/>
    </row>
    <row r="708" spans="1:12" x14ac:dyDescent="0.3">
      <c r="A708" s="2">
        <v>2014</v>
      </c>
      <c r="B708" s="2" t="s">
        <v>16</v>
      </c>
      <c r="C708" s="4" t="s">
        <v>91</v>
      </c>
      <c r="D708" s="2" t="s">
        <v>36</v>
      </c>
      <c r="E708" s="2" t="str">
        <f t="shared" si="22"/>
        <v>201410</v>
      </c>
      <c r="F708" s="2" t="str">
        <f t="shared" si="23"/>
        <v>20141019</v>
      </c>
      <c r="G708" s="2" t="s">
        <v>37</v>
      </c>
      <c r="H708" s="2">
        <v>264402</v>
      </c>
      <c r="I708" s="10">
        <v>961391</v>
      </c>
      <c r="J708" s="10">
        <v>6</v>
      </c>
      <c r="K708" s="3"/>
      <c r="L708" s="3"/>
    </row>
    <row r="709" spans="1:12" x14ac:dyDescent="0.3">
      <c r="A709" s="2">
        <v>2014</v>
      </c>
      <c r="B709" s="2" t="s">
        <v>16</v>
      </c>
      <c r="C709" s="4" t="s">
        <v>91</v>
      </c>
      <c r="D709" s="2" t="s">
        <v>38</v>
      </c>
      <c r="E709" s="2" t="str">
        <f t="shared" si="22"/>
        <v>201410</v>
      </c>
      <c r="F709" s="2" t="str">
        <f t="shared" si="23"/>
        <v>20141020</v>
      </c>
      <c r="G709" s="2" t="s">
        <v>39</v>
      </c>
      <c r="H709" s="2">
        <v>304191</v>
      </c>
      <c r="I709" s="10">
        <v>809570</v>
      </c>
      <c r="J709" s="10">
        <v>3</v>
      </c>
      <c r="K709" s="3"/>
      <c r="L709" s="3"/>
    </row>
    <row r="710" spans="1:12" x14ac:dyDescent="0.3">
      <c r="A710" s="2">
        <v>2014</v>
      </c>
      <c r="B710" s="2" t="s">
        <v>16</v>
      </c>
      <c r="C710" s="4" t="s">
        <v>91</v>
      </c>
      <c r="D710" s="2" t="s">
        <v>40</v>
      </c>
      <c r="E710" s="2" t="str">
        <f t="shared" si="22"/>
        <v>201410</v>
      </c>
      <c r="F710" s="2" t="str">
        <f t="shared" si="23"/>
        <v>20141027</v>
      </c>
      <c r="G710" s="2" t="s">
        <v>41</v>
      </c>
      <c r="H710" s="2">
        <v>49231</v>
      </c>
      <c r="I710" s="10">
        <v>389600</v>
      </c>
      <c r="J710" s="10">
        <v>3</v>
      </c>
      <c r="K710" s="3"/>
      <c r="L710" s="3"/>
    </row>
    <row r="711" spans="1:12" x14ac:dyDescent="0.3">
      <c r="A711" s="2">
        <v>2014</v>
      </c>
      <c r="B711" s="2" t="s">
        <v>16</v>
      </c>
      <c r="C711" s="4" t="s">
        <v>91</v>
      </c>
      <c r="D711" s="2" t="s">
        <v>42</v>
      </c>
      <c r="E711" s="2" t="str">
        <f t="shared" si="22"/>
        <v>201410</v>
      </c>
      <c r="F711" s="2" t="str">
        <f t="shared" si="23"/>
        <v>20141023</v>
      </c>
      <c r="G711" s="2" t="s">
        <v>43</v>
      </c>
      <c r="H711" s="2">
        <v>313960</v>
      </c>
      <c r="I711" s="10">
        <v>1316973</v>
      </c>
      <c r="J711" s="10">
        <v>19</v>
      </c>
      <c r="K711" s="3"/>
      <c r="L711" s="3"/>
    </row>
    <row r="712" spans="1:12" x14ac:dyDescent="0.3">
      <c r="A712" s="2">
        <v>2014</v>
      </c>
      <c r="B712" s="2" t="s">
        <v>16</v>
      </c>
      <c r="C712" s="4" t="s">
        <v>91</v>
      </c>
      <c r="D712" s="2" t="s">
        <v>44</v>
      </c>
      <c r="E712" s="2" t="str">
        <f t="shared" si="22"/>
        <v>201410</v>
      </c>
      <c r="F712" s="2" t="str">
        <f t="shared" si="23"/>
        <v>20141025</v>
      </c>
      <c r="G712" s="2" t="s">
        <v>45</v>
      </c>
      <c r="H712" s="2">
        <v>1121058</v>
      </c>
      <c r="I712" s="10">
        <v>887045</v>
      </c>
      <c r="J712" s="10">
        <v>14</v>
      </c>
      <c r="K712" s="3"/>
      <c r="L712" s="3"/>
    </row>
    <row r="713" spans="1:12" x14ac:dyDescent="0.3">
      <c r="A713" s="2">
        <v>2014</v>
      </c>
      <c r="B713" s="2" t="s">
        <v>16</v>
      </c>
      <c r="C713" s="4" t="s">
        <v>91</v>
      </c>
      <c r="D713" s="2" t="s">
        <v>46</v>
      </c>
      <c r="E713" s="2" t="str">
        <f t="shared" si="22"/>
        <v>201410</v>
      </c>
      <c r="F713" s="2" t="str">
        <f t="shared" si="23"/>
        <v>20141094</v>
      </c>
      <c r="G713" s="2" t="s">
        <v>47</v>
      </c>
      <c r="H713" s="2">
        <v>4122</v>
      </c>
      <c r="I713" s="7">
        <v>38074</v>
      </c>
      <c r="J713" s="10">
        <v>0</v>
      </c>
      <c r="K713" s="3"/>
      <c r="L713" s="3"/>
    </row>
    <row r="714" spans="1:12" x14ac:dyDescent="0.3">
      <c r="A714" s="2">
        <v>2014</v>
      </c>
      <c r="B714" s="2" t="s">
        <v>16</v>
      </c>
      <c r="C714" s="4" t="s">
        <v>91</v>
      </c>
      <c r="D714" s="2" t="s">
        <v>48</v>
      </c>
      <c r="E714" s="2" t="str">
        <f t="shared" si="22"/>
        <v>201410</v>
      </c>
      <c r="F714" s="2" t="str">
        <f t="shared" si="23"/>
        <v>20141095</v>
      </c>
      <c r="G714" s="2" t="s">
        <v>49</v>
      </c>
      <c r="H714" s="2">
        <v>13243</v>
      </c>
      <c r="I714" s="10">
        <v>59384</v>
      </c>
      <c r="J714" s="10">
        <v>0</v>
      </c>
      <c r="K714" s="3"/>
      <c r="L714" s="3"/>
    </row>
    <row r="715" spans="1:12" x14ac:dyDescent="0.3">
      <c r="A715" s="2">
        <v>2014</v>
      </c>
      <c r="B715" s="2" t="s">
        <v>16</v>
      </c>
      <c r="C715" s="4" t="s">
        <v>91</v>
      </c>
      <c r="D715" s="2" t="s">
        <v>50</v>
      </c>
      <c r="E715" s="2" t="str">
        <f t="shared" si="22"/>
        <v>201410</v>
      </c>
      <c r="F715" s="2" t="str">
        <f t="shared" si="23"/>
        <v>20141041</v>
      </c>
      <c r="G715" s="2" t="s">
        <v>51</v>
      </c>
      <c r="H715" s="2">
        <v>316855</v>
      </c>
      <c r="I715" s="10">
        <v>732424</v>
      </c>
      <c r="J715" s="10">
        <v>10</v>
      </c>
      <c r="K715" s="3"/>
      <c r="L715" s="3"/>
    </row>
    <row r="716" spans="1:12" x14ac:dyDescent="0.3">
      <c r="A716" s="2">
        <v>2014</v>
      </c>
      <c r="B716" s="2" t="s">
        <v>16</v>
      </c>
      <c r="C716" s="4" t="s">
        <v>91</v>
      </c>
      <c r="D716" s="2" t="s">
        <v>54</v>
      </c>
      <c r="E716" s="2" t="str">
        <f t="shared" si="22"/>
        <v>201410</v>
      </c>
      <c r="F716" s="2" t="str">
        <f t="shared" si="23"/>
        <v>20141044</v>
      </c>
      <c r="G716" s="2" t="s">
        <v>55</v>
      </c>
      <c r="H716" s="2">
        <v>145278</v>
      </c>
      <c r="I716" s="10">
        <v>703974</v>
      </c>
      <c r="J716" s="10">
        <v>3</v>
      </c>
      <c r="K716" s="3"/>
      <c r="L716" s="3"/>
    </row>
    <row r="717" spans="1:12" x14ac:dyDescent="0.3">
      <c r="A717" s="2">
        <v>2014</v>
      </c>
      <c r="B717" s="2" t="s">
        <v>16</v>
      </c>
      <c r="C717" s="4" t="s">
        <v>91</v>
      </c>
      <c r="D717" s="2" t="s">
        <v>56</v>
      </c>
      <c r="E717" s="2" t="str">
        <f t="shared" si="22"/>
        <v>201410</v>
      </c>
      <c r="F717" s="2" t="str">
        <f t="shared" si="23"/>
        <v>20141047</v>
      </c>
      <c r="G717" s="2" t="s">
        <v>57</v>
      </c>
      <c r="H717" s="2">
        <v>367280</v>
      </c>
      <c r="I717" s="10">
        <v>938280</v>
      </c>
      <c r="J717" s="10">
        <v>11</v>
      </c>
      <c r="K717" s="3"/>
      <c r="L717" s="3"/>
    </row>
    <row r="718" spans="1:12" x14ac:dyDescent="0.3">
      <c r="A718" s="2">
        <v>2014</v>
      </c>
      <c r="B718" s="2" t="s">
        <v>16</v>
      </c>
      <c r="C718" s="4" t="s">
        <v>91</v>
      </c>
      <c r="D718" s="2" t="s">
        <v>58</v>
      </c>
      <c r="E718" s="2" t="str">
        <f t="shared" si="22"/>
        <v>201410</v>
      </c>
      <c r="F718" s="2" t="str">
        <f t="shared" si="23"/>
        <v>20141050</v>
      </c>
      <c r="G718" s="2" t="s">
        <v>59</v>
      </c>
      <c r="H718" s="2">
        <v>428202</v>
      </c>
      <c r="I718" s="10">
        <v>416213</v>
      </c>
      <c r="J718" s="10">
        <v>16</v>
      </c>
      <c r="K718" s="3"/>
      <c r="L718" s="3"/>
    </row>
    <row r="719" spans="1:12" x14ac:dyDescent="0.3">
      <c r="A719" s="2">
        <v>2014</v>
      </c>
      <c r="B719" s="2" t="s">
        <v>16</v>
      </c>
      <c r="C719" s="4" t="s">
        <v>91</v>
      </c>
      <c r="D719" s="2" t="s">
        <v>60</v>
      </c>
      <c r="E719" s="2" t="str">
        <f t="shared" si="22"/>
        <v>201410</v>
      </c>
      <c r="F719" s="2" t="str">
        <f t="shared" si="23"/>
        <v>20141052</v>
      </c>
      <c r="G719" s="2" t="s">
        <v>61</v>
      </c>
      <c r="H719" s="2">
        <v>262365</v>
      </c>
      <c r="I719" s="10">
        <v>1125205</v>
      </c>
      <c r="J719" s="10">
        <v>19</v>
      </c>
      <c r="K719" s="3"/>
      <c r="L719" s="3"/>
    </row>
    <row r="720" spans="1:12" x14ac:dyDescent="0.3">
      <c r="A720" s="2">
        <v>2014</v>
      </c>
      <c r="B720" s="2" t="s">
        <v>16</v>
      </c>
      <c r="C720" s="4" t="s">
        <v>91</v>
      </c>
      <c r="D720" s="2" t="s">
        <v>62</v>
      </c>
      <c r="E720" s="2" t="str">
        <f t="shared" si="22"/>
        <v>201410</v>
      </c>
      <c r="F720" s="2" t="str">
        <f t="shared" si="23"/>
        <v>20141054</v>
      </c>
      <c r="G720" s="2" t="s">
        <v>63</v>
      </c>
      <c r="H720" s="2">
        <v>435425</v>
      </c>
      <c r="I720" s="10">
        <v>859494</v>
      </c>
      <c r="J720" s="10">
        <v>7</v>
      </c>
      <c r="K720" s="3"/>
      <c r="L720" s="3"/>
    </row>
    <row r="721" spans="1:12" x14ac:dyDescent="0.3">
      <c r="A721" s="2">
        <v>2014</v>
      </c>
      <c r="B721" s="2" t="s">
        <v>16</v>
      </c>
      <c r="C721" s="4" t="s">
        <v>91</v>
      </c>
      <c r="D721" s="2" t="s">
        <v>64</v>
      </c>
      <c r="E721" s="2" t="str">
        <f t="shared" si="22"/>
        <v>201410</v>
      </c>
      <c r="F721" s="2" t="str">
        <f t="shared" si="23"/>
        <v>20141086</v>
      </c>
      <c r="G721" s="2" t="s">
        <v>65</v>
      </c>
      <c r="H721" s="2">
        <v>46362</v>
      </c>
      <c r="I721" s="10">
        <v>246252</v>
      </c>
      <c r="J721" s="10">
        <v>6</v>
      </c>
      <c r="K721" s="3"/>
      <c r="L721" s="3"/>
    </row>
    <row r="722" spans="1:12" x14ac:dyDescent="0.3">
      <c r="A722" s="2">
        <v>2014</v>
      </c>
      <c r="B722" s="2" t="s">
        <v>16</v>
      </c>
      <c r="C722" s="4" t="s">
        <v>91</v>
      </c>
      <c r="D722" s="2" t="s">
        <v>66</v>
      </c>
      <c r="E722" s="2" t="str">
        <f t="shared" si="22"/>
        <v>201410</v>
      </c>
      <c r="F722" s="2" t="str">
        <f t="shared" si="23"/>
        <v>20141063</v>
      </c>
      <c r="G722" s="2" t="s">
        <v>67</v>
      </c>
      <c r="H722" s="2">
        <v>235932</v>
      </c>
      <c r="I722" s="10">
        <v>242170</v>
      </c>
      <c r="J722" s="10">
        <v>7</v>
      </c>
      <c r="K722" s="3"/>
      <c r="L722" s="3"/>
    </row>
    <row r="723" spans="1:12" x14ac:dyDescent="0.3">
      <c r="A723" s="2">
        <v>2014</v>
      </c>
      <c r="B723" s="2" t="s">
        <v>16</v>
      </c>
      <c r="C723" s="4" t="s">
        <v>91</v>
      </c>
      <c r="D723" s="2" t="s">
        <v>68</v>
      </c>
      <c r="E723" s="2" t="str">
        <f t="shared" si="22"/>
        <v>201410</v>
      </c>
      <c r="F723" s="2" t="str">
        <f t="shared" si="23"/>
        <v>20141066</v>
      </c>
      <c r="G723" s="2" t="s">
        <v>69</v>
      </c>
      <c r="H723" s="2">
        <v>491527</v>
      </c>
      <c r="I723" s="10">
        <v>371462</v>
      </c>
      <c r="J723" s="10">
        <v>12</v>
      </c>
      <c r="K723" s="3"/>
      <c r="L723" s="3"/>
    </row>
    <row r="724" spans="1:12" x14ac:dyDescent="0.3">
      <c r="A724" s="2">
        <v>2014</v>
      </c>
      <c r="B724" s="2" t="s">
        <v>16</v>
      </c>
      <c r="C724" s="4" t="s">
        <v>91</v>
      </c>
      <c r="D724" s="2" t="s">
        <v>70</v>
      </c>
      <c r="E724" s="2" t="str">
        <f t="shared" si="22"/>
        <v>201410</v>
      </c>
      <c r="F724" s="2" t="str">
        <f t="shared" si="23"/>
        <v>20141088</v>
      </c>
      <c r="G724" s="2" t="s">
        <v>71</v>
      </c>
      <c r="H724" s="2">
        <v>36529</v>
      </c>
      <c r="I724" s="10">
        <v>18586</v>
      </c>
      <c r="J724" s="10">
        <v>1</v>
      </c>
      <c r="K724" s="3"/>
      <c r="L724" s="3"/>
    </row>
    <row r="725" spans="1:12" x14ac:dyDescent="0.3">
      <c r="A725" s="2">
        <v>2014</v>
      </c>
      <c r="B725" s="2" t="s">
        <v>16</v>
      </c>
      <c r="C725" s="4" t="s">
        <v>91</v>
      </c>
      <c r="D725" s="2" t="s">
        <v>72</v>
      </c>
      <c r="E725" s="2" t="str">
        <f t="shared" si="22"/>
        <v>201410</v>
      </c>
      <c r="F725" s="2" t="str">
        <f t="shared" si="23"/>
        <v>20141068</v>
      </c>
      <c r="G725" s="2" t="s">
        <v>73</v>
      </c>
      <c r="H725" s="2">
        <v>1060092</v>
      </c>
      <c r="I725" s="10">
        <v>832262</v>
      </c>
      <c r="J725" s="10">
        <v>38</v>
      </c>
      <c r="K725" s="3"/>
      <c r="L725" s="3"/>
    </row>
    <row r="726" spans="1:12" x14ac:dyDescent="0.3">
      <c r="A726" s="2">
        <v>2014</v>
      </c>
      <c r="B726" s="2" t="s">
        <v>16</v>
      </c>
      <c r="C726" s="4" t="s">
        <v>91</v>
      </c>
      <c r="D726" s="2" t="s">
        <v>74</v>
      </c>
      <c r="E726" s="2" t="str">
        <f t="shared" si="22"/>
        <v>201410</v>
      </c>
      <c r="F726" s="2" t="str">
        <f t="shared" si="23"/>
        <v>20141070</v>
      </c>
      <c r="G726" s="2" t="s">
        <v>75</v>
      </c>
      <c r="H726" s="2">
        <v>162459</v>
      </c>
      <c r="I726" s="10">
        <v>821274</v>
      </c>
      <c r="J726" s="10">
        <v>5</v>
      </c>
      <c r="K726" s="3"/>
      <c r="L726" s="3"/>
    </row>
    <row r="727" spans="1:12" x14ac:dyDescent="0.3">
      <c r="A727" s="2">
        <v>2014</v>
      </c>
      <c r="B727" s="2" t="s">
        <v>16</v>
      </c>
      <c r="C727" s="4" t="s">
        <v>91</v>
      </c>
      <c r="D727" s="2" t="s">
        <v>76</v>
      </c>
      <c r="E727" s="2" t="str">
        <f t="shared" si="22"/>
        <v>201410</v>
      </c>
      <c r="F727" s="2" t="str">
        <f t="shared" si="23"/>
        <v>20141073</v>
      </c>
      <c r="G727" s="2" t="s">
        <v>77</v>
      </c>
      <c r="H727" s="2">
        <v>471373</v>
      </c>
      <c r="I727" s="10">
        <v>718123</v>
      </c>
      <c r="J727" s="10">
        <v>22</v>
      </c>
      <c r="K727" s="3"/>
      <c r="L727" s="3"/>
    </row>
    <row r="728" spans="1:12" x14ac:dyDescent="0.3">
      <c r="A728" s="2">
        <v>2014</v>
      </c>
      <c r="B728" s="2" t="s">
        <v>16</v>
      </c>
      <c r="C728" s="4" t="s">
        <v>91</v>
      </c>
      <c r="D728" s="2" t="s">
        <v>78</v>
      </c>
      <c r="E728" s="2" t="str">
        <f t="shared" si="22"/>
        <v>201410</v>
      </c>
      <c r="F728" s="2" t="str">
        <f t="shared" si="23"/>
        <v>20141076</v>
      </c>
      <c r="G728" s="2" t="s">
        <v>79</v>
      </c>
      <c r="H728" s="2">
        <v>2338834</v>
      </c>
      <c r="I728" s="10">
        <v>1804142</v>
      </c>
      <c r="J728" s="10">
        <v>12</v>
      </c>
      <c r="K728" s="3"/>
      <c r="L728" s="3"/>
    </row>
    <row r="729" spans="1:12" x14ac:dyDescent="0.3">
      <c r="A729" s="2">
        <v>2014</v>
      </c>
      <c r="B729" s="2" t="s">
        <v>16</v>
      </c>
      <c r="C729" s="4" t="s">
        <v>91</v>
      </c>
      <c r="D729" s="2" t="s">
        <v>80</v>
      </c>
      <c r="E729" s="2" t="str">
        <f t="shared" si="22"/>
        <v>201410</v>
      </c>
      <c r="F729" s="2" t="str">
        <f t="shared" si="23"/>
        <v>20141097</v>
      </c>
      <c r="G729" s="2" t="s">
        <v>81</v>
      </c>
      <c r="H729" s="2">
        <v>2829</v>
      </c>
      <c r="I729" s="10">
        <v>27072</v>
      </c>
      <c r="J729" s="10">
        <v>1</v>
      </c>
      <c r="K729" s="3"/>
      <c r="L729" s="3"/>
    </row>
    <row r="730" spans="1:12" x14ac:dyDescent="0.3">
      <c r="A730" s="2">
        <v>2014</v>
      </c>
      <c r="B730" s="2" t="s">
        <v>16</v>
      </c>
      <c r="C730" s="4" t="s">
        <v>91</v>
      </c>
      <c r="D730" s="2" t="s">
        <v>82</v>
      </c>
      <c r="E730" s="2" t="str">
        <f t="shared" si="22"/>
        <v>201410</v>
      </c>
      <c r="F730" s="2" t="str">
        <f t="shared" si="23"/>
        <v>20141099</v>
      </c>
      <c r="G730" s="2" t="s">
        <v>83</v>
      </c>
      <c r="H730" s="2">
        <v>6603</v>
      </c>
      <c r="I730" s="10">
        <v>69839</v>
      </c>
      <c r="J730" s="10">
        <v>2</v>
      </c>
      <c r="K730" s="3"/>
      <c r="L730" s="3"/>
    </row>
    <row r="731" spans="1:12" x14ac:dyDescent="0.3">
      <c r="A731" s="2">
        <v>2014</v>
      </c>
      <c r="B731" s="2" t="s">
        <v>15</v>
      </c>
      <c r="C731" s="4" t="s">
        <v>24</v>
      </c>
      <c r="D731" s="2" t="s">
        <v>5</v>
      </c>
      <c r="E731" s="2" t="str">
        <f t="shared" si="22"/>
        <v>201411</v>
      </c>
      <c r="F731" s="2" t="str">
        <f t="shared" si="23"/>
        <v>20141191</v>
      </c>
      <c r="G731" s="2" t="s">
        <v>6</v>
      </c>
      <c r="H731" s="2">
        <v>12866</v>
      </c>
      <c r="I731" s="10">
        <v>53398</v>
      </c>
      <c r="J731" s="10">
        <v>0</v>
      </c>
      <c r="K731" s="3"/>
      <c r="L731" s="3"/>
    </row>
    <row r="732" spans="1:12" x14ac:dyDescent="0.3">
      <c r="A732" s="2">
        <v>2014</v>
      </c>
      <c r="B732" s="2" t="s">
        <v>15</v>
      </c>
      <c r="C732" s="4" t="s">
        <v>24</v>
      </c>
      <c r="D732" s="2" t="s">
        <v>18</v>
      </c>
      <c r="E732" s="2" t="str">
        <f t="shared" si="22"/>
        <v>201411</v>
      </c>
      <c r="F732" s="2" t="str">
        <f t="shared" si="23"/>
        <v>20141105</v>
      </c>
      <c r="G732" s="2" t="s">
        <v>19</v>
      </c>
      <c r="H732" s="2">
        <v>3374718</v>
      </c>
      <c r="I732" s="10">
        <v>2364906</v>
      </c>
      <c r="J732" s="10">
        <v>65</v>
      </c>
      <c r="K732" s="3"/>
      <c r="L732" s="3"/>
    </row>
    <row r="733" spans="1:12" x14ac:dyDescent="0.3">
      <c r="A733" s="2">
        <v>2014</v>
      </c>
      <c r="B733" s="2" t="s">
        <v>15</v>
      </c>
      <c r="C733" s="4" t="s">
        <v>24</v>
      </c>
      <c r="D733" s="2" t="s">
        <v>20</v>
      </c>
      <c r="E733" s="2" t="str">
        <f t="shared" si="22"/>
        <v>201411</v>
      </c>
      <c r="F733" s="2" t="str">
        <f t="shared" si="23"/>
        <v>20141181</v>
      </c>
      <c r="G733" s="2" t="s">
        <v>21</v>
      </c>
      <c r="H733" s="2">
        <v>39478</v>
      </c>
      <c r="I733" s="10">
        <v>187318</v>
      </c>
      <c r="J733" s="10">
        <v>3</v>
      </c>
      <c r="K733" s="3"/>
      <c r="L733" s="3"/>
    </row>
    <row r="734" spans="1:12" x14ac:dyDescent="0.3">
      <c r="A734" s="2">
        <v>2014</v>
      </c>
      <c r="B734" s="2" t="s">
        <v>15</v>
      </c>
      <c r="C734" s="4" t="s">
        <v>24</v>
      </c>
      <c r="D734" s="2" t="s">
        <v>22</v>
      </c>
      <c r="E734" s="2" t="str">
        <f t="shared" si="22"/>
        <v>201411</v>
      </c>
      <c r="F734" s="2" t="str">
        <f t="shared" si="23"/>
        <v>20141108</v>
      </c>
      <c r="G734" s="2" t="s">
        <v>23</v>
      </c>
      <c r="H734" s="2">
        <v>1068385</v>
      </c>
      <c r="I734" s="10">
        <v>1300741</v>
      </c>
      <c r="J734" s="10">
        <v>7</v>
      </c>
      <c r="K734" s="3"/>
      <c r="L734" s="3"/>
    </row>
    <row r="735" spans="1:12" x14ac:dyDescent="0.3">
      <c r="A735" s="2">
        <v>2014</v>
      </c>
      <c r="B735" s="2" t="s">
        <v>15</v>
      </c>
      <c r="C735" s="4" t="s">
        <v>24</v>
      </c>
      <c r="D735" s="2" t="s">
        <v>24</v>
      </c>
      <c r="E735" s="2" t="str">
        <f t="shared" si="22"/>
        <v>201411</v>
      </c>
      <c r="F735" s="2" t="str">
        <f t="shared" si="23"/>
        <v>20141111</v>
      </c>
      <c r="G735" s="2" t="s">
        <v>25</v>
      </c>
      <c r="H735" s="2">
        <v>5711543</v>
      </c>
      <c r="I735" s="10">
        <v>1256528</v>
      </c>
      <c r="J735" s="10">
        <v>23</v>
      </c>
      <c r="K735" s="3"/>
      <c r="L735" s="3"/>
    </row>
    <row r="736" spans="1:12" x14ac:dyDescent="0.3">
      <c r="A736" s="2">
        <v>2014</v>
      </c>
      <c r="B736" s="2" t="s">
        <v>15</v>
      </c>
      <c r="C736" s="4" t="s">
        <v>24</v>
      </c>
      <c r="D736" s="2" t="s">
        <v>26</v>
      </c>
      <c r="E736" s="2" t="str">
        <f t="shared" si="22"/>
        <v>201411</v>
      </c>
      <c r="F736" s="2" t="str">
        <f t="shared" si="23"/>
        <v>20141113</v>
      </c>
      <c r="G736" s="2" t="s">
        <v>27</v>
      </c>
      <c r="H736" s="2">
        <v>626406</v>
      </c>
      <c r="I736" s="10">
        <v>1381330</v>
      </c>
      <c r="J736" s="10">
        <v>34</v>
      </c>
      <c r="K736" s="3"/>
      <c r="L736" s="3"/>
    </row>
    <row r="737" spans="1:12" x14ac:dyDescent="0.3">
      <c r="A737" s="2">
        <v>2014</v>
      </c>
      <c r="B737" s="2" t="s">
        <v>15</v>
      </c>
      <c r="C737" s="4" t="s">
        <v>24</v>
      </c>
      <c r="D737" s="2" t="s">
        <v>28</v>
      </c>
      <c r="E737" s="2" t="str">
        <f t="shared" si="22"/>
        <v>201411</v>
      </c>
      <c r="F737" s="2" t="str">
        <f t="shared" si="23"/>
        <v>20141115</v>
      </c>
      <c r="G737" s="2" t="s">
        <v>29</v>
      </c>
      <c r="H737" s="2">
        <v>425149</v>
      </c>
      <c r="I737" s="10">
        <v>655143</v>
      </c>
      <c r="J737" s="10">
        <v>16</v>
      </c>
      <c r="K737" s="3"/>
      <c r="L737" s="3"/>
    </row>
    <row r="738" spans="1:12" x14ac:dyDescent="0.3">
      <c r="A738" s="2">
        <v>2014</v>
      </c>
      <c r="B738" s="2" t="s">
        <v>15</v>
      </c>
      <c r="C738" s="4" t="s">
        <v>24</v>
      </c>
      <c r="D738" s="2" t="s">
        <v>30</v>
      </c>
      <c r="E738" s="2" t="str">
        <f t="shared" si="22"/>
        <v>201411</v>
      </c>
      <c r="F738" s="2" t="str">
        <f t="shared" si="23"/>
        <v>20141117</v>
      </c>
      <c r="G738" s="2" t="s">
        <v>31</v>
      </c>
      <c r="H738" s="2">
        <v>423238</v>
      </c>
      <c r="I738" s="10">
        <v>443132</v>
      </c>
      <c r="J738" s="10">
        <v>11</v>
      </c>
      <c r="K738" s="3"/>
      <c r="L738" s="3"/>
    </row>
    <row r="739" spans="1:12" x14ac:dyDescent="0.3">
      <c r="A739" s="2">
        <v>2014</v>
      </c>
      <c r="B739" s="2" t="s">
        <v>15</v>
      </c>
      <c r="C739" s="4" t="s">
        <v>24</v>
      </c>
      <c r="D739" s="2" t="s">
        <v>32</v>
      </c>
      <c r="E739" s="2" t="str">
        <f t="shared" si="22"/>
        <v>201411</v>
      </c>
      <c r="F739" s="2" t="str">
        <f t="shared" si="23"/>
        <v>20141118</v>
      </c>
      <c r="G739" s="2" t="s">
        <v>33</v>
      </c>
      <c r="H739" s="2">
        <v>69383</v>
      </c>
      <c r="I739" s="10">
        <v>295649</v>
      </c>
      <c r="J739" s="10">
        <v>6</v>
      </c>
      <c r="K739" s="3"/>
      <c r="L739" s="3"/>
    </row>
    <row r="740" spans="1:12" x14ac:dyDescent="0.3">
      <c r="A740" s="2">
        <v>2014</v>
      </c>
      <c r="B740" s="2" t="s">
        <v>15</v>
      </c>
      <c r="C740" s="4" t="s">
        <v>24</v>
      </c>
      <c r="D740" s="2" t="s">
        <v>34</v>
      </c>
      <c r="E740" s="2" t="str">
        <f t="shared" si="22"/>
        <v>201411</v>
      </c>
      <c r="F740" s="2" t="str">
        <f t="shared" si="23"/>
        <v>20141185</v>
      </c>
      <c r="G740" s="2" t="s">
        <v>35</v>
      </c>
      <c r="H740" s="2">
        <v>154681</v>
      </c>
      <c r="I740" s="10">
        <v>200964</v>
      </c>
      <c r="J740" s="10">
        <v>5</v>
      </c>
      <c r="K740" s="3"/>
      <c r="L740" s="3"/>
    </row>
    <row r="741" spans="1:12" x14ac:dyDescent="0.3">
      <c r="A741" s="2">
        <v>2014</v>
      </c>
      <c r="B741" s="2" t="s">
        <v>15</v>
      </c>
      <c r="C741" s="4" t="s">
        <v>24</v>
      </c>
      <c r="D741" s="2" t="s">
        <v>36</v>
      </c>
      <c r="E741" s="2" t="str">
        <f t="shared" si="22"/>
        <v>201411</v>
      </c>
      <c r="F741" s="2" t="str">
        <f t="shared" si="23"/>
        <v>20141119</v>
      </c>
      <c r="G741" s="2" t="s">
        <v>37</v>
      </c>
      <c r="H741" s="2">
        <v>262032</v>
      </c>
      <c r="I741" s="10">
        <v>963927</v>
      </c>
      <c r="J741" s="10">
        <v>6</v>
      </c>
      <c r="K741" s="3"/>
      <c r="L741" s="3"/>
    </row>
    <row r="742" spans="1:12" x14ac:dyDescent="0.3">
      <c r="A742" s="2">
        <v>2014</v>
      </c>
      <c r="B742" s="2" t="s">
        <v>15</v>
      </c>
      <c r="C742" s="4" t="s">
        <v>24</v>
      </c>
      <c r="D742" s="2" t="s">
        <v>38</v>
      </c>
      <c r="E742" s="2" t="str">
        <f t="shared" si="22"/>
        <v>201411</v>
      </c>
      <c r="F742" s="2" t="str">
        <f t="shared" si="23"/>
        <v>20141120</v>
      </c>
      <c r="G742" s="2" t="s">
        <v>39</v>
      </c>
      <c r="H742" s="2">
        <v>301553</v>
      </c>
      <c r="I742" s="10">
        <v>814320</v>
      </c>
      <c r="J742" s="10">
        <v>3</v>
      </c>
      <c r="K742" s="3"/>
      <c r="L742" s="3"/>
    </row>
    <row r="743" spans="1:12" x14ac:dyDescent="0.3">
      <c r="A743" s="2">
        <v>2014</v>
      </c>
      <c r="B743" s="2" t="s">
        <v>15</v>
      </c>
      <c r="C743" s="4" t="s">
        <v>24</v>
      </c>
      <c r="D743" s="2" t="s">
        <v>40</v>
      </c>
      <c r="E743" s="2" t="str">
        <f t="shared" si="22"/>
        <v>201411</v>
      </c>
      <c r="F743" s="2" t="str">
        <f t="shared" si="23"/>
        <v>20141127</v>
      </c>
      <c r="G743" s="2" t="s">
        <v>41</v>
      </c>
      <c r="H743" s="2">
        <v>49183</v>
      </c>
      <c r="I743" s="10">
        <v>387555</v>
      </c>
      <c r="J743" s="10">
        <v>3</v>
      </c>
      <c r="K743" s="3"/>
      <c r="L743" s="3"/>
    </row>
    <row r="744" spans="1:12" x14ac:dyDescent="0.3">
      <c r="A744" s="2">
        <v>2014</v>
      </c>
      <c r="B744" s="2" t="s">
        <v>15</v>
      </c>
      <c r="C744" s="4" t="s">
        <v>24</v>
      </c>
      <c r="D744" s="2" t="s">
        <v>42</v>
      </c>
      <c r="E744" s="2" t="str">
        <f t="shared" si="22"/>
        <v>201411</v>
      </c>
      <c r="F744" s="2" t="str">
        <f t="shared" si="23"/>
        <v>20141123</v>
      </c>
      <c r="G744" s="2" t="s">
        <v>43</v>
      </c>
      <c r="H744" s="2">
        <v>310256</v>
      </c>
      <c r="I744" s="10">
        <v>1328411</v>
      </c>
      <c r="J744" s="10">
        <v>19</v>
      </c>
      <c r="K744" s="3"/>
      <c r="L744" s="3"/>
    </row>
    <row r="745" spans="1:12" x14ac:dyDescent="0.3">
      <c r="A745" s="2">
        <v>2014</v>
      </c>
      <c r="B745" s="2" t="s">
        <v>15</v>
      </c>
      <c r="C745" s="4" t="s">
        <v>24</v>
      </c>
      <c r="D745" s="2" t="s">
        <v>44</v>
      </c>
      <c r="E745" s="2" t="str">
        <f t="shared" si="22"/>
        <v>201411</v>
      </c>
      <c r="F745" s="2" t="str">
        <f t="shared" si="23"/>
        <v>20141125</v>
      </c>
      <c r="G745" s="2" t="s">
        <v>45</v>
      </c>
      <c r="H745" s="2">
        <v>1113417</v>
      </c>
      <c r="I745" s="10">
        <v>892464</v>
      </c>
      <c r="J745" s="10">
        <v>14</v>
      </c>
      <c r="K745" s="3"/>
      <c r="L745" s="3"/>
    </row>
    <row r="746" spans="1:12" x14ac:dyDescent="0.3">
      <c r="A746" s="2">
        <v>2014</v>
      </c>
      <c r="B746" s="2" t="s">
        <v>15</v>
      </c>
      <c r="C746" s="4" t="s">
        <v>24</v>
      </c>
      <c r="D746" s="2" t="s">
        <v>46</v>
      </c>
      <c r="E746" s="2" t="str">
        <f t="shared" si="22"/>
        <v>201411</v>
      </c>
      <c r="F746" s="2" t="str">
        <f t="shared" si="23"/>
        <v>20141194</v>
      </c>
      <c r="G746" s="2" t="s">
        <v>47</v>
      </c>
      <c r="H746" s="2">
        <v>4223</v>
      </c>
      <c r="I746" s="10">
        <v>38081</v>
      </c>
      <c r="J746" s="10">
        <v>0</v>
      </c>
      <c r="K746" s="3"/>
      <c r="L746" s="3"/>
    </row>
    <row r="747" spans="1:12" x14ac:dyDescent="0.3">
      <c r="A747" s="2">
        <v>2014</v>
      </c>
      <c r="B747" s="2" t="s">
        <v>15</v>
      </c>
      <c r="C747" s="4" t="s">
        <v>24</v>
      </c>
      <c r="D747" s="2" t="s">
        <v>48</v>
      </c>
      <c r="E747" s="2" t="str">
        <f t="shared" si="22"/>
        <v>201411</v>
      </c>
      <c r="F747" s="2" t="str">
        <f t="shared" si="23"/>
        <v>20141195</v>
      </c>
      <c r="G747" s="2" t="s">
        <v>49</v>
      </c>
      <c r="H747" s="2">
        <v>13078</v>
      </c>
      <c r="I747" s="10">
        <v>59703</v>
      </c>
      <c r="J747" s="10">
        <v>0</v>
      </c>
      <c r="K747" s="3"/>
      <c r="L747" s="3"/>
    </row>
    <row r="748" spans="1:12" x14ac:dyDescent="0.3">
      <c r="A748" s="2">
        <v>2014</v>
      </c>
      <c r="B748" s="2" t="s">
        <v>15</v>
      </c>
      <c r="C748" s="4" t="s">
        <v>24</v>
      </c>
      <c r="D748" s="2" t="s">
        <v>50</v>
      </c>
      <c r="E748" s="2" t="str">
        <f t="shared" si="22"/>
        <v>201411</v>
      </c>
      <c r="F748" s="2" t="str">
        <f t="shared" si="23"/>
        <v>20141141</v>
      </c>
      <c r="G748" s="2" t="s">
        <v>51</v>
      </c>
      <c r="H748" s="2">
        <v>310218</v>
      </c>
      <c r="I748" s="10">
        <v>737060</v>
      </c>
      <c r="J748" s="10">
        <v>10</v>
      </c>
      <c r="K748" s="3"/>
      <c r="L748" s="3"/>
    </row>
    <row r="749" spans="1:12" x14ac:dyDescent="0.3">
      <c r="A749" s="2">
        <v>2014</v>
      </c>
      <c r="B749" s="2" t="s">
        <v>15</v>
      </c>
      <c r="C749" s="4" t="s">
        <v>24</v>
      </c>
      <c r="D749" s="2" t="s">
        <v>54</v>
      </c>
      <c r="E749" s="2" t="str">
        <f t="shared" si="22"/>
        <v>201411</v>
      </c>
      <c r="F749" s="2" t="str">
        <f t="shared" si="23"/>
        <v>20141144</v>
      </c>
      <c r="G749" s="2" t="s">
        <v>55</v>
      </c>
      <c r="H749" s="2">
        <v>143235</v>
      </c>
      <c r="I749" s="10">
        <v>703813</v>
      </c>
      <c r="J749" s="10">
        <v>3</v>
      </c>
      <c r="K749" s="3"/>
      <c r="L749" s="3"/>
    </row>
    <row r="750" spans="1:12" x14ac:dyDescent="0.3">
      <c r="A750" s="2">
        <v>2014</v>
      </c>
      <c r="B750" s="2" t="s">
        <v>15</v>
      </c>
      <c r="C750" s="4" t="s">
        <v>24</v>
      </c>
      <c r="D750" s="2" t="s">
        <v>56</v>
      </c>
      <c r="E750" s="2" t="str">
        <f t="shared" si="22"/>
        <v>201411</v>
      </c>
      <c r="F750" s="2" t="str">
        <f t="shared" si="23"/>
        <v>20141147</v>
      </c>
      <c r="G750" s="2" t="s">
        <v>57</v>
      </c>
      <c r="H750" s="2">
        <v>361755</v>
      </c>
      <c r="I750" s="10">
        <v>939161</v>
      </c>
      <c r="J750" s="10">
        <v>11</v>
      </c>
      <c r="K750" s="3"/>
      <c r="L750" s="3"/>
    </row>
    <row r="751" spans="1:12" x14ac:dyDescent="0.3">
      <c r="A751" s="2">
        <v>2014</v>
      </c>
      <c r="B751" s="2" t="s">
        <v>15</v>
      </c>
      <c r="C751" s="4" t="s">
        <v>24</v>
      </c>
      <c r="D751" s="2" t="s">
        <v>58</v>
      </c>
      <c r="E751" s="2" t="str">
        <f t="shared" si="22"/>
        <v>201411</v>
      </c>
      <c r="F751" s="2" t="str">
        <f t="shared" si="23"/>
        <v>20141150</v>
      </c>
      <c r="G751" s="2" t="s">
        <v>59</v>
      </c>
      <c r="H751" s="2">
        <v>415121</v>
      </c>
      <c r="I751" s="10">
        <v>421252</v>
      </c>
      <c r="J751" s="10">
        <v>16</v>
      </c>
      <c r="K751" s="3"/>
      <c r="L751" s="3"/>
    </row>
    <row r="752" spans="1:12" x14ac:dyDescent="0.3">
      <c r="A752" s="2">
        <v>2014</v>
      </c>
      <c r="B752" s="2" t="s">
        <v>15</v>
      </c>
      <c r="C752" s="4" t="s">
        <v>24</v>
      </c>
      <c r="D752" s="2" t="s">
        <v>60</v>
      </c>
      <c r="E752" s="2" t="str">
        <f t="shared" si="22"/>
        <v>201411</v>
      </c>
      <c r="F752" s="2" t="str">
        <f t="shared" si="23"/>
        <v>20141152</v>
      </c>
      <c r="G752" s="2" t="s">
        <v>61</v>
      </c>
      <c r="H752" s="2">
        <v>255243</v>
      </c>
      <c r="I752" s="10">
        <v>1130483</v>
      </c>
      <c r="J752" s="10">
        <v>19</v>
      </c>
      <c r="K752" s="3"/>
      <c r="L752" s="3"/>
    </row>
    <row r="753" spans="1:12" x14ac:dyDescent="0.3">
      <c r="A753" s="2">
        <v>2014</v>
      </c>
      <c r="B753" s="2" t="s">
        <v>15</v>
      </c>
      <c r="C753" s="4" t="s">
        <v>24</v>
      </c>
      <c r="D753" s="2" t="s">
        <v>62</v>
      </c>
      <c r="E753" s="2" t="str">
        <f t="shared" si="22"/>
        <v>201411</v>
      </c>
      <c r="F753" s="2" t="str">
        <f t="shared" si="23"/>
        <v>20141154</v>
      </c>
      <c r="G753" s="2" t="s">
        <v>63</v>
      </c>
      <c r="H753" s="2">
        <v>427418</v>
      </c>
      <c r="I753" s="10">
        <v>862180</v>
      </c>
      <c r="J753" s="10">
        <v>7</v>
      </c>
      <c r="K753" s="3"/>
      <c r="L753" s="3"/>
    </row>
    <row r="754" spans="1:12" x14ac:dyDescent="0.3">
      <c r="A754" s="2">
        <v>2014</v>
      </c>
      <c r="B754" s="2" t="s">
        <v>15</v>
      </c>
      <c r="C754" s="4" t="s">
        <v>24</v>
      </c>
      <c r="D754" s="2" t="s">
        <v>64</v>
      </c>
      <c r="E754" s="2" t="str">
        <f t="shared" si="22"/>
        <v>201411</v>
      </c>
      <c r="F754" s="2" t="str">
        <f t="shared" si="23"/>
        <v>20141186</v>
      </c>
      <c r="G754" s="2" t="s">
        <v>65</v>
      </c>
      <c r="H754" s="2">
        <v>44760</v>
      </c>
      <c r="I754" s="10">
        <v>247866</v>
      </c>
      <c r="J754" s="10">
        <v>6</v>
      </c>
      <c r="K754" s="3"/>
      <c r="L754" s="3"/>
    </row>
    <row r="755" spans="1:12" x14ac:dyDescent="0.3">
      <c r="A755" s="2">
        <v>2014</v>
      </c>
      <c r="B755" s="2" t="s">
        <v>15</v>
      </c>
      <c r="C755" s="4" t="s">
        <v>24</v>
      </c>
      <c r="D755" s="2" t="s">
        <v>66</v>
      </c>
      <c r="E755" s="2" t="str">
        <f t="shared" si="22"/>
        <v>201411</v>
      </c>
      <c r="F755" s="2" t="str">
        <f t="shared" si="23"/>
        <v>20141163</v>
      </c>
      <c r="G755" s="2" t="s">
        <v>67</v>
      </c>
      <c r="H755" s="2">
        <v>231756</v>
      </c>
      <c r="I755" s="10">
        <v>244562</v>
      </c>
      <c r="J755" s="10">
        <v>7</v>
      </c>
      <c r="K755" s="3"/>
      <c r="L755" s="3"/>
    </row>
    <row r="756" spans="1:12" x14ac:dyDescent="0.3">
      <c r="A756" s="2">
        <v>2014</v>
      </c>
      <c r="B756" s="2" t="s">
        <v>15</v>
      </c>
      <c r="C756" s="4" t="s">
        <v>24</v>
      </c>
      <c r="D756" s="2" t="s">
        <v>68</v>
      </c>
      <c r="E756" s="2" t="str">
        <f t="shared" si="22"/>
        <v>201411</v>
      </c>
      <c r="F756" s="2" t="str">
        <f t="shared" si="23"/>
        <v>20141166</v>
      </c>
      <c r="G756" s="2" t="s">
        <v>69</v>
      </c>
      <c r="H756" s="2">
        <v>484744</v>
      </c>
      <c r="I756" s="10">
        <v>376763</v>
      </c>
      <c r="J756" s="10">
        <v>12</v>
      </c>
      <c r="K756" s="3"/>
      <c r="L756" s="3"/>
    </row>
    <row r="757" spans="1:12" x14ac:dyDescent="0.3">
      <c r="A757" s="2">
        <v>2014</v>
      </c>
      <c r="B757" s="2" t="s">
        <v>15</v>
      </c>
      <c r="C757" s="4" t="s">
        <v>24</v>
      </c>
      <c r="D757" s="2" t="s">
        <v>70</v>
      </c>
      <c r="E757" s="2" t="str">
        <f t="shared" si="22"/>
        <v>201411</v>
      </c>
      <c r="F757" s="2" t="str">
        <f t="shared" si="23"/>
        <v>20141188</v>
      </c>
      <c r="G757" s="2" t="s">
        <v>71</v>
      </c>
      <c r="H757" s="2">
        <v>36857</v>
      </c>
      <c r="I757" s="10">
        <v>18665</v>
      </c>
      <c r="J757" s="10">
        <v>1</v>
      </c>
      <c r="K757" s="3"/>
      <c r="L757" s="3"/>
    </row>
    <row r="758" spans="1:12" x14ac:dyDescent="0.3">
      <c r="A758" s="2">
        <v>2014</v>
      </c>
      <c r="B758" s="2" t="s">
        <v>15</v>
      </c>
      <c r="C758" s="4" t="s">
        <v>24</v>
      </c>
      <c r="D758" s="2" t="s">
        <v>72</v>
      </c>
      <c r="E758" s="2" t="str">
        <f t="shared" si="22"/>
        <v>201411</v>
      </c>
      <c r="F758" s="2" t="str">
        <f t="shared" si="23"/>
        <v>20141168</v>
      </c>
      <c r="G758" s="2" t="s">
        <v>73</v>
      </c>
      <c r="H758" s="2">
        <v>1047551</v>
      </c>
      <c r="I758" s="10">
        <v>843726</v>
      </c>
      <c r="J758" s="10">
        <v>37</v>
      </c>
      <c r="K758" s="3"/>
      <c r="L758" s="3"/>
    </row>
    <row r="759" spans="1:12" x14ac:dyDescent="0.3">
      <c r="A759" s="2">
        <v>2014</v>
      </c>
      <c r="B759" s="2" t="s">
        <v>15</v>
      </c>
      <c r="C759" s="4" t="s">
        <v>24</v>
      </c>
      <c r="D759" s="2" t="s">
        <v>74</v>
      </c>
      <c r="E759" s="2" t="str">
        <f t="shared" si="22"/>
        <v>201411</v>
      </c>
      <c r="F759" s="2" t="str">
        <f t="shared" si="23"/>
        <v>20141170</v>
      </c>
      <c r="G759" s="2" t="s">
        <v>75</v>
      </c>
      <c r="H759" s="2">
        <v>160425</v>
      </c>
      <c r="I759" s="10">
        <v>823352</v>
      </c>
      <c r="J759" s="10">
        <v>5</v>
      </c>
      <c r="K759" s="3"/>
      <c r="L759" s="3"/>
    </row>
    <row r="760" spans="1:12" x14ac:dyDescent="0.3">
      <c r="A760" s="2">
        <v>2014</v>
      </c>
      <c r="B760" s="2" t="s">
        <v>15</v>
      </c>
      <c r="C760" s="4" t="s">
        <v>24</v>
      </c>
      <c r="D760" s="2" t="s">
        <v>76</v>
      </c>
      <c r="E760" s="2" t="str">
        <f t="shared" si="22"/>
        <v>201411</v>
      </c>
      <c r="F760" s="2" t="str">
        <f t="shared" si="23"/>
        <v>20141173</v>
      </c>
      <c r="G760" s="2" t="s">
        <v>77</v>
      </c>
      <c r="H760" s="2">
        <v>463981</v>
      </c>
      <c r="I760" s="10">
        <v>721673</v>
      </c>
      <c r="J760" s="10">
        <v>22</v>
      </c>
      <c r="K760" s="3"/>
      <c r="L760" s="3"/>
    </row>
    <row r="761" spans="1:12" x14ac:dyDescent="0.3">
      <c r="A761" s="2">
        <v>2014</v>
      </c>
      <c r="B761" s="2" t="s">
        <v>15</v>
      </c>
      <c r="C761" s="4" t="s">
        <v>24</v>
      </c>
      <c r="D761" s="2" t="s">
        <v>78</v>
      </c>
      <c r="E761" s="2" t="str">
        <f t="shared" si="22"/>
        <v>201411</v>
      </c>
      <c r="F761" s="2" t="str">
        <f t="shared" si="23"/>
        <v>20141176</v>
      </c>
      <c r="G761" s="2" t="s">
        <v>79</v>
      </c>
      <c r="H761" s="2">
        <v>2322474</v>
      </c>
      <c r="I761" s="10">
        <v>1819707</v>
      </c>
      <c r="J761" s="10">
        <v>12</v>
      </c>
      <c r="K761" s="3"/>
      <c r="L761" s="3"/>
    </row>
    <row r="762" spans="1:12" x14ac:dyDescent="0.3">
      <c r="A762" s="2">
        <v>2014</v>
      </c>
      <c r="B762" s="2" t="s">
        <v>15</v>
      </c>
      <c r="C762" s="4" t="s">
        <v>24</v>
      </c>
      <c r="D762" s="2" t="s">
        <v>80</v>
      </c>
      <c r="E762" s="2" t="str">
        <f t="shared" si="22"/>
        <v>201411</v>
      </c>
      <c r="F762" s="2" t="str">
        <f t="shared" si="23"/>
        <v>20141197</v>
      </c>
      <c r="G762" s="2" t="s">
        <v>81</v>
      </c>
      <c r="H762" s="2">
        <v>2849</v>
      </c>
      <c r="I762" s="10">
        <v>27098</v>
      </c>
      <c r="J762" s="10">
        <v>1</v>
      </c>
      <c r="K762" s="3"/>
      <c r="L762" s="3"/>
    </row>
    <row r="763" spans="1:12" x14ac:dyDescent="0.3">
      <c r="A763" s="2">
        <v>2014</v>
      </c>
      <c r="B763" s="2" t="s">
        <v>15</v>
      </c>
      <c r="C763" s="4" t="s">
        <v>24</v>
      </c>
      <c r="D763" s="2" t="s">
        <v>82</v>
      </c>
      <c r="E763" s="2" t="str">
        <f t="shared" si="22"/>
        <v>201411</v>
      </c>
      <c r="F763" s="2" t="str">
        <f t="shared" si="23"/>
        <v>20141199</v>
      </c>
      <c r="G763" s="2" t="s">
        <v>83</v>
      </c>
      <c r="H763" s="2">
        <v>6331</v>
      </c>
      <c r="I763" s="10">
        <v>70013</v>
      </c>
      <c r="J763" s="10">
        <v>2</v>
      </c>
      <c r="K763" s="3"/>
      <c r="L763" s="3"/>
    </row>
    <row r="764" spans="1:12" x14ac:dyDescent="0.3">
      <c r="A764" s="2">
        <v>2014</v>
      </c>
      <c r="B764" s="2" t="s">
        <v>8</v>
      </c>
      <c r="C764" s="4" t="s">
        <v>86</v>
      </c>
      <c r="D764" s="2" t="s">
        <v>5</v>
      </c>
      <c r="E764" s="2" t="str">
        <f t="shared" si="22"/>
        <v>201412</v>
      </c>
      <c r="F764" s="2" t="str">
        <f t="shared" si="23"/>
        <v>20141291</v>
      </c>
      <c r="G764" s="2" t="s">
        <v>6</v>
      </c>
      <c r="H764" s="2">
        <v>12795</v>
      </c>
      <c r="I764" s="10">
        <v>53664</v>
      </c>
      <c r="J764" s="10">
        <v>0</v>
      </c>
      <c r="K764" s="3"/>
      <c r="L764" s="3"/>
    </row>
    <row r="765" spans="1:12" x14ac:dyDescent="0.3">
      <c r="A765" s="2">
        <v>2014</v>
      </c>
      <c r="B765" s="2" t="s">
        <v>8</v>
      </c>
      <c r="C765" s="4" t="s">
        <v>86</v>
      </c>
      <c r="D765" s="2" t="s">
        <v>18</v>
      </c>
      <c r="E765" s="2" t="str">
        <f t="shared" si="22"/>
        <v>201412</v>
      </c>
      <c r="F765" s="2" t="str">
        <f t="shared" si="23"/>
        <v>20141205</v>
      </c>
      <c r="G765" s="2" t="s">
        <v>19</v>
      </c>
      <c r="H765" s="2">
        <v>3344485</v>
      </c>
      <c r="I765" s="10">
        <v>2396366</v>
      </c>
      <c r="J765" s="10">
        <v>64</v>
      </c>
      <c r="K765" s="3"/>
      <c r="L765" s="3"/>
    </row>
    <row r="766" spans="1:12" x14ac:dyDescent="0.3">
      <c r="A766" s="2">
        <v>2014</v>
      </c>
      <c r="B766" s="2" t="s">
        <v>8</v>
      </c>
      <c r="C766" s="4" t="s">
        <v>86</v>
      </c>
      <c r="D766" s="2" t="s">
        <v>20</v>
      </c>
      <c r="E766" s="2" t="str">
        <f t="shared" si="22"/>
        <v>201412</v>
      </c>
      <c r="F766" s="2" t="str">
        <f t="shared" si="23"/>
        <v>20141281</v>
      </c>
      <c r="G766" s="2" t="s">
        <v>21</v>
      </c>
      <c r="H766" s="2">
        <v>39437</v>
      </c>
      <c r="I766" s="10">
        <v>188494</v>
      </c>
      <c r="J766" s="10">
        <v>3</v>
      </c>
      <c r="K766" s="3"/>
      <c r="L766" s="3"/>
    </row>
    <row r="767" spans="1:12" x14ac:dyDescent="0.3">
      <c r="A767" s="2">
        <v>2014</v>
      </c>
      <c r="B767" s="2" t="s">
        <v>8</v>
      </c>
      <c r="C767" s="4" t="s">
        <v>86</v>
      </c>
      <c r="D767" s="2" t="s">
        <v>22</v>
      </c>
      <c r="E767" s="2" t="str">
        <f t="shared" si="22"/>
        <v>201412</v>
      </c>
      <c r="F767" s="2" t="str">
        <f t="shared" si="23"/>
        <v>20141208</v>
      </c>
      <c r="G767" s="2" t="s">
        <v>23</v>
      </c>
      <c r="H767" s="2">
        <v>1057298</v>
      </c>
      <c r="I767" s="10">
        <v>1304501</v>
      </c>
      <c r="J767" s="10">
        <v>7</v>
      </c>
      <c r="K767" s="3"/>
      <c r="L767" s="3"/>
    </row>
    <row r="768" spans="1:12" x14ac:dyDescent="0.3">
      <c r="A768" s="2">
        <v>2014</v>
      </c>
      <c r="B768" s="2" t="s">
        <v>8</v>
      </c>
      <c r="C768" s="4" t="s">
        <v>86</v>
      </c>
      <c r="D768" s="2" t="s">
        <v>24</v>
      </c>
      <c r="E768" s="2" t="str">
        <f t="shared" si="22"/>
        <v>201412</v>
      </c>
      <c r="F768" s="2" t="str">
        <f t="shared" si="23"/>
        <v>20141211</v>
      </c>
      <c r="G768" s="2" t="s">
        <v>25</v>
      </c>
      <c r="H768" s="2">
        <v>5654888</v>
      </c>
      <c r="I768" s="10">
        <v>1274295</v>
      </c>
      <c r="J768" s="10">
        <v>18</v>
      </c>
      <c r="K768" s="3"/>
      <c r="L768" s="3"/>
    </row>
    <row r="769" spans="1:12" x14ac:dyDescent="0.3">
      <c r="A769" s="2">
        <v>2014</v>
      </c>
      <c r="B769" s="2" t="s">
        <v>8</v>
      </c>
      <c r="C769" s="4" t="s">
        <v>86</v>
      </c>
      <c r="D769" s="2" t="s">
        <v>26</v>
      </c>
      <c r="E769" s="2" t="str">
        <f t="shared" si="22"/>
        <v>201412</v>
      </c>
      <c r="F769" s="2" t="str">
        <f t="shared" si="23"/>
        <v>20141213</v>
      </c>
      <c r="G769" s="2" t="s">
        <v>27</v>
      </c>
      <c r="H769" s="2">
        <v>618294</v>
      </c>
      <c r="I769" s="10">
        <v>1387773</v>
      </c>
      <c r="J769" s="10">
        <v>34</v>
      </c>
      <c r="K769" s="3"/>
      <c r="L769" s="3"/>
    </row>
    <row r="770" spans="1:12" x14ac:dyDescent="0.3">
      <c r="A770" s="2">
        <v>2014</v>
      </c>
      <c r="B770" s="2" t="s">
        <v>8</v>
      </c>
      <c r="C770" s="4" t="s">
        <v>86</v>
      </c>
      <c r="D770" s="2" t="s">
        <v>28</v>
      </c>
      <c r="E770" s="2" t="str">
        <f t="shared" ref="E770:E833" si="24">+CONCATENATE(A770,C770)</f>
        <v>201412</v>
      </c>
      <c r="F770" s="2" t="str">
        <f t="shared" ref="F770:F833" si="25">+CONCATENATE(A770,C770,D770)</f>
        <v>20141215</v>
      </c>
      <c r="G770" s="2" t="s">
        <v>29</v>
      </c>
      <c r="H770" s="2">
        <v>421055</v>
      </c>
      <c r="I770" s="10">
        <v>657898</v>
      </c>
      <c r="J770" s="10">
        <v>16</v>
      </c>
      <c r="K770" s="3"/>
      <c r="L770" s="3"/>
    </row>
    <row r="771" spans="1:12" x14ac:dyDescent="0.3">
      <c r="A771" s="2">
        <v>2014</v>
      </c>
      <c r="B771" s="2" t="s">
        <v>8</v>
      </c>
      <c r="C771" s="4" t="s">
        <v>86</v>
      </c>
      <c r="D771" s="2" t="s">
        <v>30</v>
      </c>
      <c r="E771" s="2" t="str">
        <f t="shared" si="24"/>
        <v>201412</v>
      </c>
      <c r="F771" s="2" t="str">
        <f t="shared" si="25"/>
        <v>20141217</v>
      </c>
      <c r="G771" s="2" t="s">
        <v>31</v>
      </c>
      <c r="H771" s="2">
        <v>418273</v>
      </c>
      <c r="I771" s="10">
        <v>446299</v>
      </c>
      <c r="J771" s="10">
        <v>11</v>
      </c>
      <c r="K771" s="3"/>
      <c r="L771" s="3"/>
    </row>
    <row r="772" spans="1:12" x14ac:dyDescent="0.3">
      <c r="A772" s="2">
        <v>2014</v>
      </c>
      <c r="B772" s="2" t="s">
        <v>8</v>
      </c>
      <c r="C772" s="4" t="s">
        <v>86</v>
      </c>
      <c r="D772" s="2" t="s">
        <v>32</v>
      </c>
      <c r="E772" s="2" t="str">
        <f t="shared" si="24"/>
        <v>201412</v>
      </c>
      <c r="F772" s="2" t="str">
        <f t="shared" si="25"/>
        <v>20141218</v>
      </c>
      <c r="G772" s="2" t="s">
        <v>33</v>
      </c>
      <c r="H772" s="2">
        <v>68514</v>
      </c>
      <c r="I772" s="10">
        <v>296183</v>
      </c>
      <c r="J772" s="10">
        <v>6</v>
      </c>
      <c r="K772" s="3"/>
      <c r="L772" s="3"/>
    </row>
    <row r="773" spans="1:12" x14ac:dyDescent="0.3">
      <c r="A773" s="2">
        <v>2014</v>
      </c>
      <c r="B773" s="2" t="s">
        <v>8</v>
      </c>
      <c r="C773" s="4" t="s">
        <v>86</v>
      </c>
      <c r="D773" s="2" t="s">
        <v>34</v>
      </c>
      <c r="E773" s="2" t="str">
        <f t="shared" si="24"/>
        <v>201412</v>
      </c>
      <c r="F773" s="2" t="str">
        <f t="shared" si="25"/>
        <v>20141285</v>
      </c>
      <c r="G773" s="2" t="s">
        <v>35</v>
      </c>
      <c r="H773" s="2">
        <v>153966</v>
      </c>
      <c r="I773" s="10">
        <v>202805</v>
      </c>
      <c r="J773" s="10">
        <v>3</v>
      </c>
      <c r="K773" s="3"/>
      <c r="L773" s="3"/>
    </row>
    <row r="774" spans="1:12" x14ac:dyDescent="0.3">
      <c r="A774" s="2">
        <v>2014</v>
      </c>
      <c r="B774" s="2" t="s">
        <v>8</v>
      </c>
      <c r="C774" s="4" t="s">
        <v>86</v>
      </c>
      <c r="D774" s="2" t="s">
        <v>36</v>
      </c>
      <c r="E774" s="2" t="str">
        <f t="shared" si="24"/>
        <v>201412</v>
      </c>
      <c r="F774" s="2" t="str">
        <f t="shared" si="25"/>
        <v>20141219</v>
      </c>
      <c r="G774" s="2" t="s">
        <v>37</v>
      </c>
      <c r="H774" s="2">
        <v>260299</v>
      </c>
      <c r="I774" s="10">
        <v>968487</v>
      </c>
      <c r="J774" s="10">
        <v>6</v>
      </c>
      <c r="K774" s="3"/>
      <c r="L774" s="3"/>
    </row>
    <row r="775" spans="1:12" x14ac:dyDescent="0.3">
      <c r="A775" s="2">
        <v>2014</v>
      </c>
      <c r="B775" s="2" t="s">
        <v>8</v>
      </c>
      <c r="C775" s="4" t="s">
        <v>86</v>
      </c>
      <c r="D775" s="2" t="s">
        <v>38</v>
      </c>
      <c r="E775" s="2" t="str">
        <f t="shared" si="24"/>
        <v>201412</v>
      </c>
      <c r="F775" s="2" t="str">
        <f t="shared" si="25"/>
        <v>20141220</v>
      </c>
      <c r="G775" s="2" t="s">
        <v>39</v>
      </c>
      <c r="H775" s="2">
        <v>296489</v>
      </c>
      <c r="I775" s="10">
        <v>819401</v>
      </c>
      <c r="J775" s="10">
        <v>3</v>
      </c>
      <c r="K775" s="3"/>
      <c r="L775" s="3"/>
    </row>
    <row r="776" spans="1:12" x14ac:dyDescent="0.3">
      <c r="A776" s="2">
        <v>2014</v>
      </c>
      <c r="B776" s="2" t="s">
        <v>8</v>
      </c>
      <c r="C776" s="4" t="s">
        <v>86</v>
      </c>
      <c r="D776" s="2" t="s">
        <v>40</v>
      </c>
      <c r="E776" s="2" t="str">
        <f t="shared" si="24"/>
        <v>201412</v>
      </c>
      <c r="F776" s="2" t="str">
        <f t="shared" si="25"/>
        <v>20141227</v>
      </c>
      <c r="G776" s="2" t="s">
        <v>41</v>
      </c>
      <c r="H776" s="2">
        <v>48510</v>
      </c>
      <c r="I776" s="10">
        <v>389293</v>
      </c>
      <c r="J776" s="10">
        <v>3</v>
      </c>
      <c r="K776" s="3"/>
      <c r="L776" s="3"/>
    </row>
    <row r="777" spans="1:12" x14ac:dyDescent="0.3">
      <c r="A777" s="2">
        <v>2014</v>
      </c>
      <c r="B777" s="2" t="s">
        <v>8</v>
      </c>
      <c r="C777" s="4" t="s">
        <v>86</v>
      </c>
      <c r="D777" s="2" t="s">
        <v>42</v>
      </c>
      <c r="E777" s="2" t="str">
        <f t="shared" si="24"/>
        <v>201412</v>
      </c>
      <c r="F777" s="2" t="str">
        <f t="shared" si="25"/>
        <v>20141223</v>
      </c>
      <c r="G777" s="2" t="s">
        <v>43</v>
      </c>
      <c r="H777" s="2">
        <v>306871</v>
      </c>
      <c r="I777" s="10">
        <v>1336833</v>
      </c>
      <c r="J777" s="10">
        <v>19</v>
      </c>
      <c r="K777" s="3"/>
      <c r="L777" s="3"/>
    </row>
    <row r="778" spans="1:12" x14ac:dyDescent="0.3">
      <c r="A778" s="2">
        <v>2014</v>
      </c>
      <c r="B778" s="2" t="s">
        <v>8</v>
      </c>
      <c r="C778" s="4" t="s">
        <v>86</v>
      </c>
      <c r="D778" s="2" t="s">
        <v>44</v>
      </c>
      <c r="E778" s="2" t="str">
        <f t="shared" si="24"/>
        <v>201412</v>
      </c>
      <c r="F778" s="2" t="str">
        <f t="shared" si="25"/>
        <v>20141225</v>
      </c>
      <c r="G778" s="2" t="s">
        <v>45</v>
      </c>
      <c r="H778" s="2">
        <v>1090507</v>
      </c>
      <c r="I778" s="10">
        <v>900293</v>
      </c>
      <c r="J778" s="10">
        <v>14</v>
      </c>
      <c r="K778" s="3"/>
      <c r="L778" s="3"/>
    </row>
    <row r="779" spans="1:12" x14ac:dyDescent="0.3">
      <c r="A779" s="2">
        <v>2014</v>
      </c>
      <c r="B779" s="2" t="s">
        <v>8</v>
      </c>
      <c r="C779" s="4" t="s">
        <v>86</v>
      </c>
      <c r="D779" s="2" t="s">
        <v>46</v>
      </c>
      <c r="E779" s="2" t="str">
        <f t="shared" si="24"/>
        <v>201412</v>
      </c>
      <c r="F779" s="2" t="str">
        <f t="shared" si="25"/>
        <v>20141294</v>
      </c>
      <c r="G779" s="2" t="s">
        <v>47</v>
      </c>
      <c r="H779" s="2">
        <v>4167</v>
      </c>
      <c r="I779" s="10">
        <v>37982</v>
      </c>
      <c r="J779" s="10">
        <v>0</v>
      </c>
      <c r="K779" s="3"/>
      <c r="L779" s="3"/>
    </row>
    <row r="780" spans="1:12" x14ac:dyDescent="0.3">
      <c r="A780" s="2">
        <v>2014</v>
      </c>
      <c r="B780" s="2" t="s">
        <v>8</v>
      </c>
      <c r="C780" s="4" t="s">
        <v>86</v>
      </c>
      <c r="D780" s="2" t="s">
        <v>48</v>
      </c>
      <c r="E780" s="2" t="str">
        <f t="shared" si="24"/>
        <v>201412</v>
      </c>
      <c r="F780" s="2" t="str">
        <f t="shared" si="25"/>
        <v>20141295</v>
      </c>
      <c r="G780" s="2" t="s">
        <v>49</v>
      </c>
      <c r="H780" s="2">
        <v>12900</v>
      </c>
      <c r="I780" s="10">
        <v>59793</v>
      </c>
      <c r="J780" s="10">
        <v>0</v>
      </c>
      <c r="K780" s="3"/>
      <c r="L780" s="3"/>
    </row>
    <row r="781" spans="1:12" x14ac:dyDescent="0.3">
      <c r="A781" s="2">
        <v>2014</v>
      </c>
      <c r="B781" s="2" t="s">
        <v>8</v>
      </c>
      <c r="C781" s="4" t="s">
        <v>86</v>
      </c>
      <c r="D781" s="2" t="s">
        <v>50</v>
      </c>
      <c r="E781" s="2" t="str">
        <f t="shared" si="24"/>
        <v>201412</v>
      </c>
      <c r="F781" s="2" t="str">
        <f t="shared" si="25"/>
        <v>20141241</v>
      </c>
      <c r="G781" s="2" t="s">
        <v>51</v>
      </c>
      <c r="H781" s="2">
        <v>308850</v>
      </c>
      <c r="I781" s="10">
        <v>739705</v>
      </c>
      <c r="J781" s="10">
        <v>10</v>
      </c>
      <c r="K781" s="3"/>
      <c r="L781" s="3"/>
    </row>
    <row r="782" spans="1:12" x14ac:dyDescent="0.3">
      <c r="A782" s="2">
        <v>2014</v>
      </c>
      <c r="B782" s="2" t="s">
        <v>8</v>
      </c>
      <c r="C782" s="4" t="s">
        <v>86</v>
      </c>
      <c r="D782" s="2" t="s">
        <v>54</v>
      </c>
      <c r="E782" s="2" t="str">
        <f t="shared" si="24"/>
        <v>201412</v>
      </c>
      <c r="F782" s="2" t="str">
        <f t="shared" si="25"/>
        <v>20141244</v>
      </c>
      <c r="G782" s="2" t="s">
        <v>55</v>
      </c>
      <c r="H782" s="2">
        <v>140584</v>
      </c>
      <c r="I782" s="10">
        <v>706957</v>
      </c>
      <c r="J782" s="10">
        <v>3</v>
      </c>
      <c r="K782" s="3"/>
      <c r="L782" s="3"/>
    </row>
    <row r="783" spans="1:12" x14ac:dyDescent="0.3">
      <c r="A783" s="2">
        <v>2014</v>
      </c>
      <c r="B783" s="2" t="s">
        <v>8</v>
      </c>
      <c r="C783" s="4" t="s">
        <v>86</v>
      </c>
      <c r="D783" s="2" t="s">
        <v>56</v>
      </c>
      <c r="E783" s="2" t="str">
        <f t="shared" si="24"/>
        <v>201412</v>
      </c>
      <c r="F783" s="2" t="str">
        <f t="shared" si="25"/>
        <v>20141247</v>
      </c>
      <c r="G783" s="2" t="s">
        <v>57</v>
      </c>
      <c r="H783" s="2">
        <v>358032</v>
      </c>
      <c r="I783" s="10">
        <v>952323</v>
      </c>
      <c r="J783" s="10">
        <v>11</v>
      </c>
      <c r="K783" s="3"/>
      <c r="L783" s="3"/>
    </row>
    <row r="784" spans="1:12" x14ac:dyDescent="0.3">
      <c r="A784" s="2">
        <v>2014</v>
      </c>
      <c r="B784" s="2" t="s">
        <v>8</v>
      </c>
      <c r="C784" s="4" t="s">
        <v>86</v>
      </c>
      <c r="D784" s="2" t="s">
        <v>58</v>
      </c>
      <c r="E784" s="2" t="str">
        <f t="shared" si="24"/>
        <v>201412</v>
      </c>
      <c r="F784" s="2" t="str">
        <f t="shared" si="25"/>
        <v>20141250</v>
      </c>
      <c r="G784" s="2" t="s">
        <v>59</v>
      </c>
      <c r="H784" s="2">
        <v>411544</v>
      </c>
      <c r="I784" s="10">
        <v>426087</v>
      </c>
      <c r="J784" s="10">
        <v>16</v>
      </c>
      <c r="K784" s="3"/>
      <c r="L784" s="3"/>
    </row>
    <row r="785" spans="1:12" x14ac:dyDescent="0.3">
      <c r="A785" s="2">
        <v>2014</v>
      </c>
      <c r="B785" s="2" t="s">
        <v>8</v>
      </c>
      <c r="C785" s="4" t="s">
        <v>86</v>
      </c>
      <c r="D785" s="2" t="s">
        <v>60</v>
      </c>
      <c r="E785" s="2" t="str">
        <f t="shared" si="24"/>
        <v>201412</v>
      </c>
      <c r="F785" s="2" t="str">
        <f t="shared" si="25"/>
        <v>20141252</v>
      </c>
      <c r="G785" s="2" t="s">
        <v>61</v>
      </c>
      <c r="H785" s="2">
        <v>254629</v>
      </c>
      <c r="I785" s="10">
        <v>1131820</v>
      </c>
      <c r="J785" s="10">
        <v>17</v>
      </c>
      <c r="K785" s="3"/>
      <c r="L785" s="3"/>
    </row>
    <row r="786" spans="1:12" x14ac:dyDescent="0.3">
      <c r="A786" s="2">
        <v>2014</v>
      </c>
      <c r="B786" s="2" t="s">
        <v>8</v>
      </c>
      <c r="C786" s="4" t="s">
        <v>86</v>
      </c>
      <c r="D786" s="2" t="s">
        <v>62</v>
      </c>
      <c r="E786" s="2" t="str">
        <f t="shared" si="24"/>
        <v>201412</v>
      </c>
      <c r="F786" s="2" t="str">
        <f t="shared" si="25"/>
        <v>20141254</v>
      </c>
      <c r="G786" s="2" t="s">
        <v>63</v>
      </c>
      <c r="H786" s="2">
        <v>423115</v>
      </c>
      <c r="I786" s="10">
        <v>865215</v>
      </c>
      <c r="J786" s="10">
        <v>7</v>
      </c>
      <c r="K786" s="3"/>
      <c r="L786" s="3"/>
    </row>
    <row r="787" spans="1:12" x14ac:dyDescent="0.3">
      <c r="A787" s="2">
        <v>2014</v>
      </c>
      <c r="B787" s="2" t="s">
        <v>8</v>
      </c>
      <c r="C787" s="4" t="s">
        <v>86</v>
      </c>
      <c r="D787" s="2" t="s">
        <v>64</v>
      </c>
      <c r="E787" s="2" t="str">
        <f t="shared" si="24"/>
        <v>201412</v>
      </c>
      <c r="F787" s="2" t="str">
        <f t="shared" si="25"/>
        <v>20141286</v>
      </c>
      <c r="G787" s="2" t="s">
        <v>65</v>
      </c>
      <c r="H787" s="2">
        <v>44868</v>
      </c>
      <c r="I787" s="10">
        <v>248413</v>
      </c>
      <c r="J787" s="10">
        <v>6</v>
      </c>
      <c r="K787" s="3"/>
      <c r="L787" s="3"/>
    </row>
    <row r="788" spans="1:12" x14ac:dyDescent="0.3">
      <c r="A788" s="2">
        <v>2014</v>
      </c>
      <c r="B788" s="2" t="s">
        <v>8</v>
      </c>
      <c r="C788" s="4" t="s">
        <v>86</v>
      </c>
      <c r="D788" s="2" t="s">
        <v>66</v>
      </c>
      <c r="E788" s="2" t="str">
        <f t="shared" si="24"/>
        <v>201412</v>
      </c>
      <c r="F788" s="2" t="str">
        <f t="shared" si="25"/>
        <v>20141263</v>
      </c>
      <c r="G788" s="2" t="s">
        <v>67</v>
      </c>
      <c r="H788" s="2">
        <v>230453</v>
      </c>
      <c r="I788" s="10">
        <v>245937</v>
      </c>
      <c r="J788" s="10">
        <v>7</v>
      </c>
      <c r="K788" s="3"/>
      <c r="L788" s="3"/>
    </row>
    <row r="789" spans="1:12" x14ac:dyDescent="0.3">
      <c r="A789" s="2">
        <v>2014</v>
      </c>
      <c r="B789" s="2" t="s">
        <v>8</v>
      </c>
      <c r="C789" s="4" t="s">
        <v>86</v>
      </c>
      <c r="D789" s="2" t="s">
        <v>68</v>
      </c>
      <c r="E789" s="2" t="str">
        <f t="shared" si="24"/>
        <v>201412</v>
      </c>
      <c r="F789" s="2" t="str">
        <f t="shared" si="25"/>
        <v>20141266</v>
      </c>
      <c r="G789" s="2" t="s">
        <v>69</v>
      </c>
      <c r="H789" s="2">
        <v>483294</v>
      </c>
      <c r="I789" s="10">
        <v>379844</v>
      </c>
      <c r="J789" s="10">
        <v>12</v>
      </c>
      <c r="K789" s="3"/>
      <c r="L789" s="3"/>
    </row>
    <row r="790" spans="1:12" x14ac:dyDescent="0.3">
      <c r="A790" s="2">
        <v>2014</v>
      </c>
      <c r="B790" s="2" t="s">
        <v>8</v>
      </c>
      <c r="C790" s="4" t="s">
        <v>86</v>
      </c>
      <c r="D790" s="2" t="s">
        <v>70</v>
      </c>
      <c r="E790" s="2" t="str">
        <f t="shared" si="24"/>
        <v>201412</v>
      </c>
      <c r="F790" s="2" t="str">
        <f t="shared" si="25"/>
        <v>20141288</v>
      </c>
      <c r="G790" s="2" t="s">
        <v>71</v>
      </c>
      <c r="H790" s="2">
        <v>36571</v>
      </c>
      <c r="I790" s="10">
        <v>18752</v>
      </c>
      <c r="J790" s="10">
        <v>1</v>
      </c>
      <c r="K790" s="3"/>
      <c r="L790" s="3"/>
    </row>
    <row r="791" spans="1:12" x14ac:dyDescent="0.3">
      <c r="A791" s="2">
        <v>2014</v>
      </c>
      <c r="B791" s="2" t="s">
        <v>8</v>
      </c>
      <c r="C791" s="4" t="s">
        <v>86</v>
      </c>
      <c r="D791" s="2" t="s">
        <v>72</v>
      </c>
      <c r="E791" s="2" t="str">
        <f t="shared" si="24"/>
        <v>201412</v>
      </c>
      <c r="F791" s="2" t="str">
        <f t="shared" si="25"/>
        <v>20141268</v>
      </c>
      <c r="G791" s="2" t="s">
        <v>73</v>
      </c>
      <c r="H791" s="2">
        <v>1038212</v>
      </c>
      <c r="I791" s="10">
        <v>853814</v>
      </c>
      <c r="J791" s="10">
        <v>28</v>
      </c>
      <c r="K791" s="3"/>
      <c r="L791" s="3"/>
    </row>
    <row r="792" spans="1:12" x14ac:dyDescent="0.3">
      <c r="A792" s="2">
        <v>2014</v>
      </c>
      <c r="B792" s="2" t="s">
        <v>8</v>
      </c>
      <c r="C792" s="4" t="s">
        <v>86</v>
      </c>
      <c r="D792" s="2" t="s">
        <v>74</v>
      </c>
      <c r="E792" s="2" t="str">
        <f t="shared" si="24"/>
        <v>201412</v>
      </c>
      <c r="F792" s="2" t="str">
        <f t="shared" si="25"/>
        <v>20141270</v>
      </c>
      <c r="G792" s="2" t="s">
        <v>75</v>
      </c>
      <c r="H792" s="2">
        <v>158660</v>
      </c>
      <c r="I792" s="10">
        <v>824709</v>
      </c>
      <c r="J792" s="10">
        <v>5</v>
      </c>
      <c r="K792" s="3"/>
      <c r="L792" s="3"/>
    </row>
    <row r="793" spans="1:12" x14ac:dyDescent="0.3">
      <c r="A793" s="2">
        <v>2014</v>
      </c>
      <c r="B793" s="2" t="s">
        <v>8</v>
      </c>
      <c r="C793" s="4" t="s">
        <v>86</v>
      </c>
      <c r="D793" s="2" t="s">
        <v>76</v>
      </c>
      <c r="E793" s="2" t="str">
        <f t="shared" si="24"/>
        <v>201412</v>
      </c>
      <c r="F793" s="2" t="str">
        <f t="shared" si="25"/>
        <v>20141273</v>
      </c>
      <c r="G793" s="2" t="s">
        <v>77</v>
      </c>
      <c r="H793" s="2">
        <v>458521</v>
      </c>
      <c r="I793" s="10">
        <v>725247</v>
      </c>
      <c r="J793" s="10">
        <v>22</v>
      </c>
      <c r="K793" s="3"/>
      <c r="L793" s="3"/>
    </row>
    <row r="794" spans="1:12" x14ac:dyDescent="0.3">
      <c r="A794" s="2">
        <v>2014</v>
      </c>
      <c r="B794" s="2" t="s">
        <v>8</v>
      </c>
      <c r="C794" s="4" t="s">
        <v>86</v>
      </c>
      <c r="D794" s="2" t="s">
        <v>78</v>
      </c>
      <c r="E794" s="2" t="str">
        <f t="shared" si="24"/>
        <v>201412</v>
      </c>
      <c r="F794" s="2" t="str">
        <f t="shared" si="25"/>
        <v>20141276</v>
      </c>
      <c r="G794" s="2" t="s">
        <v>79</v>
      </c>
      <c r="H794" s="2">
        <v>2318593</v>
      </c>
      <c r="I794" s="10">
        <v>1826559</v>
      </c>
      <c r="J794" s="10">
        <v>12</v>
      </c>
      <c r="K794" s="3"/>
      <c r="L794" s="3"/>
    </row>
    <row r="795" spans="1:12" x14ac:dyDescent="0.3">
      <c r="A795" s="2">
        <v>2014</v>
      </c>
      <c r="B795" s="2" t="s">
        <v>8</v>
      </c>
      <c r="C795" s="4" t="s">
        <v>86</v>
      </c>
      <c r="D795" s="2" t="s">
        <v>80</v>
      </c>
      <c r="E795" s="2" t="str">
        <f t="shared" si="24"/>
        <v>201412</v>
      </c>
      <c r="F795" s="2" t="str">
        <f t="shared" si="25"/>
        <v>20141297</v>
      </c>
      <c r="G795" s="2" t="s">
        <v>81</v>
      </c>
      <c r="H795" s="2">
        <v>2782</v>
      </c>
      <c r="I795" s="10">
        <v>27164</v>
      </c>
      <c r="J795" s="10">
        <v>1</v>
      </c>
      <c r="K795" s="3"/>
      <c r="L795" s="3"/>
    </row>
    <row r="796" spans="1:12" x14ac:dyDescent="0.3">
      <c r="A796" s="2">
        <v>2014</v>
      </c>
      <c r="B796" s="2" t="s">
        <v>8</v>
      </c>
      <c r="C796" s="4" t="s">
        <v>86</v>
      </c>
      <c r="D796" s="2" t="s">
        <v>82</v>
      </c>
      <c r="E796" s="2" t="str">
        <f t="shared" si="24"/>
        <v>201412</v>
      </c>
      <c r="F796" s="2" t="str">
        <f t="shared" si="25"/>
        <v>20141299</v>
      </c>
      <c r="G796" s="2" t="s">
        <v>83</v>
      </c>
      <c r="H796" s="2">
        <v>6226</v>
      </c>
      <c r="I796" s="10">
        <v>70913</v>
      </c>
      <c r="J796" s="10">
        <v>2</v>
      </c>
      <c r="K796" s="3"/>
      <c r="L796" s="3"/>
    </row>
    <row r="797" spans="1:12" x14ac:dyDescent="0.3">
      <c r="A797" s="2">
        <v>2015</v>
      </c>
      <c r="B797" s="2" t="s">
        <v>9</v>
      </c>
      <c r="C797" s="4" t="s">
        <v>52</v>
      </c>
      <c r="D797" s="2" t="s">
        <v>5</v>
      </c>
      <c r="E797" s="2" t="str">
        <f t="shared" si="24"/>
        <v>201501</v>
      </c>
      <c r="F797" s="2" t="str">
        <f t="shared" si="25"/>
        <v>20150191</v>
      </c>
      <c r="G797" s="2" t="s">
        <v>6</v>
      </c>
      <c r="H797" s="2">
        <v>12457</v>
      </c>
      <c r="I797" s="10">
        <v>53223</v>
      </c>
      <c r="J797" s="10">
        <v>0</v>
      </c>
      <c r="K797" s="3"/>
      <c r="L797" s="3"/>
    </row>
    <row r="798" spans="1:12" x14ac:dyDescent="0.3">
      <c r="A798" s="2">
        <v>2015</v>
      </c>
      <c r="B798" s="2" t="s">
        <v>9</v>
      </c>
      <c r="C798" s="4" t="s">
        <v>52</v>
      </c>
      <c r="D798" s="2" t="s">
        <v>18</v>
      </c>
      <c r="E798" s="2" t="str">
        <f t="shared" si="24"/>
        <v>201501</v>
      </c>
      <c r="F798" s="2" t="str">
        <f t="shared" si="25"/>
        <v>20150105</v>
      </c>
      <c r="G798" s="2" t="s">
        <v>19</v>
      </c>
      <c r="H798" s="2">
        <v>3284866</v>
      </c>
      <c r="I798" s="10">
        <v>2409855</v>
      </c>
      <c r="J798" s="10">
        <v>64</v>
      </c>
      <c r="K798" s="3"/>
      <c r="L798" s="3"/>
    </row>
    <row r="799" spans="1:12" x14ac:dyDescent="0.3">
      <c r="A799" s="2">
        <v>2015</v>
      </c>
      <c r="B799" s="2" t="s">
        <v>9</v>
      </c>
      <c r="C799" s="4" t="s">
        <v>52</v>
      </c>
      <c r="D799" s="2" t="s">
        <v>20</v>
      </c>
      <c r="E799" s="2" t="str">
        <f t="shared" si="24"/>
        <v>201501</v>
      </c>
      <c r="F799" s="2" t="str">
        <f t="shared" si="25"/>
        <v>20150181</v>
      </c>
      <c r="G799" s="2" t="s">
        <v>21</v>
      </c>
      <c r="H799" s="2">
        <v>37955</v>
      </c>
      <c r="I799" s="10">
        <v>189096</v>
      </c>
      <c r="J799" s="10">
        <v>3</v>
      </c>
      <c r="K799" s="3"/>
      <c r="L799" s="3"/>
    </row>
    <row r="800" spans="1:12" x14ac:dyDescent="0.3">
      <c r="A800" s="2">
        <v>2015</v>
      </c>
      <c r="B800" s="2" t="s">
        <v>9</v>
      </c>
      <c r="C800" s="4" t="s">
        <v>52</v>
      </c>
      <c r="D800" s="2" t="s">
        <v>22</v>
      </c>
      <c r="E800" s="2" t="str">
        <f t="shared" si="24"/>
        <v>201501</v>
      </c>
      <c r="F800" s="2" t="str">
        <f t="shared" si="25"/>
        <v>20150108</v>
      </c>
      <c r="G800" s="2" t="s">
        <v>23</v>
      </c>
      <c r="H800" s="2">
        <v>1034791</v>
      </c>
      <c r="I800" s="10">
        <v>1307815</v>
      </c>
      <c r="J800" s="10">
        <v>7</v>
      </c>
      <c r="K800" s="3"/>
      <c r="L800" s="3"/>
    </row>
    <row r="801" spans="1:12" x14ac:dyDescent="0.3">
      <c r="A801" s="2">
        <v>2015</v>
      </c>
      <c r="B801" s="2" t="s">
        <v>9</v>
      </c>
      <c r="C801" s="4" t="s">
        <v>52</v>
      </c>
      <c r="D801" s="2" t="s">
        <v>24</v>
      </c>
      <c r="E801" s="2" t="str">
        <f t="shared" si="24"/>
        <v>201501</v>
      </c>
      <c r="F801" s="2" t="str">
        <f t="shared" si="25"/>
        <v>20150111</v>
      </c>
      <c r="G801" s="2" t="s">
        <v>25</v>
      </c>
      <c r="H801" s="2">
        <v>5566376</v>
      </c>
      <c r="I801" s="10">
        <v>1290066</v>
      </c>
      <c r="J801" s="10">
        <v>18</v>
      </c>
      <c r="K801" s="3"/>
      <c r="L801" s="3"/>
    </row>
    <row r="802" spans="1:12" x14ac:dyDescent="0.3">
      <c r="A802" s="2">
        <v>2015</v>
      </c>
      <c r="B802" s="2" t="s">
        <v>9</v>
      </c>
      <c r="C802" s="4" t="s">
        <v>52</v>
      </c>
      <c r="D802" s="2" t="s">
        <v>26</v>
      </c>
      <c r="E802" s="2" t="str">
        <f t="shared" si="24"/>
        <v>201501</v>
      </c>
      <c r="F802" s="2" t="str">
        <f t="shared" si="25"/>
        <v>20150113</v>
      </c>
      <c r="G802" s="2" t="s">
        <v>27</v>
      </c>
      <c r="H802" s="2">
        <v>604147</v>
      </c>
      <c r="I802" s="7">
        <v>1393672</v>
      </c>
      <c r="J802" s="10">
        <v>34</v>
      </c>
      <c r="K802" s="3"/>
      <c r="L802" s="3"/>
    </row>
    <row r="803" spans="1:12" x14ac:dyDescent="0.3">
      <c r="A803" s="2">
        <v>2015</v>
      </c>
      <c r="B803" s="2" t="s">
        <v>9</v>
      </c>
      <c r="C803" s="4" t="s">
        <v>52</v>
      </c>
      <c r="D803" s="2" t="s">
        <v>28</v>
      </c>
      <c r="E803" s="2" t="str">
        <f t="shared" si="24"/>
        <v>201501</v>
      </c>
      <c r="F803" s="2" t="str">
        <f t="shared" si="25"/>
        <v>20150115</v>
      </c>
      <c r="G803" s="2" t="s">
        <v>29</v>
      </c>
      <c r="H803" s="2">
        <v>408055</v>
      </c>
      <c r="I803" s="10">
        <v>657609</v>
      </c>
      <c r="J803" s="10">
        <v>16</v>
      </c>
      <c r="K803" s="3"/>
      <c r="L803" s="3"/>
    </row>
    <row r="804" spans="1:12" x14ac:dyDescent="0.3">
      <c r="A804" s="2">
        <v>2015</v>
      </c>
      <c r="B804" s="2" t="s">
        <v>9</v>
      </c>
      <c r="C804" s="4" t="s">
        <v>52</v>
      </c>
      <c r="D804" s="2" t="s">
        <v>30</v>
      </c>
      <c r="E804" s="2" t="str">
        <f t="shared" si="24"/>
        <v>201501</v>
      </c>
      <c r="F804" s="2" t="str">
        <f t="shared" si="25"/>
        <v>20150117</v>
      </c>
      <c r="G804" s="2" t="s">
        <v>31</v>
      </c>
      <c r="H804" s="2">
        <v>409636</v>
      </c>
      <c r="I804" s="10">
        <v>449985</v>
      </c>
      <c r="J804" s="10">
        <v>11</v>
      </c>
      <c r="K804" s="3"/>
      <c r="L804" s="3"/>
    </row>
    <row r="805" spans="1:12" x14ac:dyDescent="0.3">
      <c r="A805" s="2">
        <v>2015</v>
      </c>
      <c r="B805" s="2" t="s">
        <v>9</v>
      </c>
      <c r="C805" s="4" t="s">
        <v>52</v>
      </c>
      <c r="D805" s="2" t="s">
        <v>32</v>
      </c>
      <c r="E805" s="2" t="str">
        <f t="shared" si="24"/>
        <v>201501</v>
      </c>
      <c r="F805" s="2" t="str">
        <f t="shared" si="25"/>
        <v>20150118</v>
      </c>
      <c r="G805" s="2" t="s">
        <v>33</v>
      </c>
      <c r="H805" s="2">
        <v>65101</v>
      </c>
      <c r="I805" s="10">
        <v>296988</v>
      </c>
      <c r="J805" s="10">
        <v>6</v>
      </c>
      <c r="K805" s="3"/>
      <c r="L805" s="3"/>
    </row>
    <row r="806" spans="1:12" x14ac:dyDescent="0.3">
      <c r="A806" s="2">
        <v>2015</v>
      </c>
      <c r="B806" s="2" t="s">
        <v>9</v>
      </c>
      <c r="C806" s="4" t="s">
        <v>52</v>
      </c>
      <c r="D806" s="2" t="s">
        <v>34</v>
      </c>
      <c r="E806" s="2" t="str">
        <f t="shared" si="24"/>
        <v>201501</v>
      </c>
      <c r="F806" s="2" t="str">
        <f t="shared" si="25"/>
        <v>20150185</v>
      </c>
      <c r="G806" s="2" t="s">
        <v>35</v>
      </c>
      <c r="H806" s="2">
        <v>147588</v>
      </c>
      <c r="I806" s="10">
        <v>204304</v>
      </c>
      <c r="J806" s="10">
        <v>3</v>
      </c>
      <c r="K806" s="3"/>
      <c r="L806" s="3"/>
    </row>
    <row r="807" spans="1:12" x14ac:dyDescent="0.3">
      <c r="A807" s="2">
        <v>2015</v>
      </c>
      <c r="B807" s="2" t="s">
        <v>9</v>
      </c>
      <c r="C807" s="4" t="s">
        <v>52</v>
      </c>
      <c r="D807" s="2" t="s">
        <v>36</v>
      </c>
      <c r="E807" s="2" t="str">
        <f t="shared" si="24"/>
        <v>201501</v>
      </c>
      <c r="F807" s="2" t="str">
        <f t="shared" si="25"/>
        <v>20150119</v>
      </c>
      <c r="G807" s="2" t="s">
        <v>37</v>
      </c>
      <c r="H807" s="2">
        <v>249488</v>
      </c>
      <c r="I807" s="10">
        <v>969463</v>
      </c>
      <c r="J807" s="10">
        <v>6</v>
      </c>
      <c r="K807" s="3"/>
      <c r="L807" s="3"/>
    </row>
    <row r="808" spans="1:12" x14ac:dyDescent="0.3">
      <c r="A808" s="2">
        <v>2015</v>
      </c>
      <c r="B808" s="2" t="s">
        <v>9</v>
      </c>
      <c r="C808" s="4" t="s">
        <v>52</v>
      </c>
      <c r="D808" s="2" t="s">
        <v>38</v>
      </c>
      <c r="E808" s="2" t="str">
        <f t="shared" si="24"/>
        <v>201501</v>
      </c>
      <c r="F808" s="2" t="str">
        <f t="shared" si="25"/>
        <v>20150120</v>
      </c>
      <c r="G808" s="2" t="s">
        <v>39</v>
      </c>
      <c r="H808" s="2">
        <v>285151</v>
      </c>
      <c r="I808" s="10">
        <v>818808</v>
      </c>
      <c r="J808" s="10">
        <v>3</v>
      </c>
      <c r="K808" s="3"/>
      <c r="L808" s="3"/>
    </row>
    <row r="809" spans="1:12" x14ac:dyDescent="0.3">
      <c r="A809" s="2">
        <v>2015</v>
      </c>
      <c r="B809" s="2" t="s">
        <v>9</v>
      </c>
      <c r="C809" s="4" t="s">
        <v>52</v>
      </c>
      <c r="D809" s="2" t="s">
        <v>40</v>
      </c>
      <c r="E809" s="2" t="str">
        <f t="shared" si="24"/>
        <v>201501</v>
      </c>
      <c r="F809" s="2" t="str">
        <f t="shared" si="25"/>
        <v>20150127</v>
      </c>
      <c r="G809" s="2" t="s">
        <v>41</v>
      </c>
      <c r="H809" s="2">
        <v>44986</v>
      </c>
      <c r="I809" s="10">
        <v>387737</v>
      </c>
      <c r="J809" s="10">
        <v>3</v>
      </c>
      <c r="K809" s="3"/>
      <c r="L809" s="3"/>
    </row>
    <row r="810" spans="1:12" x14ac:dyDescent="0.3">
      <c r="A810" s="2">
        <v>2015</v>
      </c>
      <c r="B810" s="2" t="s">
        <v>9</v>
      </c>
      <c r="C810" s="4" t="s">
        <v>52</v>
      </c>
      <c r="D810" s="2" t="s">
        <v>42</v>
      </c>
      <c r="E810" s="2" t="str">
        <f t="shared" si="24"/>
        <v>201501</v>
      </c>
      <c r="F810" s="2" t="str">
        <f t="shared" si="25"/>
        <v>20150123</v>
      </c>
      <c r="G810" s="2" t="s">
        <v>43</v>
      </c>
      <c r="H810" s="2">
        <v>289492</v>
      </c>
      <c r="I810" s="10">
        <v>1336614</v>
      </c>
      <c r="J810" s="10">
        <v>19</v>
      </c>
      <c r="K810" s="3"/>
      <c r="L810" s="3"/>
    </row>
    <row r="811" spans="1:12" x14ac:dyDescent="0.3">
      <c r="A811" s="2">
        <v>2015</v>
      </c>
      <c r="B811" s="2" t="s">
        <v>9</v>
      </c>
      <c r="C811" s="4" t="s">
        <v>52</v>
      </c>
      <c r="D811" s="2" t="s">
        <v>44</v>
      </c>
      <c r="E811" s="2" t="str">
        <f t="shared" si="24"/>
        <v>201501</v>
      </c>
      <c r="F811" s="2" t="str">
        <f t="shared" si="25"/>
        <v>20150125</v>
      </c>
      <c r="G811" s="2" t="s">
        <v>45</v>
      </c>
      <c r="H811" s="2">
        <v>1080389</v>
      </c>
      <c r="I811" s="10">
        <v>895793</v>
      </c>
      <c r="J811" s="10">
        <v>14</v>
      </c>
      <c r="K811" s="3"/>
      <c r="L811" s="3"/>
    </row>
    <row r="812" spans="1:12" x14ac:dyDescent="0.3">
      <c r="A812" s="2">
        <v>2015</v>
      </c>
      <c r="B812" s="2" t="s">
        <v>9</v>
      </c>
      <c r="C812" s="4" t="s">
        <v>52</v>
      </c>
      <c r="D812" s="2" t="s">
        <v>46</v>
      </c>
      <c r="E812" s="2" t="str">
        <f t="shared" si="24"/>
        <v>201501</v>
      </c>
      <c r="F812" s="2" t="str">
        <f t="shared" si="25"/>
        <v>20150194</v>
      </c>
      <c r="G812" s="2" t="s">
        <v>47</v>
      </c>
      <c r="H812" s="2">
        <v>3959</v>
      </c>
      <c r="I812" s="10">
        <v>37972</v>
      </c>
      <c r="J812" s="10">
        <v>0</v>
      </c>
      <c r="K812" s="3"/>
      <c r="L812" s="3"/>
    </row>
    <row r="813" spans="1:12" x14ac:dyDescent="0.3">
      <c r="A813" s="2">
        <v>2015</v>
      </c>
      <c r="B813" s="2" t="s">
        <v>9</v>
      </c>
      <c r="C813" s="4" t="s">
        <v>52</v>
      </c>
      <c r="D813" s="2" t="s">
        <v>48</v>
      </c>
      <c r="E813" s="2" t="str">
        <f t="shared" si="24"/>
        <v>201501</v>
      </c>
      <c r="F813" s="2" t="str">
        <f t="shared" si="25"/>
        <v>20150195</v>
      </c>
      <c r="G813" s="2" t="s">
        <v>49</v>
      </c>
      <c r="H813" s="2">
        <v>12617</v>
      </c>
      <c r="I813" s="10">
        <v>59195</v>
      </c>
      <c r="J813" s="10">
        <v>0</v>
      </c>
      <c r="K813" s="3"/>
      <c r="L813" s="3"/>
    </row>
    <row r="814" spans="1:12" x14ac:dyDescent="0.3">
      <c r="A814" s="2">
        <v>2015</v>
      </c>
      <c r="B814" s="2" t="s">
        <v>9</v>
      </c>
      <c r="C814" s="4" t="s">
        <v>52</v>
      </c>
      <c r="D814" s="2" t="s">
        <v>50</v>
      </c>
      <c r="E814" s="2" t="str">
        <f t="shared" si="24"/>
        <v>201501</v>
      </c>
      <c r="F814" s="2" t="str">
        <f t="shared" si="25"/>
        <v>20150141</v>
      </c>
      <c r="G814" s="2" t="s">
        <v>51</v>
      </c>
      <c r="H814" s="2">
        <v>300304</v>
      </c>
      <c r="I814" s="10">
        <v>741256</v>
      </c>
      <c r="J814" s="10">
        <v>10</v>
      </c>
      <c r="K814" s="3"/>
      <c r="L814" s="3"/>
    </row>
    <row r="815" spans="1:12" x14ac:dyDescent="0.3">
      <c r="A815" s="2">
        <v>2015</v>
      </c>
      <c r="B815" s="2" t="s">
        <v>9</v>
      </c>
      <c r="C815" s="4" t="s">
        <v>52</v>
      </c>
      <c r="D815" s="2" t="s">
        <v>54</v>
      </c>
      <c r="E815" s="2" t="str">
        <f t="shared" si="24"/>
        <v>201501</v>
      </c>
      <c r="F815" s="2" t="str">
        <f t="shared" si="25"/>
        <v>20150144</v>
      </c>
      <c r="G815" s="2" t="s">
        <v>55</v>
      </c>
      <c r="H815" s="2">
        <v>132982</v>
      </c>
      <c r="I815" s="10">
        <v>709295</v>
      </c>
      <c r="J815" s="10">
        <v>3</v>
      </c>
      <c r="K815" s="3"/>
      <c r="L815" s="3"/>
    </row>
    <row r="816" spans="1:12" x14ac:dyDescent="0.3">
      <c r="A816" s="2">
        <v>2015</v>
      </c>
      <c r="B816" s="2" t="s">
        <v>9</v>
      </c>
      <c r="C816" s="4" t="s">
        <v>52</v>
      </c>
      <c r="D816" s="2" t="s">
        <v>56</v>
      </c>
      <c r="E816" s="2" t="str">
        <f t="shared" si="24"/>
        <v>201501</v>
      </c>
      <c r="F816" s="2" t="str">
        <f t="shared" si="25"/>
        <v>20150147</v>
      </c>
      <c r="G816" s="2" t="s">
        <v>57</v>
      </c>
      <c r="H816" s="2">
        <v>348235</v>
      </c>
      <c r="I816" s="10">
        <v>955299</v>
      </c>
      <c r="J816" s="10">
        <v>11</v>
      </c>
      <c r="K816" s="3"/>
      <c r="L816" s="3"/>
    </row>
    <row r="817" spans="1:12" x14ac:dyDescent="0.3">
      <c r="A817" s="2">
        <v>2015</v>
      </c>
      <c r="B817" s="2" t="s">
        <v>9</v>
      </c>
      <c r="C817" s="4" t="s">
        <v>52</v>
      </c>
      <c r="D817" s="2" t="s">
        <v>58</v>
      </c>
      <c r="E817" s="2" t="str">
        <f t="shared" si="24"/>
        <v>201501</v>
      </c>
      <c r="F817" s="2" t="str">
        <f t="shared" si="25"/>
        <v>20150150</v>
      </c>
      <c r="G817" s="2" t="s">
        <v>59</v>
      </c>
      <c r="H817" s="2">
        <v>399871</v>
      </c>
      <c r="I817" s="10">
        <v>429551</v>
      </c>
      <c r="J817" s="10">
        <v>16</v>
      </c>
      <c r="K817" s="3"/>
      <c r="L817" s="3"/>
    </row>
    <row r="818" spans="1:12" x14ac:dyDescent="0.3">
      <c r="A818" s="2">
        <v>2015</v>
      </c>
      <c r="B818" s="2" t="s">
        <v>9</v>
      </c>
      <c r="C818" s="4" t="s">
        <v>52</v>
      </c>
      <c r="D818" s="2" t="s">
        <v>60</v>
      </c>
      <c r="E818" s="2" t="str">
        <f t="shared" si="24"/>
        <v>201501</v>
      </c>
      <c r="F818" s="2" t="str">
        <f t="shared" si="25"/>
        <v>20150152</v>
      </c>
      <c r="G818" s="2" t="s">
        <v>61</v>
      </c>
      <c r="H818" s="2">
        <v>245319</v>
      </c>
      <c r="I818" s="10">
        <v>1136792</v>
      </c>
      <c r="J818" s="10">
        <v>17</v>
      </c>
      <c r="K818" s="3"/>
      <c r="L818" s="3"/>
    </row>
    <row r="819" spans="1:12" x14ac:dyDescent="0.3">
      <c r="A819" s="2">
        <v>2015</v>
      </c>
      <c r="B819" s="2" t="s">
        <v>9</v>
      </c>
      <c r="C819" s="4" t="s">
        <v>52</v>
      </c>
      <c r="D819" s="2" t="s">
        <v>62</v>
      </c>
      <c r="E819" s="2" t="str">
        <f t="shared" si="24"/>
        <v>201501</v>
      </c>
      <c r="F819" s="2" t="str">
        <f t="shared" si="25"/>
        <v>20150154</v>
      </c>
      <c r="G819" s="2" t="s">
        <v>63</v>
      </c>
      <c r="H819" s="2">
        <v>400618</v>
      </c>
      <c r="I819" s="10">
        <v>867589</v>
      </c>
      <c r="J819" s="10">
        <v>7</v>
      </c>
      <c r="K819" s="3"/>
      <c r="L819" s="3"/>
    </row>
    <row r="820" spans="1:12" x14ac:dyDescent="0.3">
      <c r="A820" s="2">
        <v>2015</v>
      </c>
      <c r="B820" s="2" t="s">
        <v>9</v>
      </c>
      <c r="C820" s="4" t="s">
        <v>52</v>
      </c>
      <c r="D820" s="2" t="s">
        <v>64</v>
      </c>
      <c r="E820" s="2" t="str">
        <f t="shared" si="24"/>
        <v>201501</v>
      </c>
      <c r="F820" s="2" t="str">
        <f t="shared" si="25"/>
        <v>20150186</v>
      </c>
      <c r="G820" s="2" t="s">
        <v>65</v>
      </c>
      <c r="H820" s="2">
        <v>42628</v>
      </c>
      <c r="I820" s="10">
        <v>249041</v>
      </c>
      <c r="J820" s="10">
        <v>6</v>
      </c>
      <c r="K820" s="3"/>
      <c r="L820" s="3"/>
    </row>
    <row r="821" spans="1:12" x14ac:dyDescent="0.3">
      <c r="A821" s="2">
        <v>2015</v>
      </c>
      <c r="B821" s="2" t="s">
        <v>9</v>
      </c>
      <c r="C821" s="4" t="s">
        <v>52</v>
      </c>
      <c r="D821" s="2" t="s">
        <v>66</v>
      </c>
      <c r="E821" s="2" t="str">
        <f t="shared" si="24"/>
        <v>201501</v>
      </c>
      <c r="F821" s="2" t="str">
        <f t="shared" si="25"/>
        <v>20150163</v>
      </c>
      <c r="G821" s="2" t="s">
        <v>67</v>
      </c>
      <c r="H821" s="2">
        <v>226216</v>
      </c>
      <c r="I821" s="10">
        <v>246792</v>
      </c>
      <c r="J821" s="10">
        <v>7</v>
      </c>
      <c r="K821" s="3"/>
      <c r="L821" s="3"/>
    </row>
    <row r="822" spans="1:12" x14ac:dyDescent="0.3">
      <c r="A822" s="2">
        <v>2015</v>
      </c>
      <c r="B822" s="2" t="s">
        <v>9</v>
      </c>
      <c r="C822" s="4" t="s">
        <v>52</v>
      </c>
      <c r="D822" s="2" t="s">
        <v>68</v>
      </c>
      <c r="E822" s="2" t="str">
        <f t="shared" si="24"/>
        <v>201501</v>
      </c>
      <c r="F822" s="2" t="str">
        <f t="shared" si="25"/>
        <v>20150166</v>
      </c>
      <c r="G822" s="2" t="s">
        <v>69</v>
      </c>
      <c r="H822" s="2">
        <v>474164</v>
      </c>
      <c r="I822" s="10">
        <v>384390</v>
      </c>
      <c r="J822" s="10">
        <v>12</v>
      </c>
      <c r="K822" s="3"/>
      <c r="L822" s="3"/>
    </row>
    <row r="823" spans="1:12" x14ac:dyDescent="0.3">
      <c r="A823" s="2">
        <v>2015</v>
      </c>
      <c r="B823" s="2" t="s">
        <v>9</v>
      </c>
      <c r="C823" s="4" t="s">
        <v>52</v>
      </c>
      <c r="D823" s="2" t="s">
        <v>70</v>
      </c>
      <c r="E823" s="2" t="str">
        <f t="shared" si="24"/>
        <v>201501</v>
      </c>
      <c r="F823" s="2" t="str">
        <f t="shared" si="25"/>
        <v>20150188</v>
      </c>
      <c r="G823" s="2" t="s">
        <v>71</v>
      </c>
      <c r="H823" s="2">
        <v>36732</v>
      </c>
      <c r="I823" s="10">
        <v>18333</v>
      </c>
      <c r="J823" s="10">
        <v>1</v>
      </c>
      <c r="K823" s="3"/>
      <c r="L823" s="3"/>
    </row>
    <row r="824" spans="1:12" x14ac:dyDescent="0.3">
      <c r="A824" s="2">
        <v>2015</v>
      </c>
      <c r="B824" s="2" t="s">
        <v>9</v>
      </c>
      <c r="C824" s="4" t="s">
        <v>52</v>
      </c>
      <c r="D824" s="2" t="s">
        <v>72</v>
      </c>
      <c r="E824" s="2" t="str">
        <f t="shared" si="24"/>
        <v>201501</v>
      </c>
      <c r="F824" s="2" t="str">
        <f t="shared" si="25"/>
        <v>20150168</v>
      </c>
      <c r="G824" s="2" t="s">
        <v>73</v>
      </c>
      <c r="H824" s="2">
        <v>1016143</v>
      </c>
      <c r="I824" s="10">
        <v>858833</v>
      </c>
      <c r="J824" s="10">
        <v>28</v>
      </c>
      <c r="K824" s="3"/>
      <c r="L824" s="3"/>
    </row>
    <row r="825" spans="1:12" x14ac:dyDescent="0.3">
      <c r="A825" s="2">
        <v>2015</v>
      </c>
      <c r="B825" s="2" t="s">
        <v>9</v>
      </c>
      <c r="C825" s="4" t="s">
        <v>52</v>
      </c>
      <c r="D825" s="2" t="s">
        <v>74</v>
      </c>
      <c r="E825" s="2" t="str">
        <f t="shared" si="24"/>
        <v>201501</v>
      </c>
      <c r="F825" s="2" t="str">
        <f t="shared" si="25"/>
        <v>20150170</v>
      </c>
      <c r="G825" s="2" t="s">
        <v>75</v>
      </c>
      <c r="H825" s="2">
        <v>154065</v>
      </c>
      <c r="I825" s="10">
        <v>823939</v>
      </c>
      <c r="J825" s="10">
        <v>5</v>
      </c>
      <c r="K825" s="3"/>
      <c r="L825" s="3"/>
    </row>
    <row r="826" spans="1:12" x14ac:dyDescent="0.3">
      <c r="A826" s="2">
        <v>2015</v>
      </c>
      <c r="B826" s="2" t="s">
        <v>9</v>
      </c>
      <c r="C826" s="4" t="s">
        <v>52</v>
      </c>
      <c r="D826" s="2" t="s">
        <v>76</v>
      </c>
      <c r="E826" s="2" t="str">
        <f t="shared" si="24"/>
        <v>201501</v>
      </c>
      <c r="F826" s="2" t="str">
        <f t="shared" si="25"/>
        <v>20150173</v>
      </c>
      <c r="G826" s="2" t="s">
        <v>77</v>
      </c>
      <c r="H826" s="2">
        <v>448235</v>
      </c>
      <c r="I826" s="10">
        <v>725171</v>
      </c>
      <c r="J826" s="10">
        <v>22</v>
      </c>
      <c r="K826" s="3"/>
      <c r="L826" s="3"/>
    </row>
    <row r="827" spans="1:12" x14ac:dyDescent="0.3">
      <c r="A827" s="2">
        <v>2015</v>
      </c>
      <c r="B827" s="2" t="s">
        <v>9</v>
      </c>
      <c r="C827" s="4" t="s">
        <v>52</v>
      </c>
      <c r="D827" s="2" t="s">
        <v>78</v>
      </c>
      <c r="E827" s="2" t="str">
        <f t="shared" si="24"/>
        <v>201501</v>
      </c>
      <c r="F827" s="2" t="str">
        <f t="shared" si="25"/>
        <v>20150176</v>
      </c>
      <c r="G827" s="2" t="s">
        <v>79</v>
      </c>
      <c r="H827" s="2">
        <v>2268433</v>
      </c>
      <c r="I827" s="10">
        <v>1844429</v>
      </c>
      <c r="J827" s="10">
        <v>11</v>
      </c>
      <c r="K827" s="3"/>
      <c r="L827" s="3"/>
    </row>
    <row r="828" spans="1:12" x14ac:dyDescent="0.3">
      <c r="A828" s="2">
        <v>2015</v>
      </c>
      <c r="B828" s="2" t="s">
        <v>9</v>
      </c>
      <c r="C828" s="4" t="s">
        <v>52</v>
      </c>
      <c r="D828" s="2" t="s">
        <v>80</v>
      </c>
      <c r="E828" s="2" t="str">
        <f t="shared" si="24"/>
        <v>201501</v>
      </c>
      <c r="F828" s="2" t="str">
        <f t="shared" si="25"/>
        <v>20150197</v>
      </c>
      <c r="G828" s="2" t="s">
        <v>81</v>
      </c>
      <c r="H828" s="2">
        <v>2640</v>
      </c>
      <c r="I828" s="10">
        <v>27112</v>
      </c>
      <c r="J828" s="10">
        <v>1</v>
      </c>
      <c r="K828" s="3"/>
      <c r="L828" s="3"/>
    </row>
    <row r="829" spans="1:12" x14ac:dyDescent="0.3">
      <c r="A829" s="2">
        <v>2015</v>
      </c>
      <c r="B829" s="2" t="s">
        <v>9</v>
      </c>
      <c r="C829" s="4" t="s">
        <v>52</v>
      </c>
      <c r="D829" s="2" t="s">
        <v>82</v>
      </c>
      <c r="E829" s="2" t="str">
        <f t="shared" si="24"/>
        <v>201501</v>
      </c>
      <c r="F829" s="2" t="str">
        <f t="shared" si="25"/>
        <v>20150199</v>
      </c>
      <c r="G829" s="2" t="s">
        <v>83</v>
      </c>
      <c r="H829" s="2">
        <v>5881</v>
      </c>
      <c r="I829" s="10">
        <v>71107</v>
      </c>
      <c r="J829" s="10">
        <v>2</v>
      </c>
      <c r="K829" s="3"/>
      <c r="L829" s="3"/>
    </row>
    <row r="830" spans="1:12" x14ac:dyDescent="0.3">
      <c r="A830" s="2">
        <v>2015</v>
      </c>
      <c r="B830" s="2" t="s">
        <v>10</v>
      </c>
      <c r="C830" s="4" t="s">
        <v>87</v>
      </c>
      <c r="D830" s="2" t="s">
        <v>5</v>
      </c>
      <c r="E830" s="2" t="str">
        <f t="shared" si="24"/>
        <v>201502</v>
      </c>
      <c r="F830" s="2" t="str">
        <f t="shared" si="25"/>
        <v>20150291</v>
      </c>
      <c r="G830" s="2" t="s">
        <v>6</v>
      </c>
      <c r="H830" s="2">
        <v>12068</v>
      </c>
      <c r="I830" s="10">
        <v>53984</v>
      </c>
      <c r="J830" s="10">
        <v>0</v>
      </c>
      <c r="K830" s="3"/>
      <c r="L830" s="3"/>
    </row>
    <row r="831" spans="1:12" x14ac:dyDescent="0.3">
      <c r="A831" s="2">
        <v>2015</v>
      </c>
      <c r="B831" s="2" t="s">
        <v>10</v>
      </c>
      <c r="C831" s="4" t="s">
        <v>87</v>
      </c>
      <c r="D831" s="2" t="s">
        <v>18</v>
      </c>
      <c r="E831" s="2" t="str">
        <f t="shared" si="24"/>
        <v>201502</v>
      </c>
      <c r="F831" s="2" t="str">
        <f t="shared" si="25"/>
        <v>20150205</v>
      </c>
      <c r="G831" s="2" t="s">
        <v>19</v>
      </c>
      <c r="H831" s="2">
        <v>3282397</v>
      </c>
      <c r="I831" s="10">
        <v>2438478</v>
      </c>
      <c r="J831" s="10">
        <v>64</v>
      </c>
      <c r="K831" s="3"/>
      <c r="L831" s="3"/>
    </row>
    <row r="832" spans="1:12" x14ac:dyDescent="0.3">
      <c r="A832" s="2">
        <v>2015</v>
      </c>
      <c r="B832" s="2" t="s">
        <v>10</v>
      </c>
      <c r="C832" s="4" t="s">
        <v>87</v>
      </c>
      <c r="D832" s="2" t="s">
        <v>20</v>
      </c>
      <c r="E832" s="2" t="str">
        <f t="shared" si="24"/>
        <v>201502</v>
      </c>
      <c r="F832" s="2" t="str">
        <f t="shared" si="25"/>
        <v>20150281</v>
      </c>
      <c r="G832" s="2" t="s">
        <v>21</v>
      </c>
      <c r="H832" s="2">
        <v>36892</v>
      </c>
      <c r="I832" s="10">
        <v>190526</v>
      </c>
      <c r="J832" s="10">
        <v>3</v>
      </c>
      <c r="K832" s="3"/>
      <c r="L832" s="3"/>
    </row>
    <row r="833" spans="1:12" x14ac:dyDescent="0.3">
      <c r="A833" s="2">
        <v>2015</v>
      </c>
      <c r="B833" s="2" t="s">
        <v>10</v>
      </c>
      <c r="C833" s="4" t="s">
        <v>87</v>
      </c>
      <c r="D833" s="2" t="s">
        <v>22</v>
      </c>
      <c r="E833" s="2" t="str">
        <f t="shared" si="24"/>
        <v>201502</v>
      </c>
      <c r="F833" s="2" t="str">
        <f t="shared" si="25"/>
        <v>20150208</v>
      </c>
      <c r="G833" s="2" t="s">
        <v>23</v>
      </c>
      <c r="H833" s="2">
        <v>1022738</v>
      </c>
      <c r="I833" s="10">
        <v>1326519</v>
      </c>
      <c r="J833" s="10">
        <v>7</v>
      </c>
      <c r="K833" s="3"/>
      <c r="L833" s="3"/>
    </row>
    <row r="834" spans="1:12" x14ac:dyDescent="0.3">
      <c r="A834" s="2">
        <v>2015</v>
      </c>
      <c r="B834" s="2" t="s">
        <v>10</v>
      </c>
      <c r="C834" s="4" t="s">
        <v>87</v>
      </c>
      <c r="D834" s="2" t="s">
        <v>24</v>
      </c>
      <c r="E834" s="2" t="str">
        <f t="shared" ref="E834:E897" si="26">+CONCATENATE(A834,C834)</f>
        <v>201502</v>
      </c>
      <c r="F834" s="2" t="str">
        <f t="shared" ref="F834:F897" si="27">+CONCATENATE(A834,C834,D834)</f>
        <v>20150211</v>
      </c>
      <c r="G834" s="2" t="s">
        <v>25</v>
      </c>
      <c r="H834" s="2">
        <v>5620261</v>
      </c>
      <c r="I834" s="10">
        <v>1301119</v>
      </c>
      <c r="J834" s="10">
        <v>18</v>
      </c>
      <c r="K834" s="3"/>
      <c r="L834" s="3"/>
    </row>
    <row r="835" spans="1:12" x14ac:dyDescent="0.3">
      <c r="A835" s="2">
        <v>2015</v>
      </c>
      <c r="B835" s="2" t="s">
        <v>10</v>
      </c>
      <c r="C835" s="4" t="s">
        <v>87</v>
      </c>
      <c r="D835" s="2" t="s">
        <v>26</v>
      </c>
      <c r="E835" s="2" t="str">
        <f t="shared" si="26"/>
        <v>201502</v>
      </c>
      <c r="F835" s="2" t="str">
        <f t="shared" si="27"/>
        <v>20150213</v>
      </c>
      <c r="G835" s="2" t="s">
        <v>27</v>
      </c>
      <c r="H835" s="2">
        <v>598429</v>
      </c>
      <c r="I835" s="10">
        <v>1404560</v>
      </c>
      <c r="J835" s="10">
        <v>34</v>
      </c>
      <c r="K835" s="3"/>
      <c r="L835" s="3"/>
    </row>
    <row r="836" spans="1:12" x14ac:dyDescent="0.3">
      <c r="A836" s="2">
        <v>2015</v>
      </c>
      <c r="B836" s="2" t="s">
        <v>10</v>
      </c>
      <c r="C836" s="4" t="s">
        <v>87</v>
      </c>
      <c r="D836" s="2" t="s">
        <v>28</v>
      </c>
      <c r="E836" s="2" t="str">
        <f t="shared" si="26"/>
        <v>201502</v>
      </c>
      <c r="F836" s="2" t="str">
        <f t="shared" si="27"/>
        <v>20150215</v>
      </c>
      <c r="G836" s="2" t="s">
        <v>29</v>
      </c>
      <c r="H836" s="2">
        <v>405632</v>
      </c>
      <c r="I836" s="10">
        <v>663430</v>
      </c>
      <c r="J836" s="10">
        <v>16</v>
      </c>
      <c r="K836" s="3"/>
      <c r="L836" s="3"/>
    </row>
    <row r="837" spans="1:12" x14ac:dyDescent="0.3">
      <c r="A837" s="2">
        <v>2015</v>
      </c>
      <c r="B837" s="2" t="s">
        <v>10</v>
      </c>
      <c r="C837" s="4" t="s">
        <v>87</v>
      </c>
      <c r="D837" s="2" t="s">
        <v>30</v>
      </c>
      <c r="E837" s="2" t="str">
        <f t="shared" si="26"/>
        <v>201502</v>
      </c>
      <c r="F837" s="2" t="str">
        <f t="shared" si="27"/>
        <v>20150217</v>
      </c>
      <c r="G837" s="2" t="s">
        <v>31</v>
      </c>
      <c r="H837" s="2">
        <v>408301</v>
      </c>
      <c r="I837" s="10">
        <v>451276</v>
      </c>
      <c r="J837" s="10">
        <v>11</v>
      </c>
      <c r="K837" s="3"/>
      <c r="L837" s="3"/>
    </row>
    <row r="838" spans="1:12" x14ac:dyDescent="0.3">
      <c r="A838" s="2">
        <v>2015</v>
      </c>
      <c r="B838" s="2" t="s">
        <v>10</v>
      </c>
      <c r="C838" s="4" t="s">
        <v>87</v>
      </c>
      <c r="D838" s="2" t="s">
        <v>32</v>
      </c>
      <c r="E838" s="2" t="str">
        <f t="shared" si="26"/>
        <v>201502</v>
      </c>
      <c r="F838" s="2" t="str">
        <f t="shared" si="27"/>
        <v>20150218</v>
      </c>
      <c r="G838" s="2" t="s">
        <v>33</v>
      </c>
      <c r="H838" s="2">
        <v>63858</v>
      </c>
      <c r="I838" s="10">
        <v>297560</v>
      </c>
      <c r="J838" s="10">
        <v>6</v>
      </c>
      <c r="K838" s="3"/>
      <c r="L838" s="3"/>
    </row>
    <row r="839" spans="1:12" x14ac:dyDescent="0.3">
      <c r="A839" s="2">
        <v>2015</v>
      </c>
      <c r="B839" s="2" t="s">
        <v>10</v>
      </c>
      <c r="C839" s="4" t="s">
        <v>87</v>
      </c>
      <c r="D839" s="2" t="s">
        <v>34</v>
      </c>
      <c r="E839" s="2" t="str">
        <f t="shared" si="26"/>
        <v>201502</v>
      </c>
      <c r="F839" s="2" t="str">
        <f t="shared" si="27"/>
        <v>20150285</v>
      </c>
      <c r="G839" s="2" t="s">
        <v>35</v>
      </c>
      <c r="H839" s="2">
        <v>143119</v>
      </c>
      <c r="I839" s="10">
        <v>206007</v>
      </c>
      <c r="J839" s="10">
        <v>3</v>
      </c>
      <c r="K839" s="3"/>
      <c r="L839" s="3"/>
    </row>
    <row r="840" spans="1:12" x14ac:dyDescent="0.3">
      <c r="A840" s="2">
        <v>2015</v>
      </c>
      <c r="B840" s="2" t="s">
        <v>10</v>
      </c>
      <c r="C840" s="4" t="s">
        <v>87</v>
      </c>
      <c r="D840" s="2" t="s">
        <v>36</v>
      </c>
      <c r="E840" s="2" t="str">
        <f t="shared" si="26"/>
        <v>201502</v>
      </c>
      <c r="F840" s="2" t="str">
        <f t="shared" si="27"/>
        <v>20150219</v>
      </c>
      <c r="G840" s="2" t="s">
        <v>37</v>
      </c>
      <c r="H840" s="2">
        <v>245959</v>
      </c>
      <c r="I840" s="10">
        <v>973022</v>
      </c>
      <c r="J840" s="10">
        <v>6</v>
      </c>
      <c r="K840" s="3"/>
      <c r="L840" s="3"/>
    </row>
    <row r="841" spans="1:12" x14ac:dyDescent="0.3">
      <c r="A841" s="2">
        <v>2015</v>
      </c>
      <c r="B841" s="2" t="s">
        <v>10</v>
      </c>
      <c r="C841" s="4" t="s">
        <v>87</v>
      </c>
      <c r="D841" s="2" t="s">
        <v>38</v>
      </c>
      <c r="E841" s="2" t="str">
        <f t="shared" si="26"/>
        <v>201502</v>
      </c>
      <c r="F841" s="2" t="str">
        <f t="shared" si="27"/>
        <v>20150220</v>
      </c>
      <c r="G841" s="2" t="s">
        <v>39</v>
      </c>
      <c r="H841" s="2">
        <v>285515</v>
      </c>
      <c r="I841" s="10">
        <v>828096</v>
      </c>
      <c r="J841" s="10">
        <v>3</v>
      </c>
      <c r="K841" s="3"/>
      <c r="L841" s="3"/>
    </row>
    <row r="842" spans="1:12" x14ac:dyDescent="0.3">
      <c r="A842" s="2">
        <v>2015</v>
      </c>
      <c r="B842" s="2" t="s">
        <v>10</v>
      </c>
      <c r="C842" s="4" t="s">
        <v>87</v>
      </c>
      <c r="D842" s="2" t="s">
        <v>40</v>
      </c>
      <c r="E842" s="2" t="str">
        <f t="shared" si="26"/>
        <v>201502</v>
      </c>
      <c r="F842" s="2" t="str">
        <f t="shared" si="27"/>
        <v>20150227</v>
      </c>
      <c r="G842" s="2" t="s">
        <v>41</v>
      </c>
      <c r="H842" s="2">
        <v>42477</v>
      </c>
      <c r="I842" s="10">
        <v>388006</v>
      </c>
      <c r="J842" s="10">
        <v>3</v>
      </c>
      <c r="K842" s="3"/>
      <c r="L842" s="3"/>
    </row>
    <row r="843" spans="1:12" x14ac:dyDescent="0.3">
      <c r="A843" s="2">
        <v>2015</v>
      </c>
      <c r="B843" s="2" t="s">
        <v>10</v>
      </c>
      <c r="C843" s="4" t="s">
        <v>87</v>
      </c>
      <c r="D843" s="2" t="s">
        <v>42</v>
      </c>
      <c r="E843" s="2" t="str">
        <f t="shared" si="26"/>
        <v>201502</v>
      </c>
      <c r="F843" s="2" t="str">
        <f t="shared" si="27"/>
        <v>20150223</v>
      </c>
      <c r="G843" s="2" t="s">
        <v>43</v>
      </c>
      <c r="H843" s="2">
        <v>287675</v>
      </c>
      <c r="I843" s="10">
        <v>1343634</v>
      </c>
      <c r="J843" s="10">
        <v>19</v>
      </c>
      <c r="K843" s="3"/>
      <c r="L843" s="3"/>
    </row>
    <row r="844" spans="1:12" x14ac:dyDescent="0.3">
      <c r="A844" s="2">
        <v>2015</v>
      </c>
      <c r="B844" s="2" t="s">
        <v>10</v>
      </c>
      <c r="C844" s="4" t="s">
        <v>87</v>
      </c>
      <c r="D844" s="2" t="s">
        <v>44</v>
      </c>
      <c r="E844" s="2" t="str">
        <f t="shared" si="26"/>
        <v>201502</v>
      </c>
      <c r="F844" s="2" t="str">
        <f t="shared" si="27"/>
        <v>20150225</v>
      </c>
      <c r="G844" s="2" t="s">
        <v>45</v>
      </c>
      <c r="H844" s="2">
        <v>1093989</v>
      </c>
      <c r="I844" s="10">
        <v>902890</v>
      </c>
      <c r="J844" s="10">
        <v>14</v>
      </c>
      <c r="K844" s="3"/>
      <c r="L844" s="3"/>
    </row>
    <row r="845" spans="1:12" x14ac:dyDescent="0.3">
      <c r="A845" s="2">
        <v>2015</v>
      </c>
      <c r="B845" s="2" t="s">
        <v>10</v>
      </c>
      <c r="C845" s="4" t="s">
        <v>87</v>
      </c>
      <c r="D845" s="2" t="s">
        <v>46</v>
      </c>
      <c r="E845" s="2" t="str">
        <f t="shared" si="26"/>
        <v>201502</v>
      </c>
      <c r="F845" s="2" t="str">
        <f t="shared" si="27"/>
        <v>20150294</v>
      </c>
      <c r="G845" s="2" t="s">
        <v>47</v>
      </c>
      <c r="H845" s="2">
        <v>3853</v>
      </c>
      <c r="I845" s="10">
        <v>38507</v>
      </c>
      <c r="J845" s="10">
        <v>0</v>
      </c>
      <c r="K845" s="3"/>
      <c r="L845" s="3"/>
    </row>
    <row r="846" spans="1:12" x14ac:dyDescent="0.3">
      <c r="A846" s="2">
        <v>2015</v>
      </c>
      <c r="B846" s="2" t="s">
        <v>10</v>
      </c>
      <c r="C846" s="4" t="s">
        <v>87</v>
      </c>
      <c r="D846" s="2" t="s">
        <v>48</v>
      </c>
      <c r="E846" s="2" t="str">
        <f t="shared" si="26"/>
        <v>201502</v>
      </c>
      <c r="F846" s="2" t="str">
        <f t="shared" si="27"/>
        <v>20150295</v>
      </c>
      <c r="G846" s="2" t="s">
        <v>49</v>
      </c>
      <c r="H846" s="2">
        <v>12428</v>
      </c>
      <c r="I846" s="10">
        <v>59495</v>
      </c>
      <c r="J846" s="10">
        <v>0</v>
      </c>
      <c r="K846" s="3"/>
      <c r="L846" s="3"/>
    </row>
    <row r="847" spans="1:12" x14ac:dyDescent="0.3">
      <c r="A847" s="2">
        <v>2015</v>
      </c>
      <c r="B847" s="2" t="s">
        <v>10</v>
      </c>
      <c r="C847" s="4" t="s">
        <v>87</v>
      </c>
      <c r="D847" s="2" t="s">
        <v>50</v>
      </c>
      <c r="E847" s="2" t="str">
        <f t="shared" si="26"/>
        <v>201502</v>
      </c>
      <c r="F847" s="2" t="str">
        <f t="shared" si="27"/>
        <v>20150241</v>
      </c>
      <c r="G847" s="2" t="s">
        <v>51</v>
      </c>
      <c r="H847" s="2">
        <v>298571</v>
      </c>
      <c r="I847" s="10">
        <v>746022</v>
      </c>
      <c r="J847" s="10">
        <v>10</v>
      </c>
      <c r="K847" s="3"/>
      <c r="L847" s="3"/>
    </row>
    <row r="848" spans="1:12" x14ac:dyDescent="0.3">
      <c r="A848" s="2">
        <v>2015</v>
      </c>
      <c r="B848" s="2" t="s">
        <v>10</v>
      </c>
      <c r="C848" s="4" t="s">
        <v>87</v>
      </c>
      <c r="D848" s="2" t="s">
        <v>54</v>
      </c>
      <c r="E848" s="2" t="str">
        <f t="shared" si="26"/>
        <v>201502</v>
      </c>
      <c r="F848" s="2" t="str">
        <f t="shared" si="27"/>
        <v>20150244</v>
      </c>
      <c r="G848" s="2" t="s">
        <v>55</v>
      </c>
      <c r="H848" s="2">
        <v>128574</v>
      </c>
      <c r="I848" s="10">
        <v>711827</v>
      </c>
      <c r="J848" s="10">
        <v>3</v>
      </c>
      <c r="K848" s="3"/>
      <c r="L848" s="3"/>
    </row>
    <row r="849" spans="1:12" x14ac:dyDescent="0.3">
      <c r="A849" s="2">
        <v>2015</v>
      </c>
      <c r="B849" s="2" t="s">
        <v>10</v>
      </c>
      <c r="C849" s="4" t="s">
        <v>87</v>
      </c>
      <c r="D849" s="2" t="s">
        <v>56</v>
      </c>
      <c r="E849" s="2" t="str">
        <f t="shared" si="26"/>
        <v>201502</v>
      </c>
      <c r="F849" s="2" t="str">
        <f t="shared" si="27"/>
        <v>20150247</v>
      </c>
      <c r="G849" s="2" t="s">
        <v>57</v>
      </c>
      <c r="H849" s="2">
        <v>342848</v>
      </c>
      <c r="I849" s="10">
        <v>964532</v>
      </c>
      <c r="J849" s="10">
        <v>10</v>
      </c>
      <c r="K849" s="3"/>
      <c r="L849" s="3"/>
    </row>
    <row r="850" spans="1:12" x14ac:dyDescent="0.3">
      <c r="A850" s="2">
        <v>2015</v>
      </c>
      <c r="B850" s="2" t="s">
        <v>10</v>
      </c>
      <c r="C850" s="4" t="s">
        <v>87</v>
      </c>
      <c r="D850" s="2" t="s">
        <v>58</v>
      </c>
      <c r="E850" s="2" t="str">
        <f t="shared" si="26"/>
        <v>201502</v>
      </c>
      <c r="F850" s="2" t="str">
        <f t="shared" si="27"/>
        <v>20150250</v>
      </c>
      <c r="G850" s="2" t="s">
        <v>59</v>
      </c>
      <c r="H850" s="2">
        <v>399089</v>
      </c>
      <c r="I850" s="10">
        <v>434383</v>
      </c>
      <c r="J850" s="10">
        <v>16</v>
      </c>
      <c r="K850" s="3"/>
      <c r="L850" s="3"/>
    </row>
    <row r="851" spans="1:12" x14ac:dyDescent="0.3">
      <c r="A851" s="2">
        <v>2015</v>
      </c>
      <c r="B851" s="2" t="s">
        <v>10</v>
      </c>
      <c r="C851" s="4" t="s">
        <v>87</v>
      </c>
      <c r="D851" s="2" t="s">
        <v>60</v>
      </c>
      <c r="E851" s="2" t="str">
        <f t="shared" si="26"/>
        <v>201502</v>
      </c>
      <c r="F851" s="2" t="str">
        <f t="shared" si="27"/>
        <v>20150252</v>
      </c>
      <c r="G851" s="2" t="s">
        <v>61</v>
      </c>
      <c r="H851" s="2">
        <v>237756</v>
      </c>
      <c r="I851" s="10">
        <v>1144218</v>
      </c>
      <c r="J851" s="10">
        <v>17</v>
      </c>
      <c r="K851" s="3"/>
      <c r="L851" s="3"/>
    </row>
    <row r="852" spans="1:12" x14ac:dyDescent="0.3">
      <c r="A852" s="2">
        <v>2015</v>
      </c>
      <c r="B852" s="2" t="s">
        <v>10</v>
      </c>
      <c r="C852" s="4" t="s">
        <v>87</v>
      </c>
      <c r="D852" s="2" t="s">
        <v>62</v>
      </c>
      <c r="E852" s="2" t="str">
        <f t="shared" si="26"/>
        <v>201502</v>
      </c>
      <c r="F852" s="2" t="str">
        <f t="shared" si="27"/>
        <v>20150254</v>
      </c>
      <c r="G852" s="2" t="s">
        <v>63</v>
      </c>
      <c r="H852" s="2">
        <v>401360</v>
      </c>
      <c r="I852" s="10">
        <v>875057</v>
      </c>
      <c r="J852" s="10">
        <v>7</v>
      </c>
      <c r="K852" s="3"/>
      <c r="L852" s="3"/>
    </row>
    <row r="853" spans="1:12" x14ac:dyDescent="0.3">
      <c r="A853" s="2">
        <v>2015</v>
      </c>
      <c r="B853" s="2" t="s">
        <v>10</v>
      </c>
      <c r="C853" s="4" t="s">
        <v>87</v>
      </c>
      <c r="D853" s="2" t="s">
        <v>64</v>
      </c>
      <c r="E853" s="2" t="str">
        <f t="shared" si="26"/>
        <v>201502</v>
      </c>
      <c r="F853" s="2" t="str">
        <f t="shared" si="27"/>
        <v>20150286</v>
      </c>
      <c r="G853" s="2" t="s">
        <v>65</v>
      </c>
      <c r="H853" s="2">
        <v>40428</v>
      </c>
      <c r="I853" s="10">
        <v>250879</v>
      </c>
      <c r="J853" s="10">
        <v>6</v>
      </c>
      <c r="K853" s="3"/>
      <c r="L853" s="3"/>
    </row>
    <row r="854" spans="1:12" x14ac:dyDescent="0.3">
      <c r="A854" s="2">
        <v>2015</v>
      </c>
      <c r="B854" s="2" t="s">
        <v>10</v>
      </c>
      <c r="C854" s="4" t="s">
        <v>87</v>
      </c>
      <c r="D854" s="2" t="s">
        <v>66</v>
      </c>
      <c r="E854" s="2" t="str">
        <f t="shared" si="26"/>
        <v>201502</v>
      </c>
      <c r="F854" s="2" t="str">
        <f t="shared" si="27"/>
        <v>20150263</v>
      </c>
      <c r="G854" s="2" t="s">
        <v>67</v>
      </c>
      <c r="H854" s="2">
        <v>227447</v>
      </c>
      <c r="I854" s="10">
        <v>247161</v>
      </c>
      <c r="J854" s="10">
        <v>7</v>
      </c>
      <c r="K854" s="3"/>
      <c r="L854" s="3"/>
    </row>
    <row r="855" spans="1:12" x14ac:dyDescent="0.3">
      <c r="A855" s="2">
        <v>2015</v>
      </c>
      <c r="B855" s="2" t="s">
        <v>10</v>
      </c>
      <c r="C855" s="4" t="s">
        <v>87</v>
      </c>
      <c r="D855" s="2" t="s">
        <v>68</v>
      </c>
      <c r="E855" s="2" t="str">
        <f t="shared" si="26"/>
        <v>201502</v>
      </c>
      <c r="F855" s="2" t="str">
        <f t="shared" si="27"/>
        <v>20150266</v>
      </c>
      <c r="G855" s="2" t="s">
        <v>69</v>
      </c>
      <c r="H855" s="2">
        <v>475574</v>
      </c>
      <c r="I855" s="10">
        <v>386064</v>
      </c>
      <c r="J855" s="10">
        <v>12</v>
      </c>
      <c r="K855" s="3"/>
      <c r="L855" s="3"/>
    </row>
    <row r="856" spans="1:12" x14ac:dyDescent="0.3">
      <c r="A856" s="2">
        <v>2015</v>
      </c>
      <c r="B856" s="2" t="s">
        <v>10</v>
      </c>
      <c r="C856" s="4" t="s">
        <v>87</v>
      </c>
      <c r="D856" s="2" t="s">
        <v>70</v>
      </c>
      <c r="E856" s="2" t="str">
        <f t="shared" si="26"/>
        <v>201502</v>
      </c>
      <c r="F856" s="2" t="str">
        <f t="shared" si="27"/>
        <v>20150288</v>
      </c>
      <c r="G856" s="2" t="s">
        <v>71</v>
      </c>
      <c r="H856" s="2">
        <v>36421</v>
      </c>
      <c r="I856" s="10">
        <v>18381</v>
      </c>
      <c r="J856" s="10">
        <v>1</v>
      </c>
      <c r="K856" s="3"/>
      <c r="L856" s="3"/>
    </row>
    <row r="857" spans="1:12" x14ac:dyDescent="0.3">
      <c r="A857" s="2">
        <v>2015</v>
      </c>
      <c r="B857" s="2" t="s">
        <v>10</v>
      </c>
      <c r="C857" s="4" t="s">
        <v>87</v>
      </c>
      <c r="D857" s="2" t="s">
        <v>72</v>
      </c>
      <c r="E857" s="2" t="str">
        <f t="shared" si="26"/>
        <v>201502</v>
      </c>
      <c r="F857" s="2" t="str">
        <f t="shared" si="27"/>
        <v>20150268</v>
      </c>
      <c r="G857" s="2" t="s">
        <v>73</v>
      </c>
      <c r="H857" s="2">
        <v>1003906</v>
      </c>
      <c r="I857" s="10">
        <v>869673</v>
      </c>
      <c r="J857" s="10">
        <v>28</v>
      </c>
      <c r="K857" s="3"/>
      <c r="L857" s="3"/>
    </row>
    <row r="858" spans="1:12" x14ac:dyDescent="0.3">
      <c r="A858" s="2">
        <v>2015</v>
      </c>
      <c r="B858" s="2" t="s">
        <v>10</v>
      </c>
      <c r="C858" s="4" t="s">
        <v>87</v>
      </c>
      <c r="D858" s="2" t="s">
        <v>74</v>
      </c>
      <c r="E858" s="2" t="str">
        <f t="shared" si="26"/>
        <v>201502</v>
      </c>
      <c r="F858" s="2" t="str">
        <f t="shared" si="27"/>
        <v>20150270</v>
      </c>
      <c r="G858" s="2" t="s">
        <v>75</v>
      </c>
      <c r="H858" s="2">
        <v>150217</v>
      </c>
      <c r="I858" s="10">
        <v>826586</v>
      </c>
      <c r="J858" s="10">
        <v>5</v>
      </c>
      <c r="K858" s="3"/>
      <c r="L858" s="3"/>
    </row>
    <row r="859" spans="1:12" x14ac:dyDescent="0.3">
      <c r="A859" s="2">
        <v>2015</v>
      </c>
      <c r="B859" s="2" t="s">
        <v>10</v>
      </c>
      <c r="C859" s="4" t="s">
        <v>87</v>
      </c>
      <c r="D859" s="2" t="s">
        <v>76</v>
      </c>
      <c r="E859" s="2" t="str">
        <f t="shared" si="26"/>
        <v>201502</v>
      </c>
      <c r="F859" s="2" t="str">
        <f t="shared" si="27"/>
        <v>20150273</v>
      </c>
      <c r="G859" s="2" t="s">
        <v>77</v>
      </c>
      <c r="H859" s="2">
        <v>447628</v>
      </c>
      <c r="I859" s="10">
        <v>727689</v>
      </c>
      <c r="J859" s="10">
        <v>21</v>
      </c>
      <c r="K859" s="3"/>
      <c r="L859" s="3"/>
    </row>
    <row r="860" spans="1:12" x14ac:dyDescent="0.3">
      <c r="A860" s="2">
        <v>2015</v>
      </c>
      <c r="B860" s="2" t="s">
        <v>10</v>
      </c>
      <c r="C860" s="4" t="s">
        <v>87</v>
      </c>
      <c r="D860" s="2" t="s">
        <v>78</v>
      </c>
      <c r="E860" s="2" t="str">
        <f t="shared" si="26"/>
        <v>201502</v>
      </c>
      <c r="F860" s="2" t="str">
        <f t="shared" si="27"/>
        <v>20150276</v>
      </c>
      <c r="G860" s="2" t="s">
        <v>79</v>
      </c>
      <c r="H860" s="2">
        <v>2262904</v>
      </c>
      <c r="I860" s="10">
        <v>1859395</v>
      </c>
      <c r="J860" s="10">
        <v>11</v>
      </c>
      <c r="K860" s="3"/>
      <c r="L860" s="3"/>
    </row>
    <row r="861" spans="1:12" x14ac:dyDescent="0.3">
      <c r="A861" s="2">
        <v>2015</v>
      </c>
      <c r="B861" s="2" t="s">
        <v>10</v>
      </c>
      <c r="C861" s="4" t="s">
        <v>87</v>
      </c>
      <c r="D861" s="2" t="s">
        <v>80</v>
      </c>
      <c r="E861" s="2" t="str">
        <f t="shared" si="26"/>
        <v>201502</v>
      </c>
      <c r="F861" s="2" t="str">
        <f t="shared" si="27"/>
        <v>20150297</v>
      </c>
      <c r="G861" s="2" t="s">
        <v>81</v>
      </c>
      <c r="H861" s="2">
        <v>2560</v>
      </c>
      <c r="I861" s="10">
        <v>27306</v>
      </c>
      <c r="J861" s="10">
        <v>1</v>
      </c>
      <c r="K861" s="3"/>
      <c r="L861" s="3"/>
    </row>
    <row r="862" spans="1:12" x14ac:dyDescent="0.3">
      <c r="A862" s="2">
        <v>2015</v>
      </c>
      <c r="B862" s="2" t="s">
        <v>10</v>
      </c>
      <c r="C862" s="4" t="s">
        <v>87</v>
      </c>
      <c r="D862" s="2" t="s">
        <v>82</v>
      </c>
      <c r="E862" s="2" t="str">
        <f t="shared" si="26"/>
        <v>201502</v>
      </c>
      <c r="F862" s="2" t="str">
        <f t="shared" si="27"/>
        <v>20150299</v>
      </c>
      <c r="G862" s="2" t="s">
        <v>83</v>
      </c>
      <c r="H862" s="2">
        <v>5712</v>
      </c>
      <c r="I862" s="10">
        <v>71581</v>
      </c>
      <c r="J862" s="10">
        <v>2</v>
      </c>
      <c r="K862" s="3"/>
      <c r="L862" s="3"/>
    </row>
    <row r="863" spans="1:12" x14ac:dyDescent="0.3">
      <c r="A863" s="2">
        <v>2015</v>
      </c>
      <c r="B863" s="2" t="s">
        <v>13</v>
      </c>
      <c r="C863" s="4" t="s">
        <v>90</v>
      </c>
      <c r="D863" s="2" t="s">
        <v>5</v>
      </c>
      <c r="E863" s="2" t="str">
        <f t="shared" si="26"/>
        <v>201503</v>
      </c>
      <c r="F863" s="2" t="str">
        <f t="shared" si="27"/>
        <v>20150391</v>
      </c>
      <c r="G863" s="2" t="s">
        <v>6</v>
      </c>
      <c r="H863" s="2">
        <v>12373</v>
      </c>
      <c r="I863" s="10">
        <v>54156</v>
      </c>
      <c r="J863" s="10">
        <v>0</v>
      </c>
      <c r="K863" s="3"/>
      <c r="L863" s="3"/>
    </row>
    <row r="864" spans="1:12" x14ac:dyDescent="0.3">
      <c r="A864" s="2">
        <v>2015</v>
      </c>
      <c r="B864" s="2" t="s">
        <v>13</v>
      </c>
      <c r="C864" s="4" t="s">
        <v>90</v>
      </c>
      <c r="D864" s="2" t="s">
        <v>18</v>
      </c>
      <c r="E864" s="2" t="str">
        <f t="shared" si="26"/>
        <v>201503</v>
      </c>
      <c r="F864" s="2" t="str">
        <f t="shared" si="27"/>
        <v>20150305</v>
      </c>
      <c r="G864" s="2" t="s">
        <v>19</v>
      </c>
      <c r="H864" s="2">
        <v>3286896</v>
      </c>
      <c r="I864" s="10">
        <v>2430946</v>
      </c>
      <c r="J864" s="10">
        <v>63</v>
      </c>
      <c r="K864" s="3"/>
      <c r="L864" s="3"/>
    </row>
    <row r="865" spans="1:12" x14ac:dyDescent="0.3">
      <c r="A865" s="2">
        <v>2015</v>
      </c>
      <c r="B865" s="2" t="s">
        <v>13</v>
      </c>
      <c r="C865" s="4" t="s">
        <v>90</v>
      </c>
      <c r="D865" s="2" t="s">
        <v>20</v>
      </c>
      <c r="E865" s="2" t="str">
        <f t="shared" si="26"/>
        <v>201503</v>
      </c>
      <c r="F865" s="2" t="str">
        <f t="shared" si="27"/>
        <v>20150381</v>
      </c>
      <c r="G865" s="2" t="s">
        <v>21</v>
      </c>
      <c r="H865" s="2">
        <v>37530</v>
      </c>
      <c r="I865" s="10">
        <v>190489</v>
      </c>
      <c r="J865" s="10">
        <v>3</v>
      </c>
      <c r="K865" s="3"/>
      <c r="L865" s="3"/>
    </row>
    <row r="866" spans="1:12" x14ac:dyDescent="0.3">
      <c r="A866" s="2">
        <v>2015</v>
      </c>
      <c r="B866" s="2" t="s">
        <v>13</v>
      </c>
      <c r="C866" s="4" t="s">
        <v>90</v>
      </c>
      <c r="D866" s="2" t="s">
        <v>22</v>
      </c>
      <c r="E866" s="2" t="str">
        <f t="shared" si="26"/>
        <v>201503</v>
      </c>
      <c r="F866" s="2" t="str">
        <f t="shared" si="27"/>
        <v>20150308</v>
      </c>
      <c r="G866" s="2" t="s">
        <v>23</v>
      </c>
      <c r="H866" s="2">
        <v>1014915</v>
      </c>
      <c r="I866" s="10">
        <v>1327903</v>
      </c>
      <c r="J866" s="10">
        <v>7</v>
      </c>
      <c r="K866" s="3"/>
      <c r="L866" s="3"/>
    </row>
    <row r="867" spans="1:12" x14ac:dyDescent="0.3">
      <c r="A867" s="2">
        <v>2015</v>
      </c>
      <c r="B867" s="2" t="s">
        <v>13</v>
      </c>
      <c r="C867" s="4" t="s">
        <v>90</v>
      </c>
      <c r="D867" s="2" t="s">
        <v>24</v>
      </c>
      <c r="E867" s="2" t="str">
        <f t="shared" si="26"/>
        <v>201503</v>
      </c>
      <c r="F867" s="2" t="str">
        <f t="shared" si="27"/>
        <v>20150311</v>
      </c>
      <c r="G867" s="2" t="s">
        <v>25</v>
      </c>
      <c r="H867" s="2">
        <v>5651204</v>
      </c>
      <c r="I867" s="10">
        <v>1294047</v>
      </c>
      <c r="J867" s="10">
        <v>18</v>
      </c>
      <c r="K867" s="3"/>
      <c r="L867" s="3"/>
    </row>
    <row r="868" spans="1:12" x14ac:dyDescent="0.3">
      <c r="A868" s="2">
        <v>2015</v>
      </c>
      <c r="B868" s="2" t="s">
        <v>13</v>
      </c>
      <c r="C868" s="4" t="s">
        <v>90</v>
      </c>
      <c r="D868" s="2" t="s">
        <v>26</v>
      </c>
      <c r="E868" s="2" t="str">
        <f t="shared" si="26"/>
        <v>201503</v>
      </c>
      <c r="F868" s="2" t="str">
        <f t="shared" si="27"/>
        <v>20150313</v>
      </c>
      <c r="G868" s="2" t="s">
        <v>27</v>
      </c>
      <c r="H868" s="2">
        <v>594346</v>
      </c>
      <c r="I868" s="10">
        <v>1409694</v>
      </c>
      <c r="J868" s="10">
        <v>34</v>
      </c>
      <c r="K868" s="3"/>
      <c r="L868" s="3"/>
    </row>
    <row r="869" spans="1:12" x14ac:dyDescent="0.3">
      <c r="A869" s="2">
        <v>2015</v>
      </c>
      <c r="B869" s="2" t="s">
        <v>13</v>
      </c>
      <c r="C869" s="4" t="s">
        <v>90</v>
      </c>
      <c r="D869" s="2" t="s">
        <v>28</v>
      </c>
      <c r="E869" s="2" t="str">
        <f t="shared" si="26"/>
        <v>201503</v>
      </c>
      <c r="F869" s="2" t="str">
        <f t="shared" si="27"/>
        <v>20150315</v>
      </c>
      <c r="G869" s="2" t="s">
        <v>29</v>
      </c>
      <c r="H869" s="2">
        <v>409365</v>
      </c>
      <c r="I869" s="10">
        <v>662475</v>
      </c>
      <c r="J869" s="10">
        <v>15</v>
      </c>
      <c r="K869" s="3"/>
      <c r="L869" s="3"/>
    </row>
    <row r="870" spans="1:12" x14ac:dyDescent="0.3">
      <c r="A870" s="2">
        <v>2015</v>
      </c>
      <c r="B870" s="2" t="s">
        <v>13</v>
      </c>
      <c r="C870" s="4" t="s">
        <v>90</v>
      </c>
      <c r="D870" s="2" t="s">
        <v>30</v>
      </c>
      <c r="E870" s="2" t="str">
        <f t="shared" si="26"/>
        <v>201503</v>
      </c>
      <c r="F870" s="2" t="str">
        <f t="shared" si="27"/>
        <v>20150317</v>
      </c>
      <c r="G870" s="2" t="s">
        <v>31</v>
      </c>
      <c r="H870" s="2">
        <v>406096</v>
      </c>
      <c r="I870" s="10">
        <v>455091</v>
      </c>
      <c r="J870" s="10">
        <v>11</v>
      </c>
      <c r="K870" s="3"/>
      <c r="L870" s="3"/>
    </row>
    <row r="871" spans="1:12" x14ac:dyDescent="0.3">
      <c r="A871" s="2">
        <v>2015</v>
      </c>
      <c r="B871" s="2" t="s">
        <v>13</v>
      </c>
      <c r="C871" s="4" t="s">
        <v>90</v>
      </c>
      <c r="D871" s="2" t="s">
        <v>32</v>
      </c>
      <c r="E871" s="2" t="str">
        <f t="shared" si="26"/>
        <v>201503</v>
      </c>
      <c r="F871" s="2" t="str">
        <f t="shared" si="27"/>
        <v>20150318</v>
      </c>
      <c r="G871" s="2" t="s">
        <v>33</v>
      </c>
      <c r="H871" s="2">
        <v>65044</v>
      </c>
      <c r="I871" s="10">
        <v>299054</v>
      </c>
      <c r="J871" s="10">
        <v>6</v>
      </c>
      <c r="K871" s="3"/>
      <c r="L871" s="3"/>
    </row>
    <row r="872" spans="1:12" x14ac:dyDescent="0.3">
      <c r="A872" s="2">
        <v>2015</v>
      </c>
      <c r="B872" s="2" t="s">
        <v>13</v>
      </c>
      <c r="C872" s="4" t="s">
        <v>90</v>
      </c>
      <c r="D872" s="2" t="s">
        <v>34</v>
      </c>
      <c r="E872" s="2" t="str">
        <f t="shared" si="26"/>
        <v>201503</v>
      </c>
      <c r="F872" s="2" t="str">
        <f t="shared" si="27"/>
        <v>20150385</v>
      </c>
      <c r="G872" s="2" t="s">
        <v>35</v>
      </c>
      <c r="H872" s="2">
        <v>144692</v>
      </c>
      <c r="I872" s="10">
        <v>205058</v>
      </c>
      <c r="J872" s="10">
        <v>3</v>
      </c>
      <c r="K872" s="3"/>
      <c r="L872" s="3"/>
    </row>
    <row r="873" spans="1:12" x14ac:dyDescent="0.3">
      <c r="A873" s="2">
        <v>2015</v>
      </c>
      <c r="B873" s="2" t="s">
        <v>13</v>
      </c>
      <c r="C873" s="4" t="s">
        <v>90</v>
      </c>
      <c r="D873" s="2" t="s">
        <v>36</v>
      </c>
      <c r="E873" s="2" t="str">
        <f t="shared" si="26"/>
        <v>201503</v>
      </c>
      <c r="F873" s="2" t="str">
        <f t="shared" si="27"/>
        <v>20150319</v>
      </c>
      <c r="G873" s="2" t="s">
        <v>37</v>
      </c>
      <c r="H873" s="2">
        <v>249910</v>
      </c>
      <c r="I873" s="10">
        <v>975643</v>
      </c>
      <c r="J873" s="10">
        <v>6</v>
      </c>
      <c r="K873" s="3"/>
      <c r="L873" s="3"/>
    </row>
    <row r="874" spans="1:12" x14ac:dyDescent="0.3">
      <c r="A874" s="2">
        <v>2015</v>
      </c>
      <c r="B874" s="2" t="s">
        <v>13</v>
      </c>
      <c r="C874" s="4" t="s">
        <v>90</v>
      </c>
      <c r="D874" s="2" t="s">
        <v>38</v>
      </c>
      <c r="E874" s="2" t="str">
        <f t="shared" si="26"/>
        <v>201503</v>
      </c>
      <c r="F874" s="2" t="str">
        <f t="shared" si="27"/>
        <v>20150320</v>
      </c>
      <c r="G874" s="2" t="s">
        <v>39</v>
      </c>
      <c r="H874" s="2">
        <v>285957</v>
      </c>
      <c r="I874" s="10">
        <v>827883</v>
      </c>
      <c r="J874" s="10">
        <v>3</v>
      </c>
      <c r="K874" s="3"/>
      <c r="L874" s="3"/>
    </row>
    <row r="875" spans="1:12" x14ac:dyDescent="0.3">
      <c r="A875" s="2">
        <v>2015</v>
      </c>
      <c r="B875" s="2" t="s">
        <v>13</v>
      </c>
      <c r="C875" s="4" t="s">
        <v>90</v>
      </c>
      <c r="D875" s="2" t="s">
        <v>40</v>
      </c>
      <c r="E875" s="2" t="str">
        <f t="shared" si="26"/>
        <v>201503</v>
      </c>
      <c r="F875" s="2" t="str">
        <f t="shared" si="27"/>
        <v>20150327</v>
      </c>
      <c r="G875" s="2" t="s">
        <v>41</v>
      </c>
      <c r="H875" s="2">
        <v>43356</v>
      </c>
      <c r="I875" s="10">
        <v>383763</v>
      </c>
      <c r="J875" s="10">
        <v>3</v>
      </c>
      <c r="K875" s="3"/>
      <c r="L875" s="3"/>
    </row>
    <row r="876" spans="1:12" x14ac:dyDescent="0.3">
      <c r="A876" s="2">
        <v>2015</v>
      </c>
      <c r="B876" s="2" t="s">
        <v>13</v>
      </c>
      <c r="C876" s="4" t="s">
        <v>90</v>
      </c>
      <c r="D876" s="2" t="s">
        <v>42</v>
      </c>
      <c r="E876" s="2" t="str">
        <f t="shared" si="26"/>
        <v>201503</v>
      </c>
      <c r="F876" s="2" t="str">
        <f t="shared" si="27"/>
        <v>20150323</v>
      </c>
      <c r="G876" s="2" t="s">
        <v>43</v>
      </c>
      <c r="H876" s="2">
        <v>289597</v>
      </c>
      <c r="I876" s="10">
        <v>1344900</v>
      </c>
      <c r="J876" s="10">
        <v>19</v>
      </c>
      <c r="K876" s="3"/>
      <c r="L876" s="3"/>
    </row>
    <row r="877" spans="1:12" x14ac:dyDescent="0.3">
      <c r="A877" s="2">
        <v>2015</v>
      </c>
      <c r="B877" s="2" t="s">
        <v>13</v>
      </c>
      <c r="C877" s="4" t="s">
        <v>90</v>
      </c>
      <c r="D877" s="2" t="s">
        <v>44</v>
      </c>
      <c r="E877" s="2" t="str">
        <f t="shared" si="26"/>
        <v>201503</v>
      </c>
      <c r="F877" s="2" t="str">
        <f t="shared" si="27"/>
        <v>20150325</v>
      </c>
      <c r="G877" s="2" t="s">
        <v>45</v>
      </c>
      <c r="H877" s="2">
        <v>1084802</v>
      </c>
      <c r="I877" s="10">
        <v>905592</v>
      </c>
      <c r="J877" s="10">
        <v>14</v>
      </c>
      <c r="K877" s="3"/>
      <c r="L877" s="3"/>
    </row>
    <row r="878" spans="1:12" x14ac:dyDescent="0.3">
      <c r="A878" s="2">
        <v>2015</v>
      </c>
      <c r="B878" s="2" t="s">
        <v>13</v>
      </c>
      <c r="C878" s="4" t="s">
        <v>90</v>
      </c>
      <c r="D878" s="2" t="s">
        <v>46</v>
      </c>
      <c r="E878" s="2" t="str">
        <f t="shared" si="26"/>
        <v>201503</v>
      </c>
      <c r="F878" s="2" t="str">
        <f t="shared" si="27"/>
        <v>20150394</v>
      </c>
      <c r="G878" s="2" t="s">
        <v>47</v>
      </c>
      <c r="H878" s="2">
        <v>4022</v>
      </c>
      <c r="I878" s="10">
        <v>38930</v>
      </c>
      <c r="J878" s="10">
        <v>0</v>
      </c>
      <c r="K878" s="3"/>
      <c r="L878" s="3"/>
    </row>
    <row r="879" spans="1:12" x14ac:dyDescent="0.3">
      <c r="A879" s="2">
        <v>2015</v>
      </c>
      <c r="B879" s="2" t="s">
        <v>13</v>
      </c>
      <c r="C879" s="4" t="s">
        <v>90</v>
      </c>
      <c r="D879" s="2" t="s">
        <v>48</v>
      </c>
      <c r="E879" s="2" t="str">
        <f t="shared" si="26"/>
        <v>201503</v>
      </c>
      <c r="F879" s="2" t="str">
        <f t="shared" si="27"/>
        <v>20150395</v>
      </c>
      <c r="G879" s="2" t="s">
        <v>49</v>
      </c>
      <c r="H879" s="2">
        <v>12838</v>
      </c>
      <c r="I879" s="10">
        <v>59215</v>
      </c>
      <c r="J879" s="10">
        <v>0</v>
      </c>
      <c r="K879" s="3"/>
      <c r="L879" s="3"/>
    </row>
    <row r="880" spans="1:12" x14ac:dyDescent="0.3">
      <c r="A880" s="2">
        <v>2015</v>
      </c>
      <c r="B880" s="2" t="s">
        <v>13</v>
      </c>
      <c r="C880" s="4" t="s">
        <v>90</v>
      </c>
      <c r="D880" s="2" t="s">
        <v>50</v>
      </c>
      <c r="E880" s="2" t="str">
        <f t="shared" si="26"/>
        <v>201503</v>
      </c>
      <c r="F880" s="2" t="str">
        <f t="shared" si="27"/>
        <v>20150341</v>
      </c>
      <c r="G880" s="2" t="s">
        <v>51</v>
      </c>
      <c r="H880" s="2">
        <v>299165</v>
      </c>
      <c r="I880" s="10">
        <v>747011</v>
      </c>
      <c r="J880" s="10">
        <v>10</v>
      </c>
      <c r="K880" s="3"/>
      <c r="L880" s="3"/>
    </row>
    <row r="881" spans="1:12" x14ac:dyDescent="0.3">
      <c r="A881" s="2">
        <v>2015</v>
      </c>
      <c r="B881" s="2" t="s">
        <v>13</v>
      </c>
      <c r="C881" s="4" t="s">
        <v>90</v>
      </c>
      <c r="D881" s="2" t="s">
        <v>54</v>
      </c>
      <c r="E881" s="2" t="str">
        <f t="shared" si="26"/>
        <v>201503</v>
      </c>
      <c r="F881" s="2" t="str">
        <f t="shared" si="27"/>
        <v>20150344</v>
      </c>
      <c r="G881" s="2" t="s">
        <v>55</v>
      </c>
      <c r="H881" s="2">
        <v>129698</v>
      </c>
      <c r="I881" s="10">
        <v>714509</v>
      </c>
      <c r="J881" s="10">
        <v>3</v>
      </c>
      <c r="K881" s="3"/>
      <c r="L881" s="3"/>
    </row>
    <row r="882" spans="1:12" x14ac:dyDescent="0.3">
      <c r="A882" s="2">
        <v>2015</v>
      </c>
      <c r="B882" s="2" t="s">
        <v>13</v>
      </c>
      <c r="C882" s="4" t="s">
        <v>90</v>
      </c>
      <c r="D882" s="2" t="s">
        <v>56</v>
      </c>
      <c r="E882" s="2" t="str">
        <f t="shared" si="26"/>
        <v>201503</v>
      </c>
      <c r="F882" s="2" t="str">
        <f t="shared" si="27"/>
        <v>20150347</v>
      </c>
      <c r="G882" s="2" t="s">
        <v>57</v>
      </c>
      <c r="H882" s="2">
        <v>341256</v>
      </c>
      <c r="I882" s="10">
        <v>966847</v>
      </c>
      <c r="J882" s="10">
        <v>10</v>
      </c>
      <c r="K882" s="3"/>
      <c r="L882" s="3"/>
    </row>
    <row r="883" spans="1:12" x14ac:dyDescent="0.3">
      <c r="A883" s="2">
        <v>2015</v>
      </c>
      <c r="B883" s="2" t="s">
        <v>13</v>
      </c>
      <c r="C883" s="4" t="s">
        <v>90</v>
      </c>
      <c r="D883" s="2" t="s">
        <v>58</v>
      </c>
      <c r="E883" s="2" t="str">
        <f t="shared" si="26"/>
        <v>201503</v>
      </c>
      <c r="F883" s="2" t="str">
        <f t="shared" si="27"/>
        <v>20150350</v>
      </c>
      <c r="G883" s="2" t="s">
        <v>59</v>
      </c>
      <c r="H883" s="2">
        <v>398639</v>
      </c>
      <c r="I883" s="10">
        <v>438198</v>
      </c>
      <c r="J883" s="10">
        <v>16</v>
      </c>
      <c r="K883" s="3"/>
      <c r="L883" s="3"/>
    </row>
    <row r="884" spans="1:12" x14ac:dyDescent="0.3">
      <c r="A884" s="2">
        <v>2015</v>
      </c>
      <c r="B884" s="2" t="s">
        <v>13</v>
      </c>
      <c r="C884" s="4" t="s">
        <v>90</v>
      </c>
      <c r="D884" s="2" t="s">
        <v>60</v>
      </c>
      <c r="E884" s="2" t="str">
        <f t="shared" si="26"/>
        <v>201503</v>
      </c>
      <c r="F884" s="2" t="str">
        <f t="shared" si="27"/>
        <v>20150352</v>
      </c>
      <c r="G884" s="2" t="s">
        <v>61</v>
      </c>
      <c r="H884" s="2">
        <v>242907</v>
      </c>
      <c r="I884" s="10">
        <v>1144028</v>
      </c>
      <c r="J884" s="10">
        <v>17</v>
      </c>
      <c r="K884" s="3"/>
      <c r="L884" s="3"/>
    </row>
    <row r="885" spans="1:12" x14ac:dyDescent="0.3">
      <c r="A885" s="2">
        <v>2015</v>
      </c>
      <c r="B885" s="2" t="s">
        <v>13</v>
      </c>
      <c r="C885" s="4" t="s">
        <v>90</v>
      </c>
      <c r="D885" s="2" t="s">
        <v>62</v>
      </c>
      <c r="E885" s="2" t="str">
        <f t="shared" si="26"/>
        <v>201503</v>
      </c>
      <c r="F885" s="2" t="str">
        <f t="shared" si="27"/>
        <v>20150354</v>
      </c>
      <c r="G885" s="2" t="s">
        <v>63</v>
      </c>
      <c r="H885" s="2">
        <v>408234</v>
      </c>
      <c r="I885" s="10">
        <v>874075</v>
      </c>
      <c r="J885" s="10">
        <v>7</v>
      </c>
      <c r="K885" s="3"/>
      <c r="L885" s="3"/>
    </row>
    <row r="886" spans="1:12" x14ac:dyDescent="0.3">
      <c r="A886" s="2">
        <v>2015</v>
      </c>
      <c r="B886" s="2" t="s">
        <v>13</v>
      </c>
      <c r="C886" s="4" t="s">
        <v>90</v>
      </c>
      <c r="D886" s="2" t="s">
        <v>64</v>
      </c>
      <c r="E886" s="2" t="str">
        <f t="shared" si="26"/>
        <v>201503</v>
      </c>
      <c r="F886" s="2" t="str">
        <f t="shared" si="27"/>
        <v>20150386</v>
      </c>
      <c r="G886" s="2" t="s">
        <v>65</v>
      </c>
      <c r="H886" s="2">
        <v>41289</v>
      </c>
      <c r="I886" s="10">
        <v>251702</v>
      </c>
      <c r="J886" s="10">
        <v>6</v>
      </c>
      <c r="K886" s="3"/>
      <c r="L886" s="3"/>
    </row>
    <row r="887" spans="1:12" x14ac:dyDescent="0.3">
      <c r="A887" s="2">
        <v>2015</v>
      </c>
      <c r="B887" s="2" t="s">
        <v>13</v>
      </c>
      <c r="C887" s="4" t="s">
        <v>90</v>
      </c>
      <c r="D887" s="2" t="s">
        <v>66</v>
      </c>
      <c r="E887" s="2" t="str">
        <f t="shared" si="26"/>
        <v>201503</v>
      </c>
      <c r="F887" s="2" t="str">
        <f t="shared" si="27"/>
        <v>20150363</v>
      </c>
      <c r="G887" s="2" t="s">
        <v>67</v>
      </c>
      <c r="H887" s="2">
        <v>228758</v>
      </c>
      <c r="I887" s="10">
        <v>248063</v>
      </c>
      <c r="J887" s="10">
        <v>7</v>
      </c>
      <c r="K887" s="3"/>
      <c r="L887" s="3"/>
    </row>
    <row r="888" spans="1:12" x14ac:dyDescent="0.3">
      <c r="A888" s="2">
        <v>2015</v>
      </c>
      <c r="B888" s="2" t="s">
        <v>13</v>
      </c>
      <c r="C888" s="4" t="s">
        <v>90</v>
      </c>
      <c r="D888" s="2" t="s">
        <v>68</v>
      </c>
      <c r="E888" s="2" t="str">
        <f t="shared" si="26"/>
        <v>201503</v>
      </c>
      <c r="F888" s="2" t="str">
        <f t="shared" si="27"/>
        <v>20150366</v>
      </c>
      <c r="G888" s="2" t="s">
        <v>69</v>
      </c>
      <c r="H888" s="2">
        <v>473929</v>
      </c>
      <c r="I888" s="10">
        <v>390623</v>
      </c>
      <c r="J888" s="10">
        <v>12</v>
      </c>
      <c r="K888" s="3"/>
      <c r="L888" s="3"/>
    </row>
    <row r="889" spans="1:12" x14ac:dyDescent="0.3">
      <c r="A889" s="2">
        <v>2015</v>
      </c>
      <c r="B889" s="2" t="s">
        <v>13</v>
      </c>
      <c r="C889" s="4" t="s">
        <v>90</v>
      </c>
      <c r="D889" s="2" t="s">
        <v>70</v>
      </c>
      <c r="E889" s="2" t="str">
        <f t="shared" si="26"/>
        <v>201503</v>
      </c>
      <c r="F889" s="2" t="str">
        <f t="shared" si="27"/>
        <v>20150388</v>
      </c>
      <c r="G889" s="2" t="s">
        <v>71</v>
      </c>
      <c r="H889" s="2">
        <v>36312</v>
      </c>
      <c r="I889" s="10">
        <v>18492</v>
      </c>
      <c r="J889" s="10">
        <v>1</v>
      </c>
      <c r="K889" s="3"/>
      <c r="L889" s="3"/>
    </row>
    <row r="890" spans="1:12" x14ac:dyDescent="0.3">
      <c r="A890" s="2">
        <v>2015</v>
      </c>
      <c r="B890" s="2" t="s">
        <v>13</v>
      </c>
      <c r="C890" s="4" t="s">
        <v>90</v>
      </c>
      <c r="D890" s="2" t="s">
        <v>72</v>
      </c>
      <c r="E890" s="2" t="str">
        <f t="shared" si="26"/>
        <v>201503</v>
      </c>
      <c r="F890" s="2" t="str">
        <f t="shared" si="27"/>
        <v>20150368</v>
      </c>
      <c r="G890" s="2" t="s">
        <v>73</v>
      </c>
      <c r="H890" s="2">
        <v>1006664</v>
      </c>
      <c r="I890" s="10">
        <v>875496</v>
      </c>
      <c r="J890" s="10">
        <v>27</v>
      </c>
      <c r="K890" s="3"/>
      <c r="L890" s="3"/>
    </row>
    <row r="891" spans="1:12" x14ac:dyDescent="0.3">
      <c r="A891" s="2">
        <v>2015</v>
      </c>
      <c r="B891" s="2" t="s">
        <v>13</v>
      </c>
      <c r="C891" s="4" t="s">
        <v>90</v>
      </c>
      <c r="D891" s="2" t="s">
        <v>74</v>
      </c>
      <c r="E891" s="2" t="str">
        <f t="shared" si="26"/>
        <v>201503</v>
      </c>
      <c r="F891" s="2" t="str">
        <f t="shared" si="27"/>
        <v>20150370</v>
      </c>
      <c r="G891" s="2" t="s">
        <v>75</v>
      </c>
      <c r="H891" s="2">
        <v>149592</v>
      </c>
      <c r="I891" s="7">
        <v>825440</v>
      </c>
      <c r="J891" s="10">
        <v>5</v>
      </c>
      <c r="K891" s="3"/>
      <c r="L891" s="3"/>
    </row>
    <row r="892" spans="1:12" x14ac:dyDescent="0.3">
      <c r="A892" s="2">
        <v>2015</v>
      </c>
      <c r="B892" s="2" t="s">
        <v>13</v>
      </c>
      <c r="C892" s="4" t="s">
        <v>90</v>
      </c>
      <c r="D892" s="2" t="s">
        <v>76</v>
      </c>
      <c r="E892" s="2" t="str">
        <f t="shared" si="26"/>
        <v>201503</v>
      </c>
      <c r="F892" s="2" t="str">
        <f t="shared" si="27"/>
        <v>20150373</v>
      </c>
      <c r="G892" s="2" t="s">
        <v>77</v>
      </c>
      <c r="H892" s="2">
        <v>447166</v>
      </c>
      <c r="I892" s="10">
        <v>728463</v>
      </c>
      <c r="J892" s="10">
        <v>20</v>
      </c>
      <c r="K892" s="3"/>
      <c r="L892" s="3"/>
    </row>
    <row r="893" spans="1:12" x14ac:dyDescent="0.3">
      <c r="A893" s="2">
        <v>2015</v>
      </c>
      <c r="B893" s="2" t="s">
        <v>13</v>
      </c>
      <c r="C893" s="4" t="s">
        <v>90</v>
      </c>
      <c r="D893" s="2" t="s">
        <v>78</v>
      </c>
      <c r="E893" s="2" t="str">
        <f t="shared" si="26"/>
        <v>201503</v>
      </c>
      <c r="F893" s="2" t="str">
        <f t="shared" si="27"/>
        <v>20150376</v>
      </c>
      <c r="G893" s="2" t="s">
        <v>79</v>
      </c>
      <c r="H893" s="2">
        <v>2281564</v>
      </c>
      <c r="I893" s="10">
        <v>1851497</v>
      </c>
      <c r="J893" s="10">
        <v>11</v>
      </c>
      <c r="K893" s="3"/>
      <c r="L893" s="3"/>
    </row>
    <row r="894" spans="1:12" x14ac:dyDescent="0.3">
      <c r="A894" s="2">
        <v>2015</v>
      </c>
      <c r="B894" s="2" t="s">
        <v>13</v>
      </c>
      <c r="C894" s="4" t="s">
        <v>90</v>
      </c>
      <c r="D894" s="2" t="s">
        <v>80</v>
      </c>
      <c r="E894" s="2" t="str">
        <f t="shared" si="26"/>
        <v>201503</v>
      </c>
      <c r="F894" s="2" t="str">
        <f t="shared" si="27"/>
        <v>20150397</v>
      </c>
      <c r="G894" s="2" t="s">
        <v>81</v>
      </c>
      <c r="H894" s="2">
        <v>2610</v>
      </c>
      <c r="I894" s="10">
        <v>27354</v>
      </c>
      <c r="J894" s="10">
        <v>1</v>
      </c>
      <c r="K894" s="3"/>
      <c r="L894" s="3"/>
    </row>
    <row r="895" spans="1:12" x14ac:dyDescent="0.3">
      <c r="A895" s="2">
        <v>2015</v>
      </c>
      <c r="B895" s="2" t="s">
        <v>13</v>
      </c>
      <c r="C895" s="4" t="s">
        <v>90</v>
      </c>
      <c r="D895" s="2" t="s">
        <v>82</v>
      </c>
      <c r="E895" s="2" t="str">
        <f t="shared" si="26"/>
        <v>201503</v>
      </c>
      <c r="F895" s="2" t="str">
        <f t="shared" si="27"/>
        <v>20150399</v>
      </c>
      <c r="G895" s="2" t="s">
        <v>83</v>
      </c>
      <c r="H895" s="2">
        <v>5838</v>
      </c>
      <c r="I895" s="10">
        <v>71650</v>
      </c>
      <c r="J895" s="10">
        <v>2</v>
      </c>
      <c r="K895" s="3"/>
      <c r="L895" s="3"/>
    </row>
    <row r="896" spans="1:12" x14ac:dyDescent="0.3">
      <c r="A896" s="2">
        <v>2015</v>
      </c>
      <c r="B896" s="2" t="s">
        <v>4</v>
      </c>
      <c r="C896" s="4" t="s">
        <v>85</v>
      </c>
      <c r="D896" s="2" t="s">
        <v>5</v>
      </c>
      <c r="E896" s="2" t="str">
        <f t="shared" si="26"/>
        <v>201504</v>
      </c>
      <c r="F896" s="2" t="str">
        <f t="shared" si="27"/>
        <v>20150491</v>
      </c>
      <c r="G896" s="2" t="s">
        <v>6</v>
      </c>
      <c r="H896" s="2">
        <v>12580</v>
      </c>
      <c r="I896" s="10">
        <v>54181</v>
      </c>
      <c r="J896" s="10">
        <v>0</v>
      </c>
      <c r="K896" s="3"/>
      <c r="L896" s="3"/>
    </row>
    <row r="897" spans="1:12" x14ac:dyDescent="0.3">
      <c r="A897" s="2">
        <v>2015</v>
      </c>
      <c r="B897" s="2" t="s">
        <v>4</v>
      </c>
      <c r="C897" s="4" t="s">
        <v>85</v>
      </c>
      <c r="D897" s="2" t="s">
        <v>18</v>
      </c>
      <c r="E897" s="2" t="str">
        <f t="shared" si="26"/>
        <v>201504</v>
      </c>
      <c r="F897" s="2" t="str">
        <f t="shared" si="27"/>
        <v>20150405</v>
      </c>
      <c r="G897" s="2" t="s">
        <v>19</v>
      </c>
      <c r="H897" s="2">
        <v>3307280</v>
      </c>
      <c r="I897" s="10">
        <v>2425649</v>
      </c>
      <c r="J897" s="10">
        <v>63</v>
      </c>
      <c r="K897" s="3"/>
      <c r="L897" s="3"/>
    </row>
    <row r="898" spans="1:12" x14ac:dyDescent="0.3">
      <c r="A898" s="2">
        <v>2015</v>
      </c>
      <c r="B898" s="2" t="s">
        <v>4</v>
      </c>
      <c r="C898" s="4" t="s">
        <v>85</v>
      </c>
      <c r="D898" s="2" t="s">
        <v>20</v>
      </c>
      <c r="E898" s="2" t="str">
        <f t="shared" ref="E898:E961" si="28">+CONCATENATE(A898,C898)</f>
        <v>201504</v>
      </c>
      <c r="F898" s="2" t="str">
        <f t="shared" ref="F898:F961" si="29">+CONCATENATE(A898,C898,D898)</f>
        <v>20150481</v>
      </c>
      <c r="G898" s="2" t="s">
        <v>21</v>
      </c>
      <c r="H898" s="2">
        <v>38323</v>
      </c>
      <c r="I898" s="10">
        <v>191157</v>
      </c>
      <c r="J898" s="10">
        <v>3</v>
      </c>
      <c r="K898" s="3"/>
      <c r="L898" s="3"/>
    </row>
    <row r="899" spans="1:12" x14ac:dyDescent="0.3">
      <c r="A899" s="2">
        <v>2015</v>
      </c>
      <c r="B899" s="2" t="s">
        <v>4</v>
      </c>
      <c r="C899" s="4" t="s">
        <v>85</v>
      </c>
      <c r="D899" s="2" t="s">
        <v>22</v>
      </c>
      <c r="E899" s="2" t="str">
        <f t="shared" si="28"/>
        <v>201504</v>
      </c>
      <c r="F899" s="2" t="str">
        <f t="shared" si="29"/>
        <v>20150408</v>
      </c>
      <c r="G899" s="2" t="s">
        <v>23</v>
      </c>
      <c r="H899" s="2">
        <v>1015298</v>
      </c>
      <c r="I899" s="10">
        <v>1358773</v>
      </c>
      <c r="J899" s="10">
        <v>7</v>
      </c>
      <c r="K899" s="3"/>
      <c r="L899" s="3"/>
    </row>
    <row r="900" spans="1:12" x14ac:dyDescent="0.3">
      <c r="A900" s="2">
        <v>2015</v>
      </c>
      <c r="B900" s="2" t="s">
        <v>4</v>
      </c>
      <c r="C900" s="4" t="s">
        <v>85</v>
      </c>
      <c r="D900" s="2" t="s">
        <v>24</v>
      </c>
      <c r="E900" s="2" t="str">
        <f t="shared" si="28"/>
        <v>201504</v>
      </c>
      <c r="F900" s="2" t="str">
        <f t="shared" si="29"/>
        <v>20150411</v>
      </c>
      <c r="G900" s="2" t="s">
        <v>25</v>
      </c>
      <c r="H900" s="2">
        <v>5672425</v>
      </c>
      <c r="I900" s="10">
        <v>1299475</v>
      </c>
      <c r="J900" s="10">
        <v>18</v>
      </c>
      <c r="K900" s="3"/>
      <c r="L900" s="3"/>
    </row>
    <row r="901" spans="1:12" x14ac:dyDescent="0.3">
      <c r="A901" s="2">
        <v>2015</v>
      </c>
      <c r="B901" s="2" t="s">
        <v>4</v>
      </c>
      <c r="C901" s="4" t="s">
        <v>85</v>
      </c>
      <c r="D901" s="2" t="s">
        <v>26</v>
      </c>
      <c r="E901" s="2" t="str">
        <f t="shared" si="28"/>
        <v>201504</v>
      </c>
      <c r="F901" s="2" t="str">
        <f t="shared" si="29"/>
        <v>20150413</v>
      </c>
      <c r="G901" s="2" t="s">
        <v>27</v>
      </c>
      <c r="H901" s="2">
        <v>595518</v>
      </c>
      <c r="I901" s="10">
        <v>1415187</v>
      </c>
      <c r="J901" s="10">
        <v>34</v>
      </c>
      <c r="K901" s="3"/>
      <c r="L901" s="3"/>
    </row>
    <row r="902" spans="1:12" x14ac:dyDescent="0.3">
      <c r="A902" s="2">
        <v>2015</v>
      </c>
      <c r="B902" s="2" t="s">
        <v>4</v>
      </c>
      <c r="C902" s="4" t="s">
        <v>85</v>
      </c>
      <c r="D902" s="2" t="s">
        <v>28</v>
      </c>
      <c r="E902" s="2" t="str">
        <f t="shared" si="28"/>
        <v>201504</v>
      </c>
      <c r="F902" s="2" t="str">
        <f t="shared" si="29"/>
        <v>20150415</v>
      </c>
      <c r="G902" s="2" t="s">
        <v>29</v>
      </c>
      <c r="H902" s="2">
        <v>411327</v>
      </c>
      <c r="I902" s="10">
        <v>662575</v>
      </c>
      <c r="J902" s="10">
        <v>15</v>
      </c>
      <c r="K902" s="3"/>
      <c r="L902" s="3"/>
    </row>
    <row r="903" spans="1:12" x14ac:dyDescent="0.3">
      <c r="A903" s="2">
        <v>2015</v>
      </c>
      <c r="B903" s="2" t="s">
        <v>4</v>
      </c>
      <c r="C903" s="4" t="s">
        <v>85</v>
      </c>
      <c r="D903" s="2" t="s">
        <v>30</v>
      </c>
      <c r="E903" s="2" t="str">
        <f t="shared" si="28"/>
        <v>201504</v>
      </c>
      <c r="F903" s="2" t="str">
        <f t="shared" si="29"/>
        <v>20150417</v>
      </c>
      <c r="G903" s="2" t="s">
        <v>31</v>
      </c>
      <c r="H903" s="2">
        <v>407952</v>
      </c>
      <c r="I903" s="10">
        <v>453664</v>
      </c>
      <c r="J903" s="10">
        <v>11</v>
      </c>
      <c r="K903" s="3"/>
      <c r="L903" s="3"/>
    </row>
    <row r="904" spans="1:12" x14ac:dyDescent="0.3">
      <c r="A904" s="2">
        <v>2015</v>
      </c>
      <c r="B904" s="2" t="s">
        <v>4</v>
      </c>
      <c r="C904" s="4" t="s">
        <v>85</v>
      </c>
      <c r="D904" s="2" t="s">
        <v>32</v>
      </c>
      <c r="E904" s="2" t="str">
        <f t="shared" si="28"/>
        <v>201504</v>
      </c>
      <c r="F904" s="2" t="str">
        <f t="shared" si="29"/>
        <v>20150418</v>
      </c>
      <c r="G904" s="2" t="s">
        <v>33</v>
      </c>
      <c r="H904" s="2">
        <v>67529</v>
      </c>
      <c r="I904" s="10">
        <v>297407</v>
      </c>
      <c r="J904" s="10">
        <v>6</v>
      </c>
      <c r="K904" s="3"/>
      <c r="L904" s="3"/>
    </row>
    <row r="905" spans="1:12" x14ac:dyDescent="0.3">
      <c r="A905" s="2">
        <v>2015</v>
      </c>
      <c r="B905" s="2" t="s">
        <v>4</v>
      </c>
      <c r="C905" s="4" t="s">
        <v>85</v>
      </c>
      <c r="D905" s="2" t="s">
        <v>34</v>
      </c>
      <c r="E905" s="2" t="str">
        <f t="shared" si="28"/>
        <v>201504</v>
      </c>
      <c r="F905" s="2" t="str">
        <f t="shared" si="29"/>
        <v>20150485</v>
      </c>
      <c r="G905" s="2" t="s">
        <v>35</v>
      </c>
      <c r="H905" s="2">
        <v>144943</v>
      </c>
      <c r="I905" s="10">
        <v>204772</v>
      </c>
      <c r="J905" s="10">
        <v>3</v>
      </c>
      <c r="K905" s="3"/>
      <c r="L905" s="3"/>
    </row>
    <row r="906" spans="1:12" x14ac:dyDescent="0.3">
      <c r="A906" s="2">
        <v>2015</v>
      </c>
      <c r="B906" s="2" t="s">
        <v>4</v>
      </c>
      <c r="C906" s="4" t="s">
        <v>85</v>
      </c>
      <c r="D906" s="2" t="s">
        <v>36</v>
      </c>
      <c r="E906" s="2" t="str">
        <f t="shared" si="28"/>
        <v>201504</v>
      </c>
      <c r="F906" s="2" t="str">
        <f t="shared" si="29"/>
        <v>20150419</v>
      </c>
      <c r="G906" s="2" t="s">
        <v>37</v>
      </c>
      <c r="H906" s="2">
        <v>254823</v>
      </c>
      <c r="I906" s="10">
        <v>971117</v>
      </c>
      <c r="J906" s="10">
        <v>6</v>
      </c>
      <c r="K906" s="3"/>
      <c r="L906" s="3"/>
    </row>
    <row r="907" spans="1:12" x14ac:dyDescent="0.3">
      <c r="A907" s="2">
        <v>2015</v>
      </c>
      <c r="B907" s="2" t="s">
        <v>4</v>
      </c>
      <c r="C907" s="4" t="s">
        <v>85</v>
      </c>
      <c r="D907" s="2" t="s">
        <v>38</v>
      </c>
      <c r="E907" s="2" t="str">
        <f t="shared" si="28"/>
        <v>201504</v>
      </c>
      <c r="F907" s="2" t="str">
        <f t="shared" si="29"/>
        <v>20150420</v>
      </c>
      <c r="G907" s="2" t="s">
        <v>39</v>
      </c>
      <c r="H907" s="2">
        <v>288718</v>
      </c>
      <c r="I907" s="10">
        <v>828354</v>
      </c>
      <c r="J907" s="10">
        <v>3</v>
      </c>
      <c r="K907" s="3"/>
      <c r="L907" s="3"/>
    </row>
    <row r="908" spans="1:12" x14ac:dyDescent="0.3">
      <c r="A908" s="2">
        <v>2015</v>
      </c>
      <c r="B908" s="2" t="s">
        <v>4</v>
      </c>
      <c r="C908" s="4" t="s">
        <v>85</v>
      </c>
      <c r="D908" s="2" t="s">
        <v>40</v>
      </c>
      <c r="E908" s="2" t="str">
        <f t="shared" si="28"/>
        <v>201504</v>
      </c>
      <c r="F908" s="2" t="str">
        <f t="shared" si="29"/>
        <v>20150427</v>
      </c>
      <c r="G908" s="2" t="s">
        <v>41</v>
      </c>
      <c r="H908" s="2">
        <v>44868</v>
      </c>
      <c r="I908" s="10">
        <v>387459</v>
      </c>
      <c r="J908" s="10">
        <v>3</v>
      </c>
      <c r="K908" s="3"/>
      <c r="L908" s="3"/>
    </row>
    <row r="909" spans="1:12" x14ac:dyDescent="0.3">
      <c r="A909" s="2">
        <v>2015</v>
      </c>
      <c r="B909" s="2" t="s">
        <v>4</v>
      </c>
      <c r="C909" s="4" t="s">
        <v>85</v>
      </c>
      <c r="D909" s="2" t="s">
        <v>42</v>
      </c>
      <c r="E909" s="2" t="str">
        <f t="shared" si="28"/>
        <v>201504</v>
      </c>
      <c r="F909" s="2" t="str">
        <f t="shared" si="29"/>
        <v>20150423</v>
      </c>
      <c r="G909" s="2" t="s">
        <v>43</v>
      </c>
      <c r="H909" s="2">
        <v>292744</v>
      </c>
      <c r="I909" s="10">
        <v>1350283</v>
      </c>
      <c r="J909" s="10">
        <v>19</v>
      </c>
      <c r="K909" s="3"/>
      <c r="L909" s="3"/>
    </row>
    <row r="910" spans="1:12" x14ac:dyDescent="0.3">
      <c r="A910" s="2">
        <v>2015</v>
      </c>
      <c r="B910" s="2" t="s">
        <v>4</v>
      </c>
      <c r="C910" s="4" t="s">
        <v>85</v>
      </c>
      <c r="D910" s="2" t="s">
        <v>44</v>
      </c>
      <c r="E910" s="2" t="str">
        <f t="shared" si="28"/>
        <v>201504</v>
      </c>
      <c r="F910" s="2" t="str">
        <f t="shared" si="29"/>
        <v>20150425</v>
      </c>
      <c r="G910" s="2" t="s">
        <v>45</v>
      </c>
      <c r="H910" s="2">
        <v>1091849</v>
      </c>
      <c r="I910" s="10">
        <v>905907</v>
      </c>
      <c r="J910" s="10">
        <v>14</v>
      </c>
      <c r="K910" s="3"/>
      <c r="L910" s="3"/>
    </row>
    <row r="911" spans="1:12" x14ac:dyDescent="0.3">
      <c r="A911" s="2">
        <v>2015</v>
      </c>
      <c r="B911" s="2" t="s">
        <v>4</v>
      </c>
      <c r="C911" s="4" t="s">
        <v>85</v>
      </c>
      <c r="D911" s="2" t="s">
        <v>46</v>
      </c>
      <c r="E911" s="2" t="str">
        <f t="shared" si="28"/>
        <v>201504</v>
      </c>
      <c r="F911" s="2" t="str">
        <f t="shared" si="29"/>
        <v>20150494</v>
      </c>
      <c r="G911" s="2" t="s">
        <v>47</v>
      </c>
      <c r="H911" s="2">
        <v>4100</v>
      </c>
      <c r="I911" s="10">
        <v>39141</v>
      </c>
      <c r="J911" s="10">
        <v>0</v>
      </c>
      <c r="K911" s="3"/>
      <c r="L911" s="3"/>
    </row>
    <row r="912" spans="1:12" x14ac:dyDescent="0.3">
      <c r="A912" s="2">
        <v>2015</v>
      </c>
      <c r="B912" s="2" t="s">
        <v>4</v>
      </c>
      <c r="C912" s="4" t="s">
        <v>85</v>
      </c>
      <c r="D912" s="2" t="s">
        <v>48</v>
      </c>
      <c r="E912" s="2" t="str">
        <f t="shared" si="28"/>
        <v>201504</v>
      </c>
      <c r="F912" s="2" t="str">
        <f t="shared" si="29"/>
        <v>20150495</v>
      </c>
      <c r="G912" s="2" t="s">
        <v>49</v>
      </c>
      <c r="H912" s="2">
        <v>13355</v>
      </c>
      <c r="I912" s="10">
        <v>58821</v>
      </c>
      <c r="J912" s="10">
        <v>0</v>
      </c>
      <c r="K912" s="3"/>
      <c r="L912" s="3"/>
    </row>
    <row r="913" spans="1:12" x14ac:dyDescent="0.3">
      <c r="A913" s="2">
        <v>2015</v>
      </c>
      <c r="B913" s="2" t="s">
        <v>4</v>
      </c>
      <c r="C913" s="4" t="s">
        <v>85</v>
      </c>
      <c r="D913" s="2" t="s">
        <v>50</v>
      </c>
      <c r="E913" s="2" t="str">
        <f t="shared" si="28"/>
        <v>201504</v>
      </c>
      <c r="F913" s="2" t="str">
        <f t="shared" si="29"/>
        <v>20150441</v>
      </c>
      <c r="G913" s="2" t="s">
        <v>51</v>
      </c>
      <c r="H913" s="2">
        <v>300758</v>
      </c>
      <c r="I913" s="10">
        <v>748177</v>
      </c>
      <c r="J913" s="10">
        <v>10</v>
      </c>
      <c r="K913" s="3"/>
      <c r="L913" s="3"/>
    </row>
    <row r="914" spans="1:12" x14ac:dyDescent="0.3">
      <c r="A914" s="2">
        <v>2015</v>
      </c>
      <c r="B914" s="2" t="s">
        <v>4</v>
      </c>
      <c r="C914" s="4" t="s">
        <v>85</v>
      </c>
      <c r="D914" s="2" t="s">
        <v>54</v>
      </c>
      <c r="E914" s="2" t="str">
        <f t="shared" si="28"/>
        <v>201504</v>
      </c>
      <c r="F914" s="2" t="str">
        <f t="shared" si="29"/>
        <v>20150444</v>
      </c>
      <c r="G914" s="2" t="s">
        <v>55</v>
      </c>
      <c r="H914" s="2">
        <v>133067</v>
      </c>
      <c r="I914" s="10">
        <v>717569</v>
      </c>
      <c r="J914" s="10">
        <v>3</v>
      </c>
      <c r="K914" s="3"/>
      <c r="L914" s="3"/>
    </row>
    <row r="915" spans="1:12" x14ac:dyDescent="0.3">
      <c r="A915" s="2">
        <v>2015</v>
      </c>
      <c r="B915" s="2" t="s">
        <v>4</v>
      </c>
      <c r="C915" s="4" t="s">
        <v>85</v>
      </c>
      <c r="D915" s="2" t="s">
        <v>56</v>
      </c>
      <c r="E915" s="2" t="str">
        <f t="shared" si="28"/>
        <v>201504</v>
      </c>
      <c r="F915" s="2" t="str">
        <f t="shared" si="29"/>
        <v>20150447</v>
      </c>
      <c r="G915" s="2" t="s">
        <v>57</v>
      </c>
      <c r="H915" s="2">
        <v>340937</v>
      </c>
      <c r="I915" s="10">
        <v>971369</v>
      </c>
      <c r="J915" s="10">
        <v>10</v>
      </c>
      <c r="K915" s="3"/>
      <c r="L915" s="3"/>
    </row>
    <row r="916" spans="1:12" x14ac:dyDescent="0.3">
      <c r="A916" s="2">
        <v>2015</v>
      </c>
      <c r="B916" s="2" t="s">
        <v>4</v>
      </c>
      <c r="C916" s="4" t="s">
        <v>85</v>
      </c>
      <c r="D916" s="2" t="s">
        <v>58</v>
      </c>
      <c r="E916" s="2" t="str">
        <f t="shared" si="28"/>
        <v>201504</v>
      </c>
      <c r="F916" s="2" t="str">
        <f t="shared" si="29"/>
        <v>20150450</v>
      </c>
      <c r="G916" s="2" t="s">
        <v>59</v>
      </c>
      <c r="H916" s="2">
        <v>399338</v>
      </c>
      <c r="I916" s="10">
        <v>442421</v>
      </c>
      <c r="J916" s="10">
        <v>16</v>
      </c>
      <c r="K916" s="3"/>
      <c r="L916" s="3"/>
    </row>
    <row r="917" spans="1:12" x14ac:dyDescent="0.3">
      <c r="A917" s="2">
        <v>2015</v>
      </c>
      <c r="B917" s="2" t="s">
        <v>4</v>
      </c>
      <c r="C917" s="4" t="s">
        <v>85</v>
      </c>
      <c r="D917" s="2" t="s">
        <v>60</v>
      </c>
      <c r="E917" s="2" t="str">
        <f t="shared" si="28"/>
        <v>201504</v>
      </c>
      <c r="F917" s="2" t="str">
        <f t="shared" si="29"/>
        <v>20150452</v>
      </c>
      <c r="G917" s="2" t="s">
        <v>61</v>
      </c>
      <c r="H917" s="2">
        <v>244697</v>
      </c>
      <c r="I917" s="10">
        <v>1145197</v>
      </c>
      <c r="J917" s="10">
        <v>17</v>
      </c>
      <c r="K917" s="3"/>
      <c r="L917" s="3"/>
    </row>
    <row r="918" spans="1:12" x14ac:dyDescent="0.3">
      <c r="A918" s="2">
        <v>2015</v>
      </c>
      <c r="B918" s="2" t="s">
        <v>4</v>
      </c>
      <c r="C918" s="4" t="s">
        <v>85</v>
      </c>
      <c r="D918" s="2" t="s">
        <v>62</v>
      </c>
      <c r="E918" s="2" t="str">
        <f t="shared" si="28"/>
        <v>201504</v>
      </c>
      <c r="F918" s="2" t="str">
        <f t="shared" si="29"/>
        <v>20150454</v>
      </c>
      <c r="G918" s="2" t="s">
        <v>63</v>
      </c>
      <c r="H918" s="2">
        <v>413139</v>
      </c>
      <c r="I918" s="10">
        <v>874254</v>
      </c>
      <c r="J918" s="10">
        <v>7</v>
      </c>
      <c r="K918" s="3"/>
      <c r="L918" s="3"/>
    </row>
    <row r="919" spans="1:12" x14ac:dyDescent="0.3">
      <c r="A919" s="2">
        <v>2015</v>
      </c>
      <c r="B919" s="2" t="s">
        <v>4</v>
      </c>
      <c r="C919" s="4" t="s">
        <v>85</v>
      </c>
      <c r="D919" s="2" t="s">
        <v>64</v>
      </c>
      <c r="E919" s="2" t="str">
        <f t="shared" si="28"/>
        <v>201504</v>
      </c>
      <c r="F919" s="2" t="str">
        <f t="shared" si="29"/>
        <v>20150486</v>
      </c>
      <c r="G919" s="2" t="s">
        <v>65</v>
      </c>
      <c r="H919" s="2">
        <v>41156</v>
      </c>
      <c r="I919" s="10">
        <v>252972</v>
      </c>
      <c r="J919" s="10">
        <v>6</v>
      </c>
      <c r="K919" s="3"/>
      <c r="L919" s="3"/>
    </row>
    <row r="920" spans="1:12" x14ac:dyDescent="0.3">
      <c r="A920" s="2">
        <v>2015</v>
      </c>
      <c r="B920" s="2" t="s">
        <v>4</v>
      </c>
      <c r="C920" s="4" t="s">
        <v>85</v>
      </c>
      <c r="D920" s="2" t="s">
        <v>66</v>
      </c>
      <c r="E920" s="2" t="str">
        <f t="shared" si="28"/>
        <v>201504</v>
      </c>
      <c r="F920" s="2" t="str">
        <f t="shared" si="29"/>
        <v>20150463</v>
      </c>
      <c r="G920" s="2" t="s">
        <v>67</v>
      </c>
      <c r="H920" s="2">
        <v>230883</v>
      </c>
      <c r="I920" s="10">
        <v>246498</v>
      </c>
      <c r="J920" s="10">
        <v>7</v>
      </c>
      <c r="K920" s="3"/>
      <c r="L920" s="3"/>
    </row>
    <row r="921" spans="1:12" x14ac:dyDescent="0.3">
      <c r="A921" s="2">
        <v>2015</v>
      </c>
      <c r="B921" s="2" t="s">
        <v>4</v>
      </c>
      <c r="C921" s="4" t="s">
        <v>85</v>
      </c>
      <c r="D921" s="2" t="s">
        <v>68</v>
      </c>
      <c r="E921" s="2" t="str">
        <f t="shared" si="28"/>
        <v>201504</v>
      </c>
      <c r="F921" s="2" t="str">
        <f t="shared" si="29"/>
        <v>20150466</v>
      </c>
      <c r="G921" s="2" t="s">
        <v>69</v>
      </c>
      <c r="H921" s="2">
        <v>477712</v>
      </c>
      <c r="I921" s="10">
        <v>389223</v>
      </c>
      <c r="J921" s="10">
        <v>12</v>
      </c>
      <c r="K921" s="3"/>
      <c r="L921" s="3"/>
    </row>
    <row r="922" spans="1:12" x14ac:dyDescent="0.3">
      <c r="A922" s="2">
        <v>2015</v>
      </c>
      <c r="B922" s="2" t="s">
        <v>4</v>
      </c>
      <c r="C922" s="4" t="s">
        <v>85</v>
      </c>
      <c r="D922" s="2" t="s">
        <v>70</v>
      </c>
      <c r="E922" s="2" t="str">
        <f t="shared" si="28"/>
        <v>201504</v>
      </c>
      <c r="F922" s="2" t="str">
        <f t="shared" si="29"/>
        <v>20150488</v>
      </c>
      <c r="G922" s="2" t="s">
        <v>71</v>
      </c>
      <c r="H922" s="2">
        <v>36723</v>
      </c>
      <c r="I922" s="10">
        <v>18451</v>
      </c>
      <c r="J922" s="10">
        <v>1</v>
      </c>
      <c r="K922" s="3"/>
      <c r="L922" s="3"/>
    </row>
    <row r="923" spans="1:12" x14ac:dyDescent="0.3">
      <c r="A923" s="2">
        <v>2015</v>
      </c>
      <c r="B923" s="2" t="s">
        <v>4</v>
      </c>
      <c r="C923" s="4" t="s">
        <v>85</v>
      </c>
      <c r="D923" s="2" t="s">
        <v>72</v>
      </c>
      <c r="E923" s="2" t="str">
        <f t="shared" si="28"/>
        <v>201504</v>
      </c>
      <c r="F923" s="2" t="str">
        <f t="shared" si="29"/>
        <v>20150468</v>
      </c>
      <c r="G923" s="2" t="s">
        <v>73</v>
      </c>
      <c r="H923" s="2">
        <v>1011953</v>
      </c>
      <c r="I923" s="10">
        <v>876477</v>
      </c>
      <c r="J923" s="10">
        <v>27</v>
      </c>
      <c r="K923" s="3"/>
      <c r="L923" s="3"/>
    </row>
    <row r="924" spans="1:12" x14ac:dyDescent="0.3">
      <c r="A924" s="2">
        <v>2015</v>
      </c>
      <c r="B924" s="2" t="s">
        <v>4</v>
      </c>
      <c r="C924" s="4" t="s">
        <v>85</v>
      </c>
      <c r="D924" s="2" t="s">
        <v>74</v>
      </c>
      <c r="E924" s="2" t="str">
        <f t="shared" si="28"/>
        <v>201504</v>
      </c>
      <c r="F924" s="2" t="str">
        <f t="shared" si="29"/>
        <v>20150470</v>
      </c>
      <c r="G924" s="2" t="s">
        <v>75</v>
      </c>
      <c r="H924" s="2">
        <v>150081</v>
      </c>
      <c r="I924" s="10">
        <v>830702</v>
      </c>
      <c r="J924" s="10">
        <v>5</v>
      </c>
      <c r="K924" s="3"/>
      <c r="L924" s="3"/>
    </row>
    <row r="925" spans="1:12" x14ac:dyDescent="0.3">
      <c r="A925" s="2">
        <v>2015</v>
      </c>
      <c r="B925" s="2" t="s">
        <v>4</v>
      </c>
      <c r="C925" s="4" t="s">
        <v>85</v>
      </c>
      <c r="D925" s="2" t="s">
        <v>76</v>
      </c>
      <c r="E925" s="2" t="str">
        <f t="shared" si="28"/>
        <v>201504</v>
      </c>
      <c r="F925" s="2" t="str">
        <f t="shared" si="29"/>
        <v>20150473</v>
      </c>
      <c r="G925" s="2" t="s">
        <v>77</v>
      </c>
      <c r="H925" s="2">
        <v>449448</v>
      </c>
      <c r="I925" s="10">
        <v>728128</v>
      </c>
      <c r="J925" s="10">
        <v>19</v>
      </c>
      <c r="K925" s="3"/>
      <c r="L925" s="3"/>
    </row>
    <row r="926" spans="1:12" x14ac:dyDescent="0.3">
      <c r="A926" s="2">
        <v>2015</v>
      </c>
      <c r="B926" s="2" t="s">
        <v>4</v>
      </c>
      <c r="C926" s="4" t="s">
        <v>85</v>
      </c>
      <c r="D926" s="2" t="s">
        <v>78</v>
      </c>
      <c r="E926" s="2" t="str">
        <f t="shared" si="28"/>
        <v>201504</v>
      </c>
      <c r="F926" s="2" t="str">
        <f t="shared" si="29"/>
        <v>20150476</v>
      </c>
      <c r="G926" s="2" t="s">
        <v>79</v>
      </c>
      <c r="H926" s="2">
        <v>2289516</v>
      </c>
      <c r="I926" s="10">
        <v>1857145</v>
      </c>
      <c r="J926" s="10">
        <v>11</v>
      </c>
      <c r="K926" s="3"/>
      <c r="L926" s="3"/>
    </row>
    <row r="927" spans="1:12" x14ac:dyDescent="0.3">
      <c r="A927" s="2">
        <v>2015</v>
      </c>
      <c r="B927" s="2" t="s">
        <v>4</v>
      </c>
      <c r="C927" s="4" t="s">
        <v>85</v>
      </c>
      <c r="D927" s="2" t="s">
        <v>80</v>
      </c>
      <c r="E927" s="2" t="str">
        <f t="shared" si="28"/>
        <v>201504</v>
      </c>
      <c r="F927" s="2" t="str">
        <f t="shared" si="29"/>
        <v>20150497</v>
      </c>
      <c r="G927" s="2" t="s">
        <v>81</v>
      </c>
      <c r="H927" s="2">
        <v>2637</v>
      </c>
      <c r="I927" s="10">
        <v>27342</v>
      </c>
      <c r="J927" s="10">
        <v>1</v>
      </c>
      <c r="K927" s="3"/>
      <c r="L927" s="3"/>
    </row>
    <row r="928" spans="1:12" x14ac:dyDescent="0.3">
      <c r="A928" s="2">
        <v>2015</v>
      </c>
      <c r="B928" s="2" t="s">
        <v>4</v>
      </c>
      <c r="C928" s="4" t="s">
        <v>85</v>
      </c>
      <c r="D928" s="2" t="s">
        <v>82</v>
      </c>
      <c r="E928" s="2" t="str">
        <f t="shared" si="28"/>
        <v>201504</v>
      </c>
      <c r="F928" s="2" t="str">
        <f t="shared" si="29"/>
        <v>20150499</v>
      </c>
      <c r="G928" s="2" t="s">
        <v>83</v>
      </c>
      <c r="H928" s="2">
        <v>5998</v>
      </c>
      <c r="I928" s="10">
        <v>71359</v>
      </c>
      <c r="J928" s="10">
        <v>2</v>
      </c>
      <c r="K928" s="3"/>
      <c r="L928" s="3"/>
    </row>
    <row r="929" spans="1:12" x14ac:dyDescent="0.3">
      <c r="A929" s="2">
        <v>2015</v>
      </c>
      <c r="B929" s="2" t="s">
        <v>14</v>
      </c>
      <c r="C929" s="4" t="s">
        <v>18</v>
      </c>
      <c r="D929" s="2" t="s">
        <v>5</v>
      </c>
      <c r="E929" s="2" t="str">
        <f t="shared" si="28"/>
        <v>201505</v>
      </c>
      <c r="F929" s="2" t="str">
        <f t="shared" si="29"/>
        <v>20150591</v>
      </c>
      <c r="G929" s="2" t="s">
        <v>6</v>
      </c>
      <c r="H929" s="2">
        <v>12678</v>
      </c>
      <c r="I929" s="10">
        <v>54203</v>
      </c>
      <c r="J929" s="10">
        <v>0</v>
      </c>
      <c r="K929" s="3"/>
      <c r="L929" s="3"/>
    </row>
    <row r="930" spans="1:12" x14ac:dyDescent="0.3">
      <c r="A930" s="2">
        <v>2015</v>
      </c>
      <c r="B930" s="2" t="s">
        <v>14</v>
      </c>
      <c r="C930" s="4" t="s">
        <v>18</v>
      </c>
      <c r="D930" s="2" t="s">
        <v>18</v>
      </c>
      <c r="E930" s="2" t="str">
        <f t="shared" si="28"/>
        <v>201505</v>
      </c>
      <c r="F930" s="2" t="str">
        <f t="shared" si="29"/>
        <v>20150505</v>
      </c>
      <c r="G930" s="2" t="s">
        <v>19</v>
      </c>
      <c r="H930" s="2">
        <v>3318732</v>
      </c>
      <c r="I930" s="10">
        <v>2428910</v>
      </c>
      <c r="J930" s="10">
        <v>62</v>
      </c>
      <c r="K930" s="3"/>
      <c r="L930" s="3"/>
    </row>
    <row r="931" spans="1:12" x14ac:dyDescent="0.3">
      <c r="A931" s="2">
        <v>2015</v>
      </c>
      <c r="B931" s="2" t="s">
        <v>14</v>
      </c>
      <c r="C931" s="4" t="s">
        <v>18</v>
      </c>
      <c r="D931" s="2" t="s">
        <v>20</v>
      </c>
      <c r="E931" s="2" t="str">
        <f t="shared" si="28"/>
        <v>201505</v>
      </c>
      <c r="F931" s="2" t="str">
        <f t="shared" si="29"/>
        <v>20150581</v>
      </c>
      <c r="G931" s="2" t="s">
        <v>21</v>
      </c>
      <c r="H931" s="2">
        <v>38256</v>
      </c>
      <c r="I931" s="10">
        <v>191312</v>
      </c>
      <c r="J931" s="10">
        <v>3</v>
      </c>
      <c r="K931" s="3"/>
      <c r="L931" s="3"/>
    </row>
    <row r="932" spans="1:12" x14ac:dyDescent="0.3">
      <c r="A932" s="2">
        <v>2015</v>
      </c>
      <c r="B932" s="2" t="s">
        <v>14</v>
      </c>
      <c r="C932" s="4" t="s">
        <v>18</v>
      </c>
      <c r="D932" s="2" t="s">
        <v>22</v>
      </c>
      <c r="E932" s="2" t="str">
        <f t="shared" si="28"/>
        <v>201505</v>
      </c>
      <c r="F932" s="2" t="str">
        <f t="shared" si="29"/>
        <v>20150508</v>
      </c>
      <c r="G932" s="2" t="s">
        <v>23</v>
      </c>
      <c r="H932" s="2">
        <v>1009678</v>
      </c>
      <c r="I932" s="10">
        <v>1353289</v>
      </c>
      <c r="J932" s="10">
        <v>7</v>
      </c>
      <c r="K932" s="3"/>
      <c r="L932" s="3"/>
    </row>
    <row r="933" spans="1:12" x14ac:dyDescent="0.3">
      <c r="A933" s="2">
        <v>2015</v>
      </c>
      <c r="B933" s="2" t="s">
        <v>14</v>
      </c>
      <c r="C933" s="4" t="s">
        <v>18</v>
      </c>
      <c r="D933" s="2" t="s">
        <v>24</v>
      </c>
      <c r="E933" s="2" t="str">
        <f t="shared" si="28"/>
        <v>201505</v>
      </c>
      <c r="F933" s="2" t="str">
        <f t="shared" si="29"/>
        <v>20150511</v>
      </c>
      <c r="G933" s="2" t="s">
        <v>25</v>
      </c>
      <c r="H933" s="2">
        <v>5686066</v>
      </c>
      <c r="I933" s="10">
        <v>1288141</v>
      </c>
      <c r="J933" s="10">
        <v>18</v>
      </c>
      <c r="K933" s="3"/>
      <c r="L933" s="3"/>
    </row>
    <row r="934" spans="1:12" x14ac:dyDescent="0.3">
      <c r="A934" s="2">
        <v>2015</v>
      </c>
      <c r="B934" s="2" t="s">
        <v>14</v>
      </c>
      <c r="C934" s="4" t="s">
        <v>18</v>
      </c>
      <c r="D934" s="2" t="s">
        <v>26</v>
      </c>
      <c r="E934" s="2" t="str">
        <f t="shared" si="28"/>
        <v>201505</v>
      </c>
      <c r="F934" s="2" t="str">
        <f t="shared" si="29"/>
        <v>20150513</v>
      </c>
      <c r="G934" s="2" t="s">
        <v>27</v>
      </c>
      <c r="H934" s="2">
        <v>592407</v>
      </c>
      <c r="I934" s="10">
        <v>1421525</v>
      </c>
      <c r="J934" s="10">
        <v>34</v>
      </c>
      <c r="K934" s="3"/>
      <c r="L934" s="3"/>
    </row>
    <row r="935" spans="1:12" x14ac:dyDescent="0.3">
      <c r="A935" s="2">
        <v>2015</v>
      </c>
      <c r="B935" s="2" t="s">
        <v>14</v>
      </c>
      <c r="C935" s="4" t="s">
        <v>18</v>
      </c>
      <c r="D935" s="2" t="s">
        <v>28</v>
      </c>
      <c r="E935" s="2" t="str">
        <f t="shared" si="28"/>
        <v>201505</v>
      </c>
      <c r="F935" s="2" t="str">
        <f t="shared" si="29"/>
        <v>20150515</v>
      </c>
      <c r="G935" s="2" t="s">
        <v>29</v>
      </c>
      <c r="H935" s="2">
        <v>410391</v>
      </c>
      <c r="I935" s="10">
        <v>664310</v>
      </c>
      <c r="J935" s="10">
        <v>15</v>
      </c>
      <c r="K935" s="3"/>
      <c r="L935" s="3"/>
    </row>
    <row r="936" spans="1:12" x14ac:dyDescent="0.3">
      <c r="A936" s="2">
        <v>2015</v>
      </c>
      <c r="B936" s="2" t="s">
        <v>14</v>
      </c>
      <c r="C936" s="4" t="s">
        <v>18</v>
      </c>
      <c r="D936" s="2" t="s">
        <v>30</v>
      </c>
      <c r="E936" s="2" t="str">
        <f t="shared" si="28"/>
        <v>201505</v>
      </c>
      <c r="F936" s="2" t="str">
        <f t="shared" si="29"/>
        <v>20150517</v>
      </c>
      <c r="G936" s="2" t="s">
        <v>31</v>
      </c>
      <c r="H936" s="2">
        <v>407460</v>
      </c>
      <c r="I936" s="10">
        <v>453200</v>
      </c>
      <c r="J936" s="10">
        <v>11</v>
      </c>
      <c r="K936" s="3"/>
      <c r="L936" s="3"/>
    </row>
    <row r="937" spans="1:12" x14ac:dyDescent="0.3">
      <c r="A937" s="2">
        <v>2015</v>
      </c>
      <c r="B937" s="2" t="s">
        <v>14</v>
      </c>
      <c r="C937" s="4" t="s">
        <v>18</v>
      </c>
      <c r="D937" s="2" t="s">
        <v>32</v>
      </c>
      <c r="E937" s="2" t="str">
        <f t="shared" si="28"/>
        <v>201505</v>
      </c>
      <c r="F937" s="2" t="str">
        <f t="shared" si="29"/>
        <v>20150518</v>
      </c>
      <c r="G937" s="2" t="s">
        <v>33</v>
      </c>
      <c r="H937" s="2">
        <v>67077</v>
      </c>
      <c r="I937" s="10">
        <v>298382</v>
      </c>
      <c r="J937" s="10">
        <v>6</v>
      </c>
      <c r="K937" s="3"/>
      <c r="L937" s="3"/>
    </row>
    <row r="938" spans="1:12" x14ac:dyDescent="0.3">
      <c r="A938" s="2">
        <v>2015</v>
      </c>
      <c r="B938" s="2" t="s">
        <v>14</v>
      </c>
      <c r="C938" s="4" t="s">
        <v>18</v>
      </c>
      <c r="D938" s="2" t="s">
        <v>34</v>
      </c>
      <c r="E938" s="2" t="str">
        <f t="shared" si="28"/>
        <v>201505</v>
      </c>
      <c r="F938" s="2" t="str">
        <f t="shared" si="29"/>
        <v>20150585</v>
      </c>
      <c r="G938" s="2" t="s">
        <v>35</v>
      </c>
      <c r="H938" s="2">
        <v>144544</v>
      </c>
      <c r="I938" s="10">
        <v>207231</v>
      </c>
      <c r="J938" s="10">
        <v>3</v>
      </c>
      <c r="K938" s="3"/>
      <c r="L938" s="3"/>
    </row>
    <row r="939" spans="1:12" x14ac:dyDescent="0.3">
      <c r="A939" s="2">
        <v>2015</v>
      </c>
      <c r="B939" s="2" t="s">
        <v>14</v>
      </c>
      <c r="C939" s="4" t="s">
        <v>18</v>
      </c>
      <c r="D939" s="2" t="s">
        <v>36</v>
      </c>
      <c r="E939" s="2" t="str">
        <f t="shared" si="28"/>
        <v>201505</v>
      </c>
      <c r="F939" s="2" t="str">
        <f t="shared" si="29"/>
        <v>20150519</v>
      </c>
      <c r="G939" s="2" t="s">
        <v>37</v>
      </c>
      <c r="H939" s="2">
        <v>254682</v>
      </c>
      <c r="I939" s="10">
        <v>970625</v>
      </c>
      <c r="J939" s="10">
        <v>6</v>
      </c>
      <c r="K939" s="3"/>
      <c r="L939" s="3"/>
    </row>
    <row r="940" spans="1:12" x14ac:dyDescent="0.3">
      <c r="A940" s="2">
        <v>2015</v>
      </c>
      <c r="B940" s="2" t="s">
        <v>14</v>
      </c>
      <c r="C940" s="4" t="s">
        <v>18</v>
      </c>
      <c r="D940" s="2" t="s">
        <v>38</v>
      </c>
      <c r="E940" s="2" t="str">
        <f t="shared" si="28"/>
        <v>201505</v>
      </c>
      <c r="F940" s="2" t="str">
        <f t="shared" si="29"/>
        <v>20150520</v>
      </c>
      <c r="G940" s="2" t="s">
        <v>39</v>
      </c>
      <c r="H940" s="2">
        <v>286617</v>
      </c>
      <c r="I940" s="10">
        <v>831627</v>
      </c>
      <c r="J940" s="10">
        <v>3</v>
      </c>
      <c r="K940" s="3"/>
      <c r="L940" s="3"/>
    </row>
    <row r="941" spans="1:12" x14ac:dyDescent="0.3">
      <c r="A941" s="2">
        <v>2015</v>
      </c>
      <c r="B941" s="2" t="s">
        <v>14</v>
      </c>
      <c r="C941" s="4" t="s">
        <v>18</v>
      </c>
      <c r="D941" s="2" t="s">
        <v>40</v>
      </c>
      <c r="E941" s="2" t="str">
        <f t="shared" si="28"/>
        <v>201505</v>
      </c>
      <c r="F941" s="2" t="str">
        <f t="shared" si="29"/>
        <v>20150527</v>
      </c>
      <c r="G941" s="2" t="s">
        <v>41</v>
      </c>
      <c r="H941" s="2">
        <v>44233</v>
      </c>
      <c r="I941" s="10">
        <v>388263</v>
      </c>
      <c r="J941" s="10">
        <v>3</v>
      </c>
      <c r="K941" s="3"/>
      <c r="L941" s="3"/>
    </row>
    <row r="942" spans="1:12" x14ac:dyDescent="0.3">
      <c r="A942" s="2">
        <v>2015</v>
      </c>
      <c r="B942" s="2" t="s">
        <v>14</v>
      </c>
      <c r="C942" s="4" t="s">
        <v>18</v>
      </c>
      <c r="D942" s="2" t="s">
        <v>42</v>
      </c>
      <c r="E942" s="2" t="str">
        <f t="shared" si="28"/>
        <v>201505</v>
      </c>
      <c r="F942" s="2" t="str">
        <f t="shared" si="29"/>
        <v>20150523</v>
      </c>
      <c r="G942" s="2" t="s">
        <v>43</v>
      </c>
      <c r="H942" s="2">
        <v>290944</v>
      </c>
      <c r="I942" s="10">
        <v>1355901</v>
      </c>
      <c r="J942" s="10">
        <v>19</v>
      </c>
      <c r="K942" s="3"/>
      <c r="L942" s="3"/>
    </row>
    <row r="943" spans="1:12" x14ac:dyDescent="0.3">
      <c r="A943" s="2">
        <v>2015</v>
      </c>
      <c r="B943" s="2" t="s">
        <v>14</v>
      </c>
      <c r="C943" s="4" t="s">
        <v>18</v>
      </c>
      <c r="D943" s="2" t="s">
        <v>44</v>
      </c>
      <c r="E943" s="2" t="str">
        <f t="shared" si="28"/>
        <v>201505</v>
      </c>
      <c r="F943" s="2" t="str">
        <f t="shared" si="29"/>
        <v>20150525</v>
      </c>
      <c r="G943" s="2" t="s">
        <v>45</v>
      </c>
      <c r="H943" s="2">
        <v>1094192</v>
      </c>
      <c r="I943" s="10">
        <v>909281</v>
      </c>
      <c r="J943" s="10">
        <v>13</v>
      </c>
      <c r="K943" s="3"/>
      <c r="L943" s="3"/>
    </row>
    <row r="944" spans="1:12" x14ac:dyDescent="0.3">
      <c r="A944" s="2">
        <v>2015</v>
      </c>
      <c r="B944" s="2" t="s">
        <v>14</v>
      </c>
      <c r="C944" s="4" t="s">
        <v>18</v>
      </c>
      <c r="D944" s="2" t="s">
        <v>46</v>
      </c>
      <c r="E944" s="2" t="str">
        <f t="shared" si="28"/>
        <v>201505</v>
      </c>
      <c r="F944" s="2" t="str">
        <f t="shared" si="29"/>
        <v>20150594</v>
      </c>
      <c r="G944" s="2" t="s">
        <v>47</v>
      </c>
      <c r="H944" s="2">
        <v>4029</v>
      </c>
      <c r="I944" s="10">
        <v>38983</v>
      </c>
      <c r="J944" s="10">
        <v>0</v>
      </c>
      <c r="K944" s="3"/>
      <c r="L944" s="3"/>
    </row>
    <row r="945" spans="1:12" x14ac:dyDescent="0.3">
      <c r="A945" s="2">
        <v>2015</v>
      </c>
      <c r="B945" s="2" t="s">
        <v>14</v>
      </c>
      <c r="C945" s="4" t="s">
        <v>18</v>
      </c>
      <c r="D945" s="2" t="s">
        <v>48</v>
      </c>
      <c r="E945" s="2" t="str">
        <f t="shared" si="28"/>
        <v>201505</v>
      </c>
      <c r="F945" s="2" t="str">
        <f t="shared" si="29"/>
        <v>20150595</v>
      </c>
      <c r="G945" s="2" t="s">
        <v>49</v>
      </c>
      <c r="H945" s="2">
        <v>13056</v>
      </c>
      <c r="I945" s="10">
        <v>58996</v>
      </c>
      <c r="J945" s="10">
        <v>0</v>
      </c>
      <c r="K945" s="3"/>
      <c r="L945" s="3"/>
    </row>
    <row r="946" spans="1:12" x14ac:dyDescent="0.3">
      <c r="A946" s="2">
        <v>2015</v>
      </c>
      <c r="B946" s="2" t="s">
        <v>14</v>
      </c>
      <c r="C946" s="4" t="s">
        <v>18</v>
      </c>
      <c r="D946" s="2" t="s">
        <v>50</v>
      </c>
      <c r="E946" s="2" t="str">
        <f t="shared" si="28"/>
        <v>201505</v>
      </c>
      <c r="F946" s="2" t="str">
        <f t="shared" si="29"/>
        <v>20150541</v>
      </c>
      <c r="G946" s="2" t="s">
        <v>51</v>
      </c>
      <c r="H946" s="2">
        <v>298007</v>
      </c>
      <c r="I946" s="10">
        <v>751356</v>
      </c>
      <c r="J946" s="10">
        <v>10</v>
      </c>
      <c r="K946" s="3"/>
      <c r="L946" s="3"/>
    </row>
    <row r="947" spans="1:12" x14ac:dyDescent="0.3">
      <c r="A947" s="2">
        <v>2015</v>
      </c>
      <c r="B947" s="2" t="s">
        <v>14</v>
      </c>
      <c r="C947" s="4" t="s">
        <v>18</v>
      </c>
      <c r="D947" s="2" t="s">
        <v>54</v>
      </c>
      <c r="E947" s="2" t="str">
        <f t="shared" si="28"/>
        <v>201505</v>
      </c>
      <c r="F947" s="2" t="str">
        <f t="shared" si="29"/>
        <v>20150544</v>
      </c>
      <c r="G947" s="2" t="s">
        <v>55</v>
      </c>
      <c r="H947" s="2">
        <v>133155</v>
      </c>
      <c r="I947" s="10">
        <v>719829</v>
      </c>
      <c r="J947" s="10">
        <v>3</v>
      </c>
      <c r="K947" s="3"/>
      <c r="L947" s="3"/>
    </row>
    <row r="948" spans="1:12" x14ac:dyDescent="0.3">
      <c r="A948" s="2">
        <v>2015</v>
      </c>
      <c r="B948" s="2" t="s">
        <v>14</v>
      </c>
      <c r="C948" s="4" t="s">
        <v>18</v>
      </c>
      <c r="D948" s="2" t="s">
        <v>56</v>
      </c>
      <c r="E948" s="2" t="str">
        <f t="shared" si="28"/>
        <v>201505</v>
      </c>
      <c r="F948" s="2" t="str">
        <f t="shared" si="29"/>
        <v>20150547</v>
      </c>
      <c r="G948" s="2" t="s">
        <v>57</v>
      </c>
      <c r="H948" s="2">
        <v>337922</v>
      </c>
      <c r="I948" s="10">
        <v>974074</v>
      </c>
      <c r="J948" s="10">
        <v>9</v>
      </c>
      <c r="K948" s="3"/>
      <c r="L948" s="3"/>
    </row>
    <row r="949" spans="1:12" x14ac:dyDescent="0.3">
      <c r="A949" s="2">
        <v>2015</v>
      </c>
      <c r="B949" s="2" t="s">
        <v>14</v>
      </c>
      <c r="C949" s="4" t="s">
        <v>18</v>
      </c>
      <c r="D949" s="2" t="s">
        <v>58</v>
      </c>
      <c r="E949" s="2" t="str">
        <f t="shared" si="28"/>
        <v>201505</v>
      </c>
      <c r="F949" s="2" t="str">
        <f t="shared" si="29"/>
        <v>20150550</v>
      </c>
      <c r="G949" s="2" t="s">
        <v>59</v>
      </c>
      <c r="H949" s="2">
        <v>401151</v>
      </c>
      <c r="I949" s="10">
        <v>445046</v>
      </c>
      <c r="J949" s="10">
        <v>16</v>
      </c>
      <c r="K949" s="3"/>
      <c r="L949" s="3"/>
    </row>
    <row r="950" spans="1:12" x14ac:dyDescent="0.3">
      <c r="A950" s="2">
        <v>2015</v>
      </c>
      <c r="B950" s="2" t="s">
        <v>14</v>
      </c>
      <c r="C950" s="4" t="s">
        <v>18</v>
      </c>
      <c r="D950" s="2" t="s">
        <v>60</v>
      </c>
      <c r="E950" s="2" t="str">
        <f t="shared" si="28"/>
        <v>201505</v>
      </c>
      <c r="F950" s="2" t="str">
        <f t="shared" si="29"/>
        <v>20150552</v>
      </c>
      <c r="G950" s="2" t="s">
        <v>61</v>
      </c>
      <c r="H950" s="2">
        <v>248291</v>
      </c>
      <c r="I950" s="10">
        <v>1135567</v>
      </c>
      <c r="J950" s="10">
        <v>17</v>
      </c>
      <c r="K950" s="3"/>
      <c r="L950" s="3"/>
    </row>
    <row r="951" spans="1:12" x14ac:dyDescent="0.3">
      <c r="A951" s="2">
        <v>2015</v>
      </c>
      <c r="B951" s="2" t="s">
        <v>14</v>
      </c>
      <c r="C951" s="4" t="s">
        <v>18</v>
      </c>
      <c r="D951" s="2" t="s">
        <v>62</v>
      </c>
      <c r="E951" s="2" t="str">
        <f t="shared" si="28"/>
        <v>201505</v>
      </c>
      <c r="F951" s="2" t="str">
        <f t="shared" si="29"/>
        <v>20150554</v>
      </c>
      <c r="G951" s="2" t="s">
        <v>63</v>
      </c>
      <c r="H951" s="2">
        <v>410960</v>
      </c>
      <c r="I951" s="10">
        <v>876318</v>
      </c>
      <c r="J951" s="10">
        <v>6</v>
      </c>
      <c r="K951" s="3"/>
      <c r="L951" s="3"/>
    </row>
    <row r="952" spans="1:12" x14ac:dyDescent="0.3">
      <c r="A952" s="2">
        <v>2015</v>
      </c>
      <c r="B952" s="2" t="s">
        <v>14</v>
      </c>
      <c r="C952" s="4" t="s">
        <v>18</v>
      </c>
      <c r="D952" s="2" t="s">
        <v>64</v>
      </c>
      <c r="E952" s="2" t="str">
        <f t="shared" si="28"/>
        <v>201505</v>
      </c>
      <c r="F952" s="2" t="str">
        <f t="shared" si="29"/>
        <v>20150586</v>
      </c>
      <c r="G952" s="2" t="s">
        <v>65</v>
      </c>
      <c r="H952" s="2">
        <v>41376</v>
      </c>
      <c r="I952" s="10">
        <v>251455</v>
      </c>
      <c r="J952" s="10">
        <v>6</v>
      </c>
      <c r="K952" s="3"/>
      <c r="L952" s="3"/>
    </row>
    <row r="953" spans="1:12" x14ac:dyDescent="0.3">
      <c r="A953" s="2">
        <v>2015</v>
      </c>
      <c r="B953" s="2" t="s">
        <v>14</v>
      </c>
      <c r="C953" s="4" t="s">
        <v>18</v>
      </c>
      <c r="D953" s="2" t="s">
        <v>66</v>
      </c>
      <c r="E953" s="2" t="str">
        <f t="shared" si="28"/>
        <v>201505</v>
      </c>
      <c r="F953" s="2" t="str">
        <f t="shared" si="29"/>
        <v>20150563</v>
      </c>
      <c r="G953" s="2" t="s">
        <v>67</v>
      </c>
      <c r="H953" s="2">
        <v>231244</v>
      </c>
      <c r="I953" s="10">
        <v>247938</v>
      </c>
      <c r="J953" s="10">
        <v>6</v>
      </c>
      <c r="K953" s="3"/>
      <c r="L953" s="3"/>
    </row>
    <row r="954" spans="1:12" x14ac:dyDescent="0.3">
      <c r="A954" s="2">
        <v>2015</v>
      </c>
      <c r="B954" s="2" t="s">
        <v>14</v>
      </c>
      <c r="C954" s="4" t="s">
        <v>18</v>
      </c>
      <c r="D954" s="2" t="s">
        <v>68</v>
      </c>
      <c r="E954" s="2" t="str">
        <f t="shared" si="28"/>
        <v>201505</v>
      </c>
      <c r="F954" s="2" t="str">
        <f t="shared" si="29"/>
        <v>20150566</v>
      </c>
      <c r="G954" s="2" t="s">
        <v>69</v>
      </c>
      <c r="H954" s="2">
        <v>477824</v>
      </c>
      <c r="I954" s="10">
        <v>391485</v>
      </c>
      <c r="J954" s="10">
        <v>12</v>
      </c>
      <c r="K954" s="3"/>
      <c r="L954" s="3"/>
    </row>
    <row r="955" spans="1:12" x14ac:dyDescent="0.3">
      <c r="A955" s="2">
        <v>2015</v>
      </c>
      <c r="B955" s="2" t="s">
        <v>14</v>
      </c>
      <c r="C955" s="4" t="s">
        <v>18</v>
      </c>
      <c r="D955" s="2" t="s">
        <v>70</v>
      </c>
      <c r="E955" s="2" t="str">
        <f t="shared" si="28"/>
        <v>201505</v>
      </c>
      <c r="F955" s="2" t="str">
        <f t="shared" si="29"/>
        <v>20150588</v>
      </c>
      <c r="G955" s="2" t="s">
        <v>71</v>
      </c>
      <c r="H955" s="2">
        <v>35420</v>
      </c>
      <c r="I955" s="10">
        <v>18634</v>
      </c>
      <c r="J955" s="10">
        <v>1</v>
      </c>
      <c r="K955" s="3"/>
      <c r="L955" s="3"/>
    </row>
    <row r="956" spans="1:12" x14ac:dyDescent="0.3">
      <c r="A956" s="2">
        <v>2015</v>
      </c>
      <c r="B956" s="2" t="s">
        <v>14</v>
      </c>
      <c r="C956" s="4" t="s">
        <v>18</v>
      </c>
      <c r="D956" s="2" t="s">
        <v>72</v>
      </c>
      <c r="E956" s="2" t="str">
        <f t="shared" si="28"/>
        <v>201505</v>
      </c>
      <c r="F956" s="2" t="str">
        <f t="shared" si="29"/>
        <v>20150568</v>
      </c>
      <c r="G956" s="2" t="s">
        <v>73</v>
      </c>
      <c r="H956" s="2">
        <v>1006806</v>
      </c>
      <c r="I956" s="10">
        <v>882170</v>
      </c>
      <c r="J956" s="10">
        <v>27</v>
      </c>
      <c r="K956" s="3"/>
      <c r="L956" s="3"/>
    </row>
    <row r="957" spans="1:12" x14ac:dyDescent="0.3">
      <c r="A957" s="2">
        <v>2015</v>
      </c>
      <c r="B957" s="2" t="s">
        <v>14</v>
      </c>
      <c r="C957" s="4" t="s">
        <v>18</v>
      </c>
      <c r="D957" s="2" t="s">
        <v>74</v>
      </c>
      <c r="E957" s="2" t="str">
        <f t="shared" si="28"/>
        <v>201505</v>
      </c>
      <c r="F957" s="2" t="str">
        <f t="shared" si="29"/>
        <v>20150570</v>
      </c>
      <c r="G957" s="2" t="s">
        <v>75</v>
      </c>
      <c r="H957" s="2">
        <v>148906</v>
      </c>
      <c r="I957" s="10">
        <v>828396</v>
      </c>
      <c r="J957" s="10">
        <v>5</v>
      </c>
      <c r="K957" s="3"/>
      <c r="L957" s="3"/>
    </row>
    <row r="958" spans="1:12" x14ac:dyDescent="0.3">
      <c r="A958" s="2">
        <v>2015</v>
      </c>
      <c r="B958" s="2" t="s">
        <v>14</v>
      </c>
      <c r="C958" s="4" t="s">
        <v>18</v>
      </c>
      <c r="D958" s="2" t="s">
        <v>76</v>
      </c>
      <c r="E958" s="2" t="str">
        <f t="shared" si="28"/>
        <v>201505</v>
      </c>
      <c r="F958" s="2" t="str">
        <f t="shared" si="29"/>
        <v>20150573</v>
      </c>
      <c r="G958" s="2" t="s">
        <v>77</v>
      </c>
      <c r="H958" s="2">
        <v>447245</v>
      </c>
      <c r="I958" s="10">
        <v>728920</v>
      </c>
      <c r="J958" s="10">
        <v>19</v>
      </c>
      <c r="K958" s="3"/>
      <c r="L958" s="3"/>
    </row>
    <row r="959" spans="1:12" x14ac:dyDescent="0.3">
      <c r="A959" s="2">
        <v>2015</v>
      </c>
      <c r="B959" s="2" t="s">
        <v>14</v>
      </c>
      <c r="C959" s="4" t="s">
        <v>18</v>
      </c>
      <c r="D959" s="2" t="s">
        <v>78</v>
      </c>
      <c r="E959" s="2" t="str">
        <f t="shared" si="28"/>
        <v>201505</v>
      </c>
      <c r="F959" s="2" t="str">
        <f t="shared" si="29"/>
        <v>20150576</v>
      </c>
      <c r="G959" s="2" t="s">
        <v>79</v>
      </c>
      <c r="H959" s="2">
        <v>2303653</v>
      </c>
      <c r="I959" s="10">
        <v>1844362</v>
      </c>
      <c r="J959" s="10">
        <v>11</v>
      </c>
      <c r="K959" s="3"/>
      <c r="L959" s="3"/>
    </row>
    <row r="960" spans="1:12" x14ac:dyDescent="0.3">
      <c r="A960" s="2">
        <v>2015</v>
      </c>
      <c r="B960" s="2" t="s">
        <v>14</v>
      </c>
      <c r="C960" s="4" t="s">
        <v>18</v>
      </c>
      <c r="D960" s="2" t="s">
        <v>80</v>
      </c>
      <c r="E960" s="2" t="str">
        <f t="shared" si="28"/>
        <v>201505</v>
      </c>
      <c r="F960" s="2" t="str">
        <f t="shared" si="29"/>
        <v>20150597</v>
      </c>
      <c r="G960" s="2" t="s">
        <v>81</v>
      </c>
      <c r="H960" s="2">
        <v>2535</v>
      </c>
      <c r="I960" s="10">
        <v>27254</v>
      </c>
      <c r="J960" s="10">
        <v>1</v>
      </c>
      <c r="K960" s="3"/>
      <c r="L960" s="3"/>
    </row>
    <row r="961" spans="1:12" x14ac:dyDescent="0.3">
      <c r="A961" s="2">
        <v>2015</v>
      </c>
      <c r="B961" s="2" t="s">
        <v>14</v>
      </c>
      <c r="C961" s="4" t="s">
        <v>18</v>
      </c>
      <c r="D961" s="2" t="s">
        <v>82</v>
      </c>
      <c r="E961" s="2" t="str">
        <f t="shared" si="28"/>
        <v>201505</v>
      </c>
      <c r="F961" s="2" t="str">
        <f t="shared" si="29"/>
        <v>20150599</v>
      </c>
      <c r="G961" s="2" t="s">
        <v>83</v>
      </c>
      <c r="H961" s="2">
        <v>5904</v>
      </c>
      <c r="I961" s="10">
        <v>71272</v>
      </c>
      <c r="J961" s="10">
        <v>2</v>
      </c>
      <c r="K961" s="3"/>
      <c r="L961" s="3"/>
    </row>
    <row r="962" spans="1:12" x14ac:dyDescent="0.3">
      <c r="A962" s="2">
        <v>2015</v>
      </c>
      <c r="B962" s="2" t="s">
        <v>12</v>
      </c>
      <c r="C962" s="4" t="s">
        <v>89</v>
      </c>
      <c r="D962" s="2" t="s">
        <v>5</v>
      </c>
      <c r="E962" s="2" t="str">
        <f t="shared" ref="E962:E1025" si="30">+CONCATENATE(A962,C962)</f>
        <v>201506</v>
      </c>
      <c r="F962" s="2" t="str">
        <f t="shared" ref="F962:F1025" si="31">+CONCATENATE(A962,C962,D962)</f>
        <v>20150691</v>
      </c>
      <c r="G962" s="2" t="s">
        <v>6</v>
      </c>
      <c r="H962" s="2">
        <v>13432</v>
      </c>
      <c r="I962" s="10">
        <v>54621</v>
      </c>
      <c r="J962" s="10">
        <v>0</v>
      </c>
      <c r="K962" s="3"/>
      <c r="L962" s="3"/>
    </row>
    <row r="963" spans="1:12" x14ac:dyDescent="0.3">
      <c r="A963" s="2">
        <v>2015</v>
      </c>
      <c r="B963" s="2" t="s">
        <v>12</v>
      </c>
      <c r="C963" s="4" t="s">
        <v>89</v>
      </c>
      <c r="D963" s="2" t="s">
        <v>18</v>
      </c>
      <c r="E963" s="2" t="str">
        <f t="shared" si="30"/>
        <v>201506</v>
      </c>
      <c r="F963" s="2" t="str">
        <f t="shared" si="31"/>
        <v>20150605</v>
      </c>
      <c r="G963" s="2" t="s">
        <v>19</v>
      </c>
      <c r="H963" s="2">
        <v>3356604</v>
      </c>
      <c r="I963" s="10">
        <v>2425016</v>
      </c>
      <c r="J963" s="10">
        <v>62</v>
      </c>
      <c r="K963" s="3"/>
      <c r="L963" s="3"/>
    </row>
    <row r="964" spans="1:12" x14ac:dyDescent="0.3">
      <c r="A964" s="2">
        <v>2015</v>
      </c>
      <c r="B964" s="2" t="s">
        <v>12</v>
      </c>
      <c r="C964" s="4" t="s">
        <v>89</v>
      </c>
      <c r="D964" s="2" t="s">
        <v>20</v>
      </c>
      <c r="E964" s="2" t="str">
        <f t="shared" si="30"/>
        <v>201506</v>
      </c>
      <c r="F964" s="2" t="str">
        <f t="shared" si="31"/>
        <v>20150681</v>
      </c>
      <c r="G964" s="2" t="s">
        <v>21</v>
      </c>
      <c r="H964" s="2">
        <v>39354</v>
      </c>
      <c r="I964" s="10">
        <v>191249</v>
      </c>
      <c r="J964" s="10">
        <v>3</v>
      </c>
      <c r="K964" s="3"/>
      <c r="L964" s="3"/>
    </row>
    <row r="965" spans="1:12" x14ac:dyDescent="0.3">
      <c r="A965" s="2">
        <v>2015</v>
      </c>
      <c r="B965" s="2" t="s">
        <v>12</v>
      </c>
      <c r="C965" s="4" t="s">
        <v>89</v>
      </c>
      <c r="D965" s="2" t="s">
        <v>22</v>
      </c>
      <c r="E965" s="2" t="str">
        <f t="shared" si="30"/>
        <v>201506</v>
      </c>
      <c r="F965" s="2" t="str">
        <f t="shared" si="31"/>
        <v>20150608</v>
      </c>
      <c r="G965" s="2" t="s">
        <v>23</v>
      </c>
      <c r="H965" s="2">
        <v>1011127</v>
      </c>
      <c r="I965" s="10">
        <v>1371619</v>
      </c>
      <c r="J965" s="10">
        <v>7</v>
      </c>
      <c r="K965" s="3"/>
      <c r="L965" s="3"/>
    </row>
    <row r="966" spans="1:12" x14ac:dyDescent="0.3">
      <c r="A966" s="2">
        <v>2015</v>
      </c>
      <c r="B966" s="2" t="s">
        <v>12</v>
      </c>
      <c r="C966" s="4" t="s">
        <v>89</v>
      </c>
      <c r="D966" s="2" t="s">
        <v>24</v>
      </c>
      <c r="E966" s="2" t="str">
        <f t="shared" si="30"/>
        <v>201506</v>
      </c>
      <c r="F966" s="2" t="str">
        <f t="shared" si="31"/>
        <v>20150611</v>
      </c>
      <c r="G966" s="2" t="s">
        <v>25</v>
      </c>
      <c r="H966" s="2">
        <v>5758885</v>
      </c>
      <c r="I966" s="10">
        <v>1282031</v>
      </c>
      <c r="J966" s="10">
        <v>18</v>
      </c>
      <c r="K966" s="3"/>
      <c r="L966" s="3"/>
    </row>
    <row r="967" spans="1:12" x14ac:dyDescent="0.3">
      <c r="A967" s="2">
        <v>2015</v>
      </c>
      <c r="B967" s="2" t="s">
        <v>12</v>
      </c>
      <c r="C967" s="4" t="s">
        <v>89</v>
      </c>
      <c r="D967" s="2" t="s">
        <v>26</v>
      </c>
      <c r="E967" s="2" t="str">
        <f t="shared" si="30"/>
        <v>201506</v>
      </c>
      <c r="F967" s="2" t="str">
        <f t="shared" si="31"/>
        <v>20150613</v>
      </c>
      <c r="G967" s="2" t="s">
        <v>27</v>
      </c>
      <c r="H967" s="2">
        <v>592668</v>
      </c>
      <c r="I967" s="10">
        <v>1420652</v>
      </c>
      <c r="J967" s="10">
        <v>34</v>
      </c>
      <c r="K967" s="3"/>
      <c r="L967" s="3"/>
    </row>
    <row r="968" spans="1:12" x14ac:dyDescent="0.3">
      <c r="A968" s="2">
        <v>2015</v>
      </c>
      <c r="B968" s="2" t="s">
        <v>12</v>
      </c>
      <c r="C968" s="4" t="s">
        <v>89</v>
      </c>
      <c r="D968" s="2" t="s">
        <v>28</v>
      </c>
      <c r="E968" s="2" t="str">
        <f t="shared" si="30"/>
        <v>201506</v>
      </c>
      <c r="F968" s="2" t="str">
        <f t="shared" si="31"/>
        <v>20150615</v>
      </c>
      <c r="G968" s="2" t="s">
        <v>29</v>
      </c>
      <c r="H968" s="2">
        <v>417637</v>
      </c>
      <c r="I968" s="10">
        <v>664811</v>
      </c>
      <c r="J968" s="10">
        <v>15</v>
      </c>
      <c r="K968" s="3"/>
      <c r="L968" s="3"/>
    </row>
    <row r="969" spans="1:12" x14ac:dyDescent="0.3">
      <c r="A969" s="2">
        <v>2015</v>
      </c>
      <c r="B969" s="2" t="s">
        <v>12</v>
      </c>
      <c r="C969" s="4" t="s">
        <v>89</v>
      </c>
      <c r="D969" s="2" t="s">
        <v>30</v>
      </c>
      <c r="E969" s="2" t="str">
        <f t="shared" si="30"/>
        <v>201506</v>
      </c>
      <c r="F969" s="2" t="str">
        <f t="shared" si="31"/>
        <v>20150617</v>
      </c>
      <c r="G969" s="2" t="s">
        <v>31</v>
      </c>
      <c r="H969" s="2">
        <v>410785</v>
      </c>
      <c r="I969" s="10">
        <v>450989</v>
      </c>
      <c r="J969" s="10">
        <v>11</v>
      </c>
      <c r="K969" s="3"/>
      <c r="L969" s="3"/>
    </row>
    <row r="970" spans="1:12" x14ac:dyDescent="0.3">
      <c r="A970" s="2">
        <v>2015</v>
      </c>
      <c r="B970" s="2" t="s">
        <v>12</v>
      </c>
      <c r="C970" s="4" t="s">
        <v>89</v>
      </c>
      <c r="D970" s="2" t="s">
        <v>32</v>
      </c>
      <c r="E970" s="2" t="str">
        <f t="shared" si="30"/>
        <v>201506</v>
      </c>
      <c r="F970" s="2" t="str">
        <f t="shared" si="31"/>
        <v>20150618</v>
      </c>
      <c r="G970" s="2" t="s">
        <v>33</v>
      </c>
      <c r="H970" s="2">
        <v>68460</v>
      </c>
      <c r="I970" s="10">
        <v>298645</v>
      </c>
      <c r="J970" s="10">
        <v>6</v>
      </c>
      <c r="K970" s="3"/>
      <c r="L970" s="3"/>
    </row>
    <row r="971" spans="1:12" x14ac:dyDescent="0.3">
      <c r="A971" s="2">
        <v>2015</v>
      </c>
      <c r="B971" s="2" t="s">
        <v>12</v>
      </c>
      <c r="C971" s="4" t="s">
        <v>89</v>
      </c>
      <c r="D971" s="2" t="s">
        <v>34</v>
      </c>
      <c r="E971" s="2" t="str">
        <f t="shared" si="30"/>
        <v>201506</v>
      </c>
      <c r="F971" s="2" t="str">
        <f t="shared" si="31"/>
        <v>20150685</v>
      </c>
      <c r="G971" s="2" t="s">
        <v>35</v>
      </c>
      <c r="H971" s="2">
        <v>149361</v>
      </c>
      <c r="I971" s="10">
        <v>208969</v>
      </c>
      <c r="J971" s="10">
        <v>3</v>
      </c>
      <c r="K971" s="3"/>
      <c r="L971" s="3"/>
    </row>
    <row r="972" spans="1:12" x14ac:dyDescent="0.3">
      <c r="A972" s="2">
        <v>2015</v>
      </c>
      <c r="B972" s="2" t="s">
        <v>12</v>
      </c>
      <c r="C972" s="4" t="s">
        <v>89</v>
      </c>
      <c r="D972" s="2" t="s">
        <v>36</v>
      </c>
      <c r="E972" s="2" t="str">
        <f t="shared" si="30"/>
        <v>201506</v>
      </c>
      <c r="F972" s="2" t="str">
        <f t="shared" si="31"/>
        <v>20150619</v>
      </c>
      <c r="G972" s="2" t="s">
        <v>37</v>
      </c>
      <c r="H972" s="2">
        <v>256131</v>
      </c>
      <c r="I972" s="10">
        <v>970821</v>
      </c>
      <c r="J972" s="10">
        <v>6</v>
      </c>
      <c r="K972" s="3"/>
      <c r="L972" s="3"/>
    </row>
    <row r="973" spans="1:12" x14ac:dyDescent="0.3">
      <c r="A973" s="2">
        <v>2015</v>
      </c>
      <c r="B973" s="2" t="s">
        <v>12</v>
      </c>
      <c r="C973" s="4" t="s">
        <v>89</v>
      </c>
      <c r="D973" s="2" t="s">
        <v>38</v>
      </c>
      <c r="E973" s="2" t="str">
        <f t="shared" si="30"/>
        <v>201506</v>
      </c>
      <c r="F973" s="2" t="str">
        <f t="shared" si="31"/>
        <v>20150620</v>
      </c>
      <c r="G973" s="2" t="s">
        <v>39</v>
      </c>
      <c r="H973" s="2">
        <v>287002</v>
      </c>
      <c r="I973" s="10">
        <v>833257</v>
      </c>
      <c r="J973" s="10">
        <v>3</v>
      </c>
      <c r="K973" s="3"/>
      <c r="L973" s="3"/>
    </row>
    <row r="974" spans="1:12" x14ac:dyDescent="0.3">
      <c r="A974" s="2">
        <v>2015</v>
      </c>
      <c r="B974" s="2" t="s">
        <v>12</v>
      </c>
      <c r="C974" s="4" t="s">
        <v>89</v>
      </c>
      <c r="D974" s="2" t="s">
        <v>40</v>
      </c>
      <c r="E974" s="2" t="str">
        <f t="shared" si="30"/>
        <v>201506</v>
      </c>
      <c r="F974" s="2" t="str">
        <f t="shared" si="31"/>
        <v>20150627</v>
      </c>
      <c r="G974" s="2" t="s">
        <v>41</v>
      </c>
      <c r="H974" s="2">
        <v>43987</v>
      </c>
      <c r="I974" s="10">
        <v>388723</v>
      </c>
      <c r="J974" s="10">
        <v>3</v>
      </c>
      <c r="K974" s="3"/>
      <c r="L974" s="3"/>
    </row>
    <row r="975" spans="1:12" x14ac:dyDescent="0.3">
      <c r="A975" s="2">
        <v>2015</v>
      </c>
      <c r="B975" s="2" t="s">
        <v>12</v>
      </c>
      <c r="C975" s="4" t="s">
        <v>89</v>
      </c>
      <c r="D975" s="2" t="s">
        <v>42</v>
      </c>
      <c r="E975" s="2" t="str">
        <f t="shared" si="30"/>
        <v>201506</v>
      </c>
      <c r="F975" s="2" t="str">
        <f t="shared" si="31"/>
        <v>20150623</v>
      </c>
      <c r="G975" s="2" t="s">
        <v>43</v>
      </c>
      <c r="H975" s="2">
        <v>294510</v>
      </c>
      <c r="I975" s="10">
        <v>1348888</v>
      </c>
      <c r="J975" s="10">
        <v>19</v>
      </c>
      <c r="K975" s="3"/>
      <c r="L975" s="3"/>
    </row>
    <row r="976" spans="1:12" x14ac:dyDescent="0.3">
      <c r="A976" s="2">
        <v>2015</v>
      </c>
      <c r="B976" s="2" t="s">
        <v>12</v>
      </c>
      <c r="C976" s="4" t="s">
        <v>89</v>
      </c>
      <c r="D976" s="2" t="s">
        <v>44</v>
      </c>
      <c r="E976" s="2" t="str">
        <f t="shared" si="30"/>
        <v>201506</v>
      </c>
      <c r="F976" s="2" t="str">
        <f t="shared" si="31"/>
        <v>20150625</v>
      </c>
      <c r="G976" s="2" t="s">
        <v>45</v>
      </c>
      <c r="H976" s="2">
        <v>1101947</v>
      </c>
      <c r="I976" s="10">
        <v>912086</v>
      </c>
      <c r="J976" s="10">
        <v>13</v>
      </c>
      <c r="K976" s="3"/>
      <c r="L976" s="3"/>
    </row>
    <row r="977" spans="1:12" x14ac:dyDescent="0.3">
      <c r="A977" s="2">
        <v>2015</v>
      </c>
      <c r="B977" s="2" t="s">
        <v>12</v>
      </c>
      <c r="C977" s="4" t="s">
        <v>89</v>
      </c>
      <c r="D977" s="2" t="s">
        <v>46</v>
      </c>
      <c r="E977" s="2" t="str">
        <f t="shared" si="30"/>
        <v>201506</v>
      </c>
      <c r="F977" s="2" t="str">
        <f t="shared" si="31"/>
        <v>20150694</v>
      </c>
      <c r="G977" s="2" t="s">
        <v>47</v>
      </c>
      <c r="H977" s="2">
        <v>4186</v>
      </c>
      <c r="I977" s="10">
        <v>39283</v>
      </c>
      <c r="J977" s="10">
        <v>0</v>
      </c>
      <c r="K977" s="3"/>
      <c r="L977" s="3"/>
    </row>
    <row r="978" spans="1:12" x14ac:dyDescent="0.3">
      <c r="A978" s="2">
        <v>2015</v>
      </c>
      <c r="B978" s="2" t="s">
        <v>12</v>
      </c>
      <c r="C978" s="4" t="s">
        <v>89</v>
      </c>
      <c r="D978" s="2" t="s">
        <v>48</v>
      </c>
      <c r="E978" s="2" t="str">
        <f t="shared" si="30"/>
        <v>201506</v>
      </c>
      <c r="F978" s="2" t="str">
        <f t="shared" si="31"/>
        <v>20150695</v>
      </c>
      <c r="G978" s="2" t="s">
        <v>49</v>
      </c>
      <c r="H978" s="2">
        <v>13169</v>
      </c>
      <c r="I978" s="10">
        <v>58976</v>
      </c>
      <c r="J978" s="10">
        <v>0</v>
      </c>
      <c r="K978" s="3"/>
      <c r="L978" s="3"/>
    </row>
    <row r="979" spans="1:12" x14ac:dyDescent="0.3">
      <c r="A979" s="2">
        <v>2015</v>
      </c>
      <c r="B979" s="2" t="s">
        <v>12</v>
      </c>
      <c r="C979" s="4" t="s">
        <v>89</v>
      </c>
      <c r="D979" s="2" t="s">
        <v>50</v>
      </c>
      <c r="E979" s="2" t="str">
        <f t="shared" si="30"/>
        <v>201506</v>
      </c>
      <c r="F979" s="2" t="str">
        <f t="shared" si="31"/>
        <v>20150641</v>
      </c>
      <c r="G979" s="2" t="s">
        <v>51</v>
      </c>
      <c r="H979" s="2">
        <v>303174</v>
      </c>
      <c r="I979" s="10">
        <v>753947</v>
      </c>
      <c r="J979" s="10">
        <v>10</v>
      </c>
      <c r="K979" s="3"/>
      <c r="L979" s="3"/>
    </row>
    <row r="980" spans="1:12" x14ac:dyDescent="0.3">
      <c r="A980" s="2">
        <v>2015</v>
      </c>
      <c r="B980" s="2" t="s">
        <v>12</v>
      </c>
      <c r="C980" s="4" t="s">
        <v>89</v>
      </c>
      <c r="D980" s="2" t="s">
        <v>54</v>
      </c>
      <c r="E980" s="2" t="str">
        <f t="shared" si="30"/>
        <v>201506</v>
      </c>
      <c r="F980" s="2" t="str">
        <f t="shared" si="31"/>
        <v>20150644</v>
      </c>
      <c r="G980" s="2" t="s">
        <v>55</v>
      </c>
      <c r="H980" s="2">
        <v>133506</v>
      </c>
      <c r="I980" s="7">
        <v>722596</v>
      </c>
      <c r="J980" s="10">
        <v>3</v>
      </c>
      <c r="K980" s="3"/>
      <c r="L980" s="3"/>
    </row>
    <row r="981" spans="1:12" x14ac:dyDescent="0.3">
      <c r="A981" s="2">
        <v>2015</v>
      </c>
      <c r="B981" s="2" t="s">
        <v>12</v>
      </c>
      <c r="C981" s="4" t="s">
        <v>89</v>
      </c>
      <c r="D981" s="2" t="s">
        <v>56</v>
      </c>
      <c r="E981" s="2" t="str">
        <f t="shared" si="30"/>
        <v>201506</v>
      </c>
      <c r="F981" s="2" t="str">
        <f t="shared" si="31"/>
        <v>20150647</v>
      </c>
      <c r="G981" s="2" t="s">
        <v>57</v>
      </c>
      <c r="H981" s="2">
        <v>338742</v>
      </c>
      <c r="I981" s="10">
        <v>978790</v>
      </c>
      <c r="J981" s="10">
        <v>9</v>
      </c>
      <c r="K981" s="3"/>
      <c r="L981" s="3"/>
    </row>
    <row r="982" spans="1:12" x14ac:dyDescent="0.3">
      <c r="A982" s="2">
        <v>2015</v>
      </c>
      <c r="B982" s="2" t="s">
        <v>12</v>
      </c>
      <c r="C982" s="4" t="s">
        <v>89</v>
      </c>
      <c r="D982" s="2" t="s">
        <v>58</v>
      </c>
      <c r="E982" s="2" t="str">
        <f t="shared" si="30"/>
        <v>201506</v>
      </c>
      <c r="F982" s="2" t="str">
        <f t="shared" si="31"/>
        <v>20150650</v>
      </c>
      <c r="G982" s="2" t="s">
        <v>59</v>
      </c>
      <c r="H982" s="2">
        <v>413863</v>
      </c>
      <c r="I982" s="10">
        <v>449621</v>
      </c>
      <c r="J982" s="10">
        <v>16</v>
      </c>
      <c r="K982" s="3"/>
      <c r="L982" s="3"/>
    </row>
    <row r="983" spans="1:12" x14ac:dyDescent="0.3">
      <c r="A983" s="2">
        <v>2015</v>
      </c>
      <c r="B983" s="2" t="s">
        <v>12</v>
      </c>
      <c r="C983" s="4" t="s">
        <v>89</v>
      </c>
      <c r="D983" s="2" t="s">
        <v>60</v>
      </c>
      <c r="E983" s="2" t="str">
        <f t="shared" si="30"/>
        <v>201506</v>
      </c>
      <c r="F983" s="2" t="str">
        <f t="shared" si="31"/>
        <v>20150652</v>
      </c>
      <c r="G983" s="2" t="s">
        <v>61</v>
      </c>
      <c r="H983" s="2">
        <v>254382</v>
      </c>
      <c r="I983" s="10">
        <v>1129987</v>
      </c>
      <c r="J983" s="10">
        <v>17</v>
      </c>
      <c r="K983" s="3"/>
      <c r="L983" s="3"/>
    </row>
    <row r="984" spans="1:12" x14ac:dyDescent="0.3">
      <c r="A984" s="2">
        <v>2015</v>
      </c>
      <c r="B984" s="2" t="s">
        <v>12</v>
      </c>
      <c r="C984" s="4" t="s">
        <v>89</v>
      </c>
      <c r="D984" s="2" t="s">
        <v>62</v>
      </c>
      <c r="E984" s="2" t="str">
        <f t="shared" si="30"/>
        <v>201506</v>
      </c>
      <c r="F984" s="2" t="str">
        <f t="shared" si="31"/>
        <v>20150654</v>
      </c>
      <c r="G984" s="2" t="s">
        <v>63</v>
      </c>
      <c r="H984" s="2">
        <v>418236</v>
      </c>
      <c r="I984" s="10">
        <v>884151</v>
      </c>
      <c r="J984" s="10">
        <v>6</v>
      </c>
      <c r="K984" s="3"/>
      <c r="L984" s="3"/>
    </row>
    <row r="985" spans="1:12" x14ac:dyDescent="0.3">
      <c r="A985" s="2">
        <v>2015</v>
      </c>
      <c r="B985" s="2" t="s">
        <v>12</v>
      </c>
      <c r="C985" s="4" t="s">
        <v>89</v>
      </c>
      <c r="D985" s="2" t="s">
        <v>64</v>
      </c>
      <c r="E985" s="2" t="str">
        <f t="shared" si="30"/>
        <v>201506</v>
      </c>
      <c r="F985" s="2" t="str">
        <f t="shared" si="31"/>
        <v>20150686</v>
      </c>
      <c r="G985" s="2" t="s">
        <v>65</v>
      </c>
      <c r="H985" s="2">
        <v>42662</v>
      </c>
      <c r="I985" s="10">
        <v>250107</v>
      </c>
      <c r="J985" s="10">
        <v>6</v>
      </c>
      <c r="K985" s="3"/>
      <c r="L985" s="3"/>
    </row>
    <row r="986" spans="1:12" x14ac:dyDescent="0.3">
      <c r="A986" s="2">
        <v>2015</v>
      </c>
      <c r="B986" s="2" t="s">
        <v>12</v>
      </c>
      <c r="C986" s="4" t="s">
        <v>89</v>
      </c>
      <c r="D986" s="2" t="s">
        <v>66</v>
      </c>
      <c r="E986" s="2" t="str">
        <f t="shared" si="30"/>
        <v>201506</v>
      </c>
      <c r="F986" s="2" t="str">
        <f t="shared" si="31"/>
        <v>20150663</v>
      </c>
      <c r="G986" s="2" t="s">
        <v>67</v>
      </c>
      <c r="H986" s="2">
        <v>235389</v>
      </c>
      <c r="I986" s="10">
        <v>249220</v>
      </c>
      <c r="J986" s="10">
        <v>6</v>
      </c>
      <c r="K986" s="3"/>
      <c r="L986" s="3"/>
    </row>
    <row r="987" spans="1:12" x14ac:dyDescent="0.3">
      <c r="A987" s="2">
        <v>2015</v>
      </c>
      <c r="B987" s="2" t="s">
        <v>12</v>
      </c>
      <c r="C987" s="4" t="s">
        <v>89</v>
      </c>
      <c r="D987" s="2" t="s">
        <v>68</v>
      </c>
      <c r="E987" s="2" t="str">
        <f t="shared" si="30"/>
        <v>201506</v>
      </c>
      <c r="F987" s="2" t="str">
        <f t="shared" si="31"/>
        <v>20150666</v>
      </c>
      <c r="G987" s="2" t="s">
        <v>69</v>
      </c>
      <c r="H987" s="2">
        <v>483042</v>
      </c>
      <c r="I987" s="10">
        <v>394388</v>
      </c>
      <c r="J987" s="10">
        <v>12</v>
      </c>
      <c r="K987" s="3"/>
      <c r="L987" s="3"/>
    </row>
    <row r="988" spans="1:12" x14ac:dyDescent="0.3">
      <c r="A988" s="2">
        <v>2015</v>
      </c>
      <c r="B988" s="2" t="s">
        <v>12</v>
      </c>
      <c r="C988" s="4" t="s">
        <v>89</v>
      </c>
      <c r="D988" s="2" t="s">
        <v>70</v>
      </c>
      <c r="E988" s="2" t="str">
        <f t="shared" si="30"/>
        <v>201506</v>
      </c>
      <c r="F988" s="2" t="str">
        <f t="shared" si="31"/>
        <v>20150688</v>
      </c>
      <c r="G988" s="2" t="s">
        <v>71</v>
      </c>
      <c r="H988" s="2">
        <v>34715</v>
      </c>
      <c r="I988" s="10">
        <v>18514</v>
      </c>
      <c r="J988" s="10">
        <v>1</v>
      </c>
      <c r="K988" s="3"/>
      <c r="L988" s="3"/>
    </row>
    <row r="989" spans="1:12" x14ac:dyDescent="0.3">
      <c r="A989" s="2">
        <v>2015</v>
      </c>
      <c r="B989" s="2" t="s">
        <v>12</v>
      </c>
      <c r="C989" s="4" t="s">
        <v>89</v>
      </c>
      <c r="D989" s="2" t="s">
        <v>72</v>
      </c>
      <c r="E989" s="2" t="str">
        <f t="shared" si="30"/>
        <v>201506</v>
      </c>
      <c r="F989" s="2" t="str">
        <f t="shared" si="31"/>
        <v>20150668</v>
      </c>
      <c r="G989" s="2" t="s">
        <v>73</v>
      </c>
      <c r="H989" s="2">
        <v>1015518</v>
      </c>
      <c r="I989" s="10">
        <v>885978</v>
      </c>
      <c r="J989" s="10">
        <v>27</v>
      </c>
      <c r="K989" s="3"/>
      <c r="L989" s="3"/>
    </row>
    <row r="990" spans="1:12" x14ac:dyDescent="0.3">
      <c r="A990" s="2">
        <v>2015</v>
      </c>
      <c r="B990" s="2" t="s">
        <v>12</v>
      </c>
      <c r="C990" s="4" t="s">
        <v>89</v>
      </c>
      <c r="D990" s="2" t="s">
        <v>74</v>
      </c>
      <c r="E990" s="2" t="str">
        <f t="shared" si="30"/>
        <v>201506</v>
      </c>
      <c r="F990" s="2" t="str">
        <f t="shared" si="31"/>
        <v>20150670</v>
      </c>
      <c r="G990" s="2" t="s">
        <v>75</v>
      </c>
      <c r="H990" s="2">
        <v>149119</v>
      </c>
      <c r="I990" s="10">
        <v>829782</v>
      </c>
      <c r="J990" s="10">
        <v>5</v>
      </c>
      <c r="K990" s="3"/>
      <c r="L990" s="3"/>
    </row>
    <row r="991" spans="1:12" x14ac:dyDescent="0.3">
      <c r="A991" s="2">
        <v>2015</v>
      </c>
      <c r="B991" s="2" t="s">
        <v>12</v>
      </c>
      <c r="C991" s="4" t="s">
        <v>89</v>
      </c>
      <c r="D991" s="2" t="s">
        <v>76</v>
      </c>
      <c r="E991" s="2" t="str">
        <f t="shared" si="30"/>
        <v>201506</v>
      </c>
      <c r="F991" s="2" t="str">
        <f t="shared" si="31"/>
        <v>20150673</v>
      </c>
      <c r="G991" s="2" t="s">
        <v>77</v>
      </c>
      <c r="H991" s="2">
        <v>453584</v>
      </c>
      <c r="I991" s="10">
        <v>733634</v>
      </c>
      <c r="J991" s="10">
        <v>19</v>
      </c>
      <c r="K991" s="3"/>
      <c r="L991" s="3"/>
    </row>
    <row r="992" spans="1:12" x14ac:dyDescent="0.3">
      <c r="A992" s="2">
        <v>2015</v>
      </c>
      <c r="B992" s="2" t="s">
        <v>12</v>
      </c>
      <c r="C992" s="4" t="s">
        <v>89</v>
      </c>
      <c r="D992" s="2" t="s">
        <v>78</v>
      </c>
      <c r="E992" s="2" t="str">
        <f t="shared" si="30"/>
        <v>201506</v>
      </c>
      <c r="F992" s="2" t="str">
        <f t="shared" si="31"/>
        <v>20150676</v>
      </c>
      <c r="G992" s="2" t="s">
        <v>79</v>
      </c>
      <c r="H992" s="2">
        <v>2311809</v>
      </c>
      <c r="I992" s="10">
        <v>1849500</v>
      </c>
      <c r="J992" s="10">
        <v>11</v>
      </c>
      <c r="K992" s="3"/>
      <c r="L992" s="3"/>
    </row>
    <row r="993" spans="1:12" x14ac:dyDescent="0.3">
      <c r="A993" s="2">
        <v>2015</v>
      </c>
      <c r="B993" s="2" t="s">
        <v>12</v>
      </c>
      <c r="C993" s="4" t="s">
        <v>89</v>
      </c>
      <c r="D993" s="2" t="s">
        <v>80</v>
      </c>
      <c r="E993" s="2" t="str">
        <f t="shared" si="30"/>
        <v>201506</v>
      </c>
      <c r="F993" s="2" t="str">
        <f t="shared" si="31"/>
        <v>20150697</v>
      </c>
      <c r="G993" s="2" t="s">
        <v>81</v>
      </c>
      <c r="H993" s="2">
        <v>2604</v>
      </c>
      <c r="I993" s="10">
        <v>27240</v>
      </c>
      <c r="J993" s="10">
        <v>1</v>
      </c>
      <c r="K993" s="3"/>
      <c r="L993" s="3"/>
    </row>
    <row r="994" spans="1:12" x14ac:dyDescent="0.3">
      <c r="A994" s="2">
        <v>2015</v>
      </c>
      <c r="B994" s="2" t="s">
        <v>12</v>
      </c>
      <c r="C994" s="4" t="s">
        <v>89</v>
      </c>
      <c r="D994" s="2" t="s">
        <v>82</v>
      </c>
      <c r="E994" s="2" t="str">
        <f t="shared" si="30"/>
        <v>201506</v>
      </c>
      <c r="F994" s="2" t="str">
        <f t="shared" si="31"/>
        <v>20150699</v>
      </c>
      <c r="G994" s="2" t="s">
        <v>83</v>
      </c>
      <c r="H994" s="2">
        <v>6381</v>
      </c>
      <c r="I994" s="10">
        <v>71304</v>
      </c>
      <c r="J994" s="10">
        <v>2</v>
      </c>
      <c r="K994" s="3"/>
      <c r="L994" s="3"/>
    </row>
    <row r="995" spans="1:12" x14ac:dyDescent="0.3">
      <c r="A995" s="2">
        <v>2015</v>
      </c>
      <c r="B995" s="2" t="s">
        <v>11</v>
      </c>
      <c r="C995" s="4" t="s">
        <v>88</v>
      </c>
      <c r="D995" s="2" t="s">
        <v>5</v>
      </c>
      <c r="E995" s="2" t="str">
        <f t="shared" si="30"/>
        <v>201507</v>
      </c>
      <c r="F995" s="2" t="str">
        <f t="shared" si="31"/>
        <v>20150791</v>
      </c>
      <c r="G995" s="2" t="s">
        <v>6</v>
      </c>
      <c r="H995" s="2">
        <v>13868</v>
      </c>
      <c r="I995" s="10">
        <v>54466</v>
      </c>
      <c r="J995" s="10">
        <v>0</v>
      </c>
      <c r="K995" s="3"/>
      <c r="L995" s="3"/>
    </row>
    <row r="996" spans="1:12" x14ac:dyDescent="0.3">
      <c r="A996" s="2">
        <v>2015</v>
      </c>
      <c r="B996" s="2" t="s">
        <v>11</v>
      </c>
      <c r="C996" s="4" t="s">
        <v>88</v>
      </c>
      <c r="D996" s="2" t="s">
        <v>18</v>
      </c>
      <c r="E996" s="2" t="str">
        <f t="shared" si="30"/>
        <v>201507</v>
      </c>
      <c r="F996" s="2" t="str">
        <f t="shared" si="31"/>
        <v>20150705</v>
      </c>
      <c r="G996" s="2" t="s">
        <v>19</v>
      </c>
      <c r="H996" s="2">
        <v>3414255</v>
      </c>
      <c r="I996" s="10">
        <v>2389616</v>
      </c>
      <c r="J996" s="10">
        <v>62</v>
      </c>
      <c r="K996" s="3"/>
      <c r="L996" s="3"/>
    </row>
    <row r="997" spans="1:12" x14ac:dyDescent="0.3">
      <c r="A997" s="2">
        <v>2015</v>
      </c>
      <c r="B997" s="2" t="s">
        <v>11</v>
      </c>
      <c r="C997" s="4" t="s">
        <v>88</v>
      </c>
      <c r="D997" s="2" t="s">
        <v>20</v>
      </c>
      <c r="E997" s="2" t="str">
        <f t="shared" si="30"/>
        <v>201507</v>
      </c>
      <c r="F997" s="2" t="str">
        <f t="shared" si="31"/>
        <v>20150781</v>
      </c>
      <c r="G997" s="2" t="s">
        <v>21</v>
      </c>
      <c r="H997" s="2">
        <v>40202</v>
      </c>
      <c r="I997" s="10">
        <v>191841</v>
      </c>
      <c r="J997" s="10">
        <v>2</v>
      </c>
      <c r="K997" s="3"/>
      <c r="L997" s="3"/>
    </row>
    <row r="998" spans="1:12" x14ac:dyDescent="0.3">
      <c r="A998" s="2">
        <v>2015</v>
      </c>
      <c r="B998" s="2" t="s">
        <v>11</v>
      </c>
      <c r="C998" s="4" t="s">
        <v>88</v>
      </c>
      <c r="D998" s="2" t="s">
        <v>22</v>
      </c>
      <c r="E998" s="2" t="str">
        <f t="shared" si="30"/>
        <v>201507</v>
      </c>
      <c r="F998" s="2" t="str">
        <f t="shared" si="31"/>
        <v>20150708</v>
      </c>
      <c r="G998" s="2" t="s">
        <v>23</v>
      </c>
      <c r="H998" s="2">
        <v>1009977</v>
      </c>
      <c r="I998" s="10">
        <v>1363565</v>
      </c>
      <c r="J998" s="10">
        <v>7</v>
      </c>
      <c r="K998" s="3"/>
      <c r="L998" s="3"/>
    </row>
    <row r="999" spans="1:12" x14ac:dyDescent="0.3">
      <c r="A999" s="2">
        <v>2015</v>
      </c>
      <c r="B999" s="2" t="s">
        <v>11</v>
      </c>
      <c r="C999" s="4" t="s">
        <v>88</v>
      </c>
      <c r="D999" s="2" t="s">
        <v>24</v>
      </c>
      <c r="E999" s="2" t="str">
        <f t="shared" si="30"/>
        <v>201507</v>
      </c>
      <c r="F999" s="2" t="str">
        <f t="shared" si="31"/>
        <v>20150711</v>
      </c>
      <c r="G999" s="2" t="s">
        <v>25</v>
      </c>
      <c r="H999" s="2">
        <v>5811656</v>
      </c>
      <c r="I999" s="10">
        <v>1292790</v>
      </c>
      <c r="J999" s="10">
        <v>18</v>
      </c>
      <c r="K999" s="3"/>
      <c r="L999" s="3"/>
    </row>
    <row r="1000" spans="1:12" x14ac:dyDescent="0.3">
      <c r="A1000" s="2">
        <v>2015</v>
      </c>
      <c r="B1000" s="2" t="s">
        <v>11</v>
      </c>
      <c r="C1000" s="4" t="s">
        <v>88</v>
      </c>
      <c r="D1000" s="2" t="s">
        <v>26</v>
      </c>
      <c r="E1000" s="2" t="str">
        <f t="shared" si="30"/>
        <v>201507</v>
      </c>
      <c r="F1000" s="2" t="str">
        <f t="shared" si="31"/>
        <v>20150713</v>
      </c>
      <c r="G1000" s="2" t="s">
        <v>27</v>
      </c>
      <c r="H1000" s="2">
        <v>592310</v>
      </c>
      <c r="I1000" s="10">
        <v>1420216</v>
      </c>
      <c r="J1000" s="10">
        <v>34</v>
      </c>
      <c r="K1000" s="3"/>
      <c r="L1000" s="3"/>
    </row>
    <row r="1001" spans="1:12" x14ac:dyDescent="0.3">
      <c r="A1001" s="2">
        <v>2015</v>
      </c>
      <c r="B1001" s="2" t="s">
        <v>11</v>
      </c>
      <c r="C1001" s="4" t="s">
        <v>88</v>
      </c>
      <c r="D1001" s="2" t="s">
        <v>28</v>
      </c>
      <c r="E1001" s="2" t="str">
        <f t="shared" si="30"/>
        <v>201507</v>
      </c>
      <c r="F1001" s="2" t="str">
        <f t="shared" si="31"/>
        <v>20150715</v>
      </c>
      <c r="G1001" s="2" t="s">
        <v>29</v>
      </c>
      <c r="H1001" s="2">
        <v>424126</v>
      </c>
      <c r="I1001" s="10">
        <v>665897</v>
      </c>
      <c r="J1001" s="10">
        <v>15</v>
      </c>
      <c r="K1001" s="3"/>
      <c r="L1001" s="3"/>
    </row>
    <row r="1002" spans="1:12" x14ac:dyDescent="0.3">
      <c r="A1002" s="2">
        <v>2015</v>
      </c>
      <c r="B1002" s="2" t="s">
        <v>11</v>
      </c>
      <c r="C1002" s="4" t="s">
        <v>88</v>
      </c>
      <c r="D1002" s="2" t="s">
        <v>30</v>
      </c>
      <c r="E1002" s="2" t="str">
        <f t="shared" si="30"/>
        <v>201507</v>
      </c>
      <c r="F1002" s="2" t="str">
        <f t="shared" si="31"/>
        <v>20150717</v>
      </c>
      <c r="G1002" s="2" t="s">
        <v>31</v>
      </c>
      <c r="H1002" s="2">
        <v>417381</v>
      </c>
      <c r="I1002" s="10">
        <v>445316</v>
      </c>
      <c r="J1002" s="10">
        <v>11</v>
      </c>
      <c r="K1002" s="3"/>
      <c r="L1002" s="3"/>
    </row>
    <row r="1003" spans="1:12" x14ac:dyDescent="0.3">
      <c r="A1003" s="2">
        <v>2015</v>
      </c>
      <c r="B1003" s="2" t="s">
        <v>11</v>
      </c>
      <c r="C1003" s="4" t="s">
        <v>88</v>
      </c>
      <c r="D1003" s="2" t="s">
        <v>32</v>
      </c>
      <c r="E1003" s="2" t="str">
        <f t="shared" si="30"/>
        <v>201507</v>
      </c>
      <c r="F1003" s="2" t="str">
        <f t="shared" si="31"/>
        <v>20150718</v>
      </c>
      <c r="G1003" s="2" t="s">
        <v>33</v>
      </c>
      <c r="H1003" s="2">
        <v>68400</v>
      </c>
      <c r="I1003" s="10">
        <v>299875</v>
      </c>
      <c r="J1003" s="10">
        <v>6</v>
      </c>
      <c r="K1003" s="3"/>
      <c r="L1003" s="3"/>
    </row>
    <row r="1004" spans="1:12" x14ac:dyDescent="0.3">
      <c r="A1004" s="2">
        <v>2015</v>
      </c>
      <c r="B1004" s="2" t="s">
        <v>11</v>
      </c>
      <c r="C1004" s="4" t="s">
        <v>88</v>
      </c>
      <c r="D1004" s="2" t="s">
        <v>34</v>
      </c>
      <c r="E1004" s="2" t="str">
        <f t="shared" si="30"/>
        <v>201507</v>
      </c>
      <c r="F1004" s="2" t="str">
        <f t="shared" si="31"/>
        <v>20150785</v>
      </c>
      <c r="G1004" s="2" t="s">
        <v>35</v>
      </c>
      <c r="H1004" s="2">
        <v>151458</v>
      </c>
      <c r="I1004" s="10">
        <v>211998</v>
      </c>
      <c r="J1004" s="10">
        <v>3</v>
      </c>
      <c r="K1004" s="3"/>
      <c r="L1004" s="3"/>
    </row>
    <row r="1005" spans="1:12" x14ac:dyDescent="0.3">
      <c r="A1005" s="2">
        <v>2015</v>
      </c>
      <c r="B1005" s="2" t="s">
        <v>11</v>
      </c>
      <c r="C1005" s="4" t="s">
        <v>88</v>
      </c>
      <c r="D1005" s="2" t="s">
        <v>36</v>
      </c>
      <c r="E1005" s="2" t="str">
        <f t="shared" si="30"/>
        <v>201507</v>
      </c>
      <c r="F1005" s="2" t="str">
        <f t="shared" si="31"/>
        <v>20150719</v>
      </c>
      <c r="G1005" s="2" t="s">
        <v>37</v>
      </c>
      <c r="H1005" s="2">
        <v>255703</v>
      </c>
      <c r="I1005" s="10">
        <v>969881</v>
      </c>
      <c r="J1005" s="10">
        <v>6</v>
      </c>
      <c r="K1005" s="3"/>
      <c r="L1005" s="3"/>
    </row>
    <row r="1006" spans="1:12" x14ac:dyDescent="0.3">
      <c r="A1006" s="2">
        <v>2015</v>
      </c>
      <c r="B1006" s="2" t="s">
        <v>11</v>
      </c>
      <c r="C1006" s="4" t="s">
        <v>88</v>
      </c>
      <c r="D1006" s="2" t="s">
        <v>38</v>
      </c>
      <c r="E1006" s="2" t="str">
        <f t="shared" si="30"/>
        <v>201507</v>
      </c>
      <c r="F1006" s="2" t="str">
        <f t="shared" si="31"/>
        <v>20150720</v>
      </c>
      <c r="G1006" s="2" t="s">
        <v>39</v>
      </c>
      <c r="H1006" s="2">
        <v>289923</v>
      </c>
      <c r="I1006" s="10">
        <v>833958</v>
      </c>
      <c r="J1006" s="10">
        <v>3</v>
      </c>
      <c r="K1006" s="3"/>
      <c r="L1006" s="3"/>
    </row>
    <row r="1007" spans="1:12" x14ac:dyDescent="0.3">
      <c r="A1007" s="2">
        <v>2015</v>
      </c>
      <c r="B1007" s="2" t="s">
        <v>11</v>
      </c>
      <c r="C1007" s="4" t="s">
        <v>88</v>
      </c>
      <c r="D1007" s="2" t="s">
        <v>40</v>
      </c>
      <c r="E1007" s="2" t="str">
        <f t="shared" si="30"/>
        <v>201507</v>
      </c>
      <c r="F1007" s="2" t="str">
        <f t="shared" si="31"/>
        <v>20150727</v>
      </c>
      <c r="G1007" s="2" t="s">
        <v>41</v>
      </c>
      <c r="H1007" s="2">
        <v>44610</v>
      </c>
      <c r="I1007" s="10">
        <v>388067</v>
      </c>
      <c r="J1007" s="10">
        <v>3</v>
      </c>
      <c r="K1007" s="3"/>
      <c r="L1007" s="3"/>
    </row>
    <row r="1008" spans="1:12" x14ac:dyDescent="0.3">
      <c r="A1008" s="2">
        <v>2015</v>
      </c>
      <c r="B1008" s="2" t="s">
        <v>11</v>
      </c>
      <c r="C1008" s="4" t="s">
        <v>88</v>
      </c>
      <c r="D1008" s="2" t="s">
        <v>42</v>
      </c>
      <c r="E1008" s="2" t="str">
        <f t="shared" si="30"/>
        <v>201507</v>
      </c>
      <c r="F1008" s="2" t="str">
        <f t="shared" si="31"/>
        <v>20150723</v>
      </c>
      <c r="G1008" s="2" t="s">
        <v>43</v>
      </c>
      <c r="H1008" s="2">
        <v>297421</v>
      </c>
      <c r="I1008" s="10">
        <v>1351059</v>
      </c>
      <c r="J1008" s="10">
        <v>19</v>
      </c>
      <c r="K1008" s="3"/>
      <c r="L1008" s="3"/>
    </row>
    <row r="1009" spans="1:12" x14ac:dyDescent="0.3">
      <c r="A1009" s="2">
        <v>2015</v>
      </c>
      <c r="B1009" s="2" t="s">
        <v>11</v>
      </c>
      <c r="C1009" s="4" t="s">
        <v>88</v>
      </c>
      <c r="D1009" s="2" t="s">
        <v>44</v>
      </c>
      <c r="E1009" s="2" t="str">
        <f t="shared" si="30"/>
        <v>201507</v>
      </c>
      <c r="F1009" s="2" t="str">
        <f t="shared" si="31"/>
        <v>20150725</v>
      </c>
      <c r="G1009" s="2" t="s">
        <v>45</v>
      </c>
      <c r="H1009" s="2">
        <v>1111529</v>
      </c>
      <c r="I1009" s="10">
        <v>911979</v>
      </c>
      <c r="J1009" s="10">
        <v>13</v>
      </c>
      <c r="K1009" s="3"/>
      <c r="L1009" s="3"/>
    </row>
    <row r="1010" spans="1:12" x14ac:dyDescent="0.3">
      <c r="A1010" s="2">
        <v>2015</v>
      </c>
      <c r="B1010" s="2" t="s">
        <v>11</v>
      </c>
      <c r="C1010" s="4" t="s">
        <v>88</v>
      </c>
      <c r="D1010" s="2" t="s">
        <v>46</v>
      </c>
      <c r="E1010" s="2" t="str">
        <f t="shared" si="30"/>
        <v>201507</v>
      </c>
      <c r="F1010" s="2" t="str">
        <f t="shared" si="31"/>
        <v>20150794</v>
      </c>
      <c r="G1010" s="2" t="s">
        <v>47</v>
      </c>
      <c r="H1010" s="2">
        <v>4381</v>
      </c>
      <c r="I1010" s="10">
        <v>39241</v>
      </c>
      <c r="J1010" s="10">
        <v>0</v>
      </c>
      <c r="K1010" s="3"/>
      <c r="L1010" s="3"/>
    </row>
    <row r="1011" spans="1:12" x14ac:dyDescent="0.3">
      <c r="A1011" s="2">
        <v>2015</v>
      </c>
      <c r="B1011" s="2" t="s">
        <v>11</v>
      </c>
      <c r="C1011" s="4" t="s">
        <v>88</v>
      </c>
      <c r="D1011" s="2" t="s">
        <v>48</v>
      </c>
      <c r="E1011" s="2" t="str">
        <f t="shared" si="30"/>
        <v>201507</v>
      </c>
      <c r="F1011" s="2" t="str">
        <f t="shared" si="31"/>
        <v>20150795</v>
      </c>
      <c r="G1011" s="2" t="s">
        <v>49</v>
      </c>
      <c r="H1011" s="2">
        <v>13696</v>
      </c>
      <c r="I1011" s="10">
        <v>58770</v>
      </c>
      <c r="J1011" s="10">
        <v>0</v>
      </c>
      <c r="K1011" s="3"/>
      <c r="L1011" s="3"/>
    </row>
    <row r="1012" spans="1:12" x14ac:dyDescent="0.3">
      <c r="A1012" s="2">
        <v>2015</v>
      </c>
      <c r="B1012" s="2" t="s">
        <v>11</v>
      </c>
      <c r="C1012" s="4" t="s">
        <v>88</v>
      </c>
      <c r="D1012" s="2" t="s">
        <v>50</v>
      </c>
      <c r="E1012" s="2" t="str">
        <f t="shared" si="30"/>
        <v>201507</v>
      </c>
      <c r="F1012" s="2" t="str">
        <f t="shared" si="31"/>
        <v>20150741</v>
      </c>
      <c r="G1012" s="2" t="s">
        <v>51</v>
      </c>
      <c r="H1012" s="2">
        <v>308258</v>
      </c>
      <c r="I1012" s="10">
        <v>755023</v>
      </c>
      <c r="J1012" s="10">
        <v>10</v>
      </c>
      <c r="K1012" s="3"/>
      <c r="L1012" s="3"/>
    </row>
    <row r="1013" spans="1:12" x14ac:dyDescent="0.3">
      <c r="A1013" s="2">
        <v>2015</v>
      </c>
      <c r="B1013" s="2" t="s">
        <v>11</v>
      </c>
      <c r="C1013" s="4" t="s">
        <v>88</v>
      </c>
      <c r="D1013" s="2" t="s">
        <v>54</v>
      </c>
      <c r="E1013" s="2" t="str">
        <f t="shared" si="30"/>
        <v>201507</v>
      </c>
      <c r="F1013" s="2" t="str">
        <f t="shared" si="31"/>
        <v>20150744</v>
      </c>
      <c r="G1013" s="2" t="s">
        <v>55</v>
      </c>
      <c r="H1013" s="2">
        <v>135531</v>
      </c>
      <c r="I1013" s="10">
        <v>725858</v>
      </c>
      <c r="J1013" s="10">
        <v>3</v>
      </c>
      <c r="K1013" s="3"/>
      <c r="L1013" s="3"/>
    </row>
    <row r="1014" spans="1:12" x14ac:dyDescent="0.3">
      <c r="A1014" s="2">
        <v>2015</v>
      </c>
      <c r="B1014" s="2" t="s">
        <v>11</v>
      </c>
      <c r="C1014" s="4" t="s">
        <v>88</v>
      </c>
      <c r="D1014" s="2" t="s">
        <v>56</v>
      </c>
      <c r="E1014" s="2" t="str">
        <f t="shared" si="30"/>
        <v>201507</v>
      </c>
      <c r="F1014" s="2" t="str">
        <f t="shared" si="31"/>
        <v>20150747</v>
      </c>
      <c r="G1014" s="2" t="s">
        <v>57</v>
      </c>
      <c r="H1014" s="2">
        <v>338313</v>
      </c>
      <c r="I1014" s="10">
        <v>977513</v>
      </c>
      <c r="J1014" s="10">
        <v>9</v>
      </c>
      <c r="K1014" s="3"/>
      <c r="L1014" s="3"/>
    </row>
    <row r="1015" spans="1:12" x14ac:dyDescent="0.3">
      <c r="A1015" s="2">
        <v>2015</v>
      </c>
      <c r="B1015" s="2" t="s">
        <v>11</v>
      </c>
      <c r="C1015" s="4" t="s">
        <v>88</v>
      </c>
      <c r="D1015" s="2" t="s">
        <v>58</v>
      </c>
      <c r="E1015" s="2" t="str">
        <f t="shared" si="30"/>
        <v>201507</v>
      </c>
      <c r="F1015" s="2" t="str">
        <f t="shared" si="31"/>
        <v>20150750</v>
      </c>
      <c r="G1015" s="2" t="s">
        <v>59</v>
      </c>
      <c r="H1015" s="2">
        <v>418960</v>
      </c>
      <c r="I1015" s="10">
        <v>455069</v>
      </c>
      <c r="J1015" s="10">
        <v>16</v>
      </c>
      <c r="K1015" s="3"/>
      <c r="L1015" s="3"/>
    </row>
    <row r="1016" spans="1:12" x14ac:dyDescent="0.3">
      <c r="A1016" s="2">
        <v>2015</v>
      </c>
      <c r="B1016" s="2" t="s">
        <v>11</v>
      </c>
      <c r="C1016" s="4" t="s">
        <v>88</v>
      </c>
      <c r="D1016" s="2" t="s">
        <v>60</v>
      </c>
      <c r="E1016" s="2" t="str">
        <f t="shared" si="30"/>
        <v>201507</v>
      </c>
      <c r="F1016" s="2" t="str">
        <f t="shared" si="31"/>
        <v>20150752</v>
      </c>
      <c r="G1016" s="2" t="s">
        <v>61</v>
      </c>
      <c r="H1016" s="2">
        <v>257603</v>
      </c>
      <c r="I1016" s="10">
        <v>1131681</v>
      </c>
      <c r="J1016" s="10">
        <v>17</v>
      </c>
      <c r="K1016" s="3"/>
      <c r="L1016" s="3"/>
    </row>
    <row r="1017" spans="1:12" x14ac:dyDescent="0.3">
      <c r="A1017" s="2">
        <v>2015</v>
      </c>
      <c r="B1017" s="2" t="s">
        <v>11</v>
      </c>
      <c r="C1017" s="4" t="s">
        <v>88</v>
      </c>
      <c r="D1017" s="2" t="s">
        <v>62</v>
      </c>
      <c r="E1017" s="2" t="str">
        <f t="shared" si="30"/>
        <v>201507</v>
      </c>
      <c r="F1017" s="2" t="str">
        <f t="shared" si="31"/>
        <v>20150754</v>
      </c>
      <c r="G1017" s="2" t="s">
        <v>63</v>
      </c>
      <c r="H1017" s="2">
        <v>422202</v>
      </c>
      <c r="I1017" s="10">
        <v>889328</v>
      </c>
      <c r="J1017" s="10">
        <v>6</v>
      </c>
      <c r="K1017" s="3"/>
      <c r="L1017" s="3"/>
    </row>
    <row r="1018" spans="1:12" x14ac:dyDescent="0.3">
      <c r="A1018" s="2">
        <v>2015</v>
      </c>
      <c r="B1018" s="2" t="s">
        <v>11</v>
      </c>
      <c r="C1018" s="4" t="s">
        <v>88</v>
      </c>
      <c r="D1018" s="2" t="s">
        <v>64</v>
      </c>
      <c r="E1018" s="2" t="str">
        <f t="shared" si="30"/>
        <v>201507</v>
      </c>
      <c r="F1018" s="2" t="str">
        <f t="shared" si="31"/>
        <v>20150786</v>
      </c>
      <c r="G1018" s="2" t="s">
        <v>65</v>
      </c>
      <c r="H1018" s="2">
        <v>43362</v>
      </c>
      <c r="I1018" s="10">
        <v>251496</v>
      </c>
      <c r="J1018" s="10">
        <v>6</v>
      </c>
      <c r="K1018" s="3"/>
      <c r="L1018" s="3"/>
    </row>
    <row r="1019" spans="1:12" x14ac:dyDescent="0.3">
      <c r="A1019" s="2">
        <v>2015</v>
      </c>
      <c r="B1019" s="2" t="s">
        <v>11</v>
      </c>
      <c r="C1019" s="4" t="s">
        <v>88</v>
      </c>
      <c r="D1019" s="2" t="s">
        <v>66</v>
      </c>
      <c r="E1019" s="2" t="str">
        <f t="shared" si="30"/>
        <v>201507</v>
      </c>
      <c r="F1019" s="2" t="str">
        <f t="shared" si="31"/>
        <v>20150763</v>
      </c>
      <c r="G1019" s="2" t="s">
        <v>67</v>
      </c>
      <c r="H1019" s="2">
        <v>239207</v>
      </c>
      <c r="I1019" s="10">
        <v>249360</v>
      </c>
      <c r="J1019" s="10">
        <v>6</v>
      </c>
      <c r="K1019" s="3"/>
      <c r="L1019" s="3"/>
    </row>
    <row r="1020" spans="1:12" x14ac:dyDescent="0.3">
      <c r="A1020" s="2">
        <v>2015</v>
      </c>
      <c r="B1020" s="2" t="s">
        <v>11</v>
      </c>
      <c r="C1020" s="4" t="s">
        <v>88</v>
      </c>
      <c r="D1020" s="2" t="s">
        <v>68</v>
      </c>
      <c r="E1020" s="2" t="str">
        <f t="shared" si="30"/>
        <v>201507</v>
      </c>
      <c r="F1020" s="2" t="str">
        <f t="shared" si="31"/>
        <v>20150766</v>
      </c>
      <c r="G1020" s="2" t="s">
        <v>69</v>
      </c>
      <c r="H1020" s="2">
        <v>485252</v>
      </c>
      <c r="I1020" s="10">
        <v>398645</v>
      </c>
      <c r="J1020" s="10">
        <v>12</v>
      </c>
      <c r="K1020" s="3"/>
      <c r="L1020" s="3"/>
    </row>
    <row r="1021" spans="1:12" x14ac:dyDescent="0.3">
      <c r="A1021" s="2">
        <v>2015</v>
      </c>
      <c r="B1021" s="2" t="s">
        <v>11</v>
      </c>
      <c r="C1021" s="4" t="s">
        <v>88</v>
      </c>
      <c r="D1021" s="2" t="s">
        <v>70</v>
      </c>
      <c r="E1021" s="2" t="str">
        <f t="shared" si="30"/>
        <v>201507</v>
      </c>
      <c r="F1021" s="2" t="str">
        <f t="shared" si="31"/>
        <v>20150788</v>
      </c>
      <c r="G1021" s="2" t="s">
        <v>71</v>
      </c>
      <c r="H1021" s="2">
        <v>35749</v>
      </c>
      <c r="I1021" s="10">
        <v>18192</v>
      </c>
      <c r="J1021" s="10">
        <v>1</v>
      </c>
      <c r="K1021" s="3"/>
      <c r="L1021" s="3"/>
    </row>
    <row r="1022" spans="1:12" x14ac:dyDescent="0.3">
      <c r="A1022" s="2">
        <v>2015</v>
      </c>
      <c r="B1022" s="2" t="s">
        <v>11</v>
      </c>
      <c r="C1022" s="4" t="s">
        <v>88</v>
      </c>
      <c r="D1022" s="2" t="s">
        <v>72</v>
      </c>
      <c r="E1022" s="2" t="str">
        <f t="shared" si="30"/>
        <v>201507</v>
      </c>
      <c r="F1022" s="2" t="str">
        <f t="shared" si="31"/>
        <v>20150768</v>
      </c>
      <c r="G1022" s="2" t="s">
        <v>73</v>
      </c>
      <c r="H1022" s="2">
        <v>1025882</v>
      </c>
      <c r="I1022" s="10">
        <v>893070</v>
      </c>
      <c r="J1022" s="10">
        <v>27</v>
      </c>
      <c r="K1022" s="3"/>
      <c r="L1022" s="3"/>
    </row>
    <row r="1023" spans="1:12" x14ac:dyDescent="0.3">
      <c r="A1023" s="2">
        <v>2015</v>
      </c>
      <c r="B1023" s="2" t="s">
        <v>11</v>
      </c>
      <c r="C1023" s="4" t="s">
        <v>88</v>
      </c>
      <c r="D1023" s="2" t="s">
        <v>74</v>
      </c>
      <c r="E1023" s="2" t="str">
        <f t="shared" si="30"/>
        <v>201507</v>
      </c>
      <c r="F1023" s="2" t="str">
        <f t="shared" si="31"/>
        <v>20150770</v>
      </c>
      <c r="G1023" s="2" t="s">
        <v>75</v>
      </c>
      <c r="H1023" s="2">
        <v>150740</v>
      </c>
      <c r="I1023" s="10">
        <v>828407</v>
      </c>
      <c r="J1023" s="10">
        <v>5</v>
      </c>
      <c r="K1023" s="3"/>
      <c r="L1023" s="3"/>
    </row>
    <row r="1024" spans="1:12" x14ac:dyDescent="0.3">
      <c r="A1024" s="2">
        <v>2015</v>
      </c>
      <c r="B1024" s="2" t="s">
        <v>11</v>
      </c>
      <c r="C1024" s="4" t="s">
        <v>88</v>
      </c>
      <c r="D1024" s="2" t="s">
        <v>76</v>
      </c>
      <c r="E1024" s="2" t="str">
        <f t="shared" si="30"/>
        <v>201507</v>
      </c>
      <c r="F1024" s="2" t="str">
        <f t="shared" si="31"/>
        <v>20150773</v>
      </c>
      <c r="G1024" s="2" t="s">
        <v>77</v>
      </c>
      <c r="H1024" s="2">
        <v>458838</v>
      </c>
      <c r="I1024" s="10">
        <v>736558</v>
      </c>
      <c r="J1024" s="10">
        <v>19</v>
      </c>
      <c r="K1024" s="3"/>
      <c r="L1024" s="3"/>
    </row>
    <row r="1025" spans="1:12" x14ac:dyDescent="0.3">
      <c r="A1025" s="2">
        <v>2015</v>
      </c>
      <c r="B1025" s="2" t="s">
        <v>11</v>
      </c>
      <c r="C1025" s="4" t="s">
        <v>88</v>
      </c>
      <c r="D1025" s="2" t="s">
        <v>78</v>
      </c>
      <c r="E1025" s="2" t="str">
        <f t="shared" si="30"/>
        <v>201507</v>
      </c>
      <c r="F1025" s="2" t="str">
        <f t="shared" si="31"/>
        <v>20150776</v>
      </c>
      <c r="G1025" s="2" t="s">
        <v>79</v>
      </c>
      <c r="H1025" s="2">
        <v>2315036</v>
      </c>
      <c r="I1025" s="10">
        <v>1863977</v>
      </c>
      <c r="J1025" s="10">
        <v>11</v>
      </c>
      <c r="K1025" s="3"/>
      <c r="L1025" s="3"/>
    </row>
    <row r="1026" spans="1:12" x14ac:dyDescent="0.3">
      <c r="A1026" s="2">
        <v>2015</v>
      </c>
      <c r="B1026" s="2" t="s">
        <v>11</v>
      </c>
      <c r="C1026" s="4" t="s">
        <v>88</v>
      </c>
      <c r="D1026" s="2" t="s">
        <v>80</v>
      </c>
      <c r="E1026" s="2" t="str">
        <f t="shared" ref="E1026:E1089" si="32">+CONCATENATE(A1026,C1026)</f>
        <v>201507</v>
      </c>
      <c r="F1026" s="2" t="str">
        <f t="shared" ref="F1026:F1089" si="33">+CONCATENATE(A1026,C1026,D1026)</f>
        <v>20150797</v>
      </c>
      <c r="G1026" s="2" t="s">
        <v>81</v>
      </c>
      <c r="H1026" s="2">
        <v>2721</v>
      </c>
      <c r="I1026" s="10">
        <v>27158</v>
      </c>
      <c r="J1026" s="10">
        <v>1</v>
      </c>
      <c r="K1026" s="3"/>
      <c r="L1026" s="3"/>
    </row>
    <row r="1027" spans="1:12" x14ac:dyDescent="0.3">
      <c r="A1027" s="2">
        <v>2015</v>
      </c>
      <c r="B1027" s="2" t="s">
        <v>11</v>
      </c>
      <c r="C1027" s="4" t="s">
        <v>88</v>
      </c>
      <c r="D1027" s="2" t="s">
        <v>82</v>
      </c>
      <c r="E1027" s="2" t="str">
        <f t="shared" si="32"/>
        <v>201507</v>
      </c>
      <c r="F1027" s="2" t="str">
        <f t="shared" si="33"/>
        <v>20150799</v>
      </c>
      <c r="G1027" s="2" t="s">
        <v>83</v>
      </c>
      <c r="H1027" s="2">
        <v>6600</v>
      </c>
      <c r="I1027" s="10">
        <v>71224</v>
      </c>
      <c r="J1027" s="10">
        <v>2</v>
      </c>
      <c r="K1027" s="3"/>
      <c r="L1027" s="3"/>
    </row>
    <row r="1028" spans="1:12" x14ac:dyDescent="0.3">
      <c r="A1028" s="2">
        <v>2015</v>
      </c>
      <c r="B1028" s="2" t="s">
        <v>7</v>
      </c>
      <c r="C1028" s="4" t="s">
        <v>22</v>
      </c>
      <c r="D1028" s="2" t="s">
        <v>5</v>
      </c>
      <c r="E1028" s="2" t="str">
        <f t="shared" si="32"/>
        <v>201508</v>
      </c>
      <c r="F1028" s="2" t="str">
        <f t="shared" si="33"/>
        <v>20150891</v>
      </c>
      <c r="G1028" s="2" t="s">
        <v>6</v>
      </c>
      <c r="H1028" s="2">
        <v>14129</v>
      </c>
      <c r="I1028" s="10">
        <v>54503</v>
      </c>
      <c r="J1028" s="10">
        <v>0</v>
      </c>
      <c r="K1028" s="3"/>
      <c r="L1028" s="3"/>
    </row>
    <row r="1029" spans="1:12" x14ac:dyDescent="0.3">
      <c r="A1029" s="2">
        <v>2015</v>
      </c>
      <c r="B1029" s="2" t="s">
        <v>7</v>
      </c>
      <c r="C1029" s="4" t="s">
        <v>22</v>
      </c>
      <c r="D1029" s="2" t="s">
        <v>18</v>
      </c>
      <c r="E1029" s="2" t="str">
        <f t="shared" si="32"/>
        <v>201508</v>
      </c>
      <c r="F1029" s="2" t="str">
        <f t="shared" si="33"/>
        <v>20150805</v>
      </c>
      <c r="G1029" s="2" t="s">
        <v>19</v>
      </c>
      <c r="H1029" s="2">
        <v>3443290</v>
      </c>
      <c r="I1029" s="10">
        <v>2368846</v>
      </c>
      <c r="J1029" s="10">
        <v>62</v>
      </c>
      <c r="K1029" s="3"/>
      <c r="L1029" s="3"/>
    </row>
    <row r="1030" spans="1:12" x14ac:dyDescent="0.3">
      <c r="A1030" s="2">
        <v>2015</v>
      </c>
      <c r="B1030" s="2" t="s">
        <v>7</v>
      </c>
      <c r="C1030" s="4" t="s">
        <v>22</v>
      </c>
      <c r="D1030" s="2" t="s">
        <v>20</v>
      </c>
      <c r="E1030" s="2" t="str">
        <f t="shared" si="32"/>
        <v>201508</v>
      </c>
      <c r="F1030" s="2" t="str">
        <f t="shared" si="33"/>
        <v>20150881</v>
      </c>
      <c r="G1030" s="2" t="s">
        <v>21</v>
      </c>
      <c r="H1030" s="2">
        <v>41094</v>
      </c>
      <c r="I1030" s="10">
        <v>191487</v>
      </c>
      <c r="J1030" s="10">
        <v>2</v>
      </c>
      <c r="K1030" s="3"/>
      <c r="L1030" s="3"/>
    </row>
    <row r="1031" spans="1:12" x14ac:dyDescent="0.3">
      <c r="A1031" s="2">
        <v>2015</v>
      </c>
      <c r="B1031" s="2" t="s">
        <v>7</v>
      </c>
      <c r="C1031" s="4" t="s">
        <v>22</v>
      </c>
      <c r="D1031" s="2" t="s">
        <v>22</v>
      </c>
      <c r="E1031" s="2" t="str">
        <f t="shared" si="32"/>
        <v>201508</v>
      </c>
      <c r="F1031" s="2" t="str">
        <f t="shared" si="33"/>
        <v>20150808</v>
      </c>
      <c r="G1031" s="2" t="s">
        <v>23</v>
      </c>
      <c r="H1031" s="2">
        <v>1020590</v>
      </c>
      <c r="I1031" s="10">
        <v>1380504</v>
      </c>
      <c r="J1031" s="10">
        <v>7</v>
      </c>
      <c r="K1031" s="3"/>
      <c r="L1031" s="3"/>
    </row>
    <row r="1032" spans="1:12" x14ac:dyDescent="0.3">
      <c r="A1032" s="2">
        <v>2015</v>
      </c>
      <c r="B1032" s="2" t="s">
        <v>7</v>
      </c>
      <c r="C1032" s="4" t="s">
        <v>22</v>
      </c>
      <c r="D1032" s="2" t="s">
        <v>24</v>
      </c>
      <c r="E1032" s="2" t="str">
        <f t="shared" si="32"/>
        <v>201508</v>
      </c>
      <c r="F1032" s="2" t="str">
        <f t="shared" si="33"/>
        <v>20150811</v>
      </c>
      <c r="G1032" s="2" t="s">
        <v>25</v>
      </c>
      <c r="H1032" s="2">
        <v>5847404</v>
      </c>
      <c r="I1032" s="10">
        <v>1282169</v>
      </c>
      <c r="J1032" s="10">
        <v>18</v>
      </c>
      <c r="K1032" s="3"/>
      <c r="L1032" s="3"/>
    </row>
    <row r="1033" spans="1:12" x14ac:dyDescent="0.3">
      <c r="A1033" s="2">
        <v>2015</v>
      </c>
      <c r="B1033" s="2" t="s">
        <v>7</v>
      </c>
      <c r="C1033" s="4" t="s">
        <v>22</v>
      </c>
      <c r="D1033" s="2" t="s">
        <v>26</v>
      </c>
      <c r="E1033" s="2" t="str">
        <f t="shared" si="32"/>
        <v>201508</v>
      </c>
      <c r="F1033" s="2" t="str">
        <f t="shared" si="33"/>
        <v>20150813</v>
      </c>
      <c r="G1033" s="2" t="s">
        <v>27</v>
      </c>
      <c r="H1033" s="2">
        <v>597037</v>
      </c>
      <c r="I1033" s="10">
        <v>1421156</v>
      </c>
      <c r="J1033" s="10">
        <v>34</v>
      </c>
      <c r="K1033" s="3"/>
      <c r="L1033" s="3"/>
    </row>
    <row r="1034" spans="1:12" x14ac:dyDescent="0.3">
      <c r="A1034" s="2">
        <v>2015</v>
      </c>
      <c r="B1034" s="2" t="s">
        <v>7</v>
      </c>
      <c r="C1034" s="4" t="s">
        <v>22</v>
      </c>
      <c r="D1034" s="2" t="s">
        <v>28</v>
      </c>
      <c r="E1034" s="2" t="str">
        <f t="shared" si="32"/>
        <v>201508</v>
      </c>
      <c r="F1034" s="2" t="str">
        <f t="shared" si="33"/>
        <v>20150815</v>
      </c>
      <c r="G1034" s="2" t="s">
        <v>29</v>
      </c>
      <c r="H1034" s="2">
        <v>427717</v>
      </c>
      <c r="I1034" s="10">
        <v>658001</v>
      </c>
      <c r="J1034" s="10">
        <v>15</v>
      </c>
      <c r="K1034" s="3"/>
      <c r="L1034" s="3"/>
    </row>
    <row r="1035" spans="1:12" x14ac:dyDescent="0.3">
      <c r="A1035" s="2">
        <v>2015</v>
      </c>
      <c r="B1035" s="2" t="s">
        <v>7</v>
      </c>
      <c r="C1035" s="4" t="s">
        <v>22</v>
      </c>
      <c r="D1035" s="2" t="s">
        <v>30</v>
      </c>
      <c r="E1035" s="2" t="str">
        <f t="shared" si="32"/>
        <v>201508</v>
      </c>
      <c r="F1035" s="2" t="str">
        <f t="shared" si="33"/>
        <v>20150817</v>
      </c>
      <c r="G1035" s="2" t="s">
        <v>31</v>
      </c>
      <c r="H1035" s="2">
        <v>420835</v>
      </c>
      <c r="I1035" s="10">
        <v>442266</v>
      </c>
      <c r="J1035" s="10">
        <v>11</v>
      </c>
      <c r="K1035" s="3"/>
      <c r="L1035" s="3"/>
    </row>
    <row r="1036" spans="1:12" x14ac:dyDescent="0.3">
      <c r="A1036" s="2">
        <v>2015</v>
      </c>
      <c r="B1036" s="2" t="s">
        <v>7</v>
      </c>
      <c r="C1036" s="4" t="s">
        <v>22</v>
      </c>
      <c r="D1036" s="2" t="s">
        <v>32</v>
      </c>
      <c r="E1036" s="2" t="str">
        <f t="shared" si="32"/>
        <v>201508</v>
      </c>
      <c r="F1036" s="2" t="str">
        <f t="shared" si="33"/>
        <v>20150818</v>
      </c>
      <c r="G1036" s="2" t="s">
        <v>33</v>
      </c>
      <c r="H1036" s="2">
        <v>68858</v>
      </c>
      <c r="I1036" s="10">
        <v>300257</v>
      </c>
      <c r="J1036" s="10">
        <v>6</v>
      </c>
      <c r="K1036" s="3"/>
      <c r="L1036" s="3"/>
    </row>
    <row r="1037" spans="1:12" x14ac:dyDescent="0.3">
      <c r="A1037" s="2">
        <v>2015</v>
      </c>
      <c r="B1037" s="2" t="s">
        <v>7</v>
      </c>
      <c r="C1037" s="4" t="s">
        <v>22</v>
      </c>
      <c r="D1037" s="2" t="s">
        <v>34</v>
      </c>
      <c r="E1037" s="2" t="str">
        <f t="shared" si="32"/>
        <v>201508</v>
      </c>
      <c r="F1037" s="2" t="str">
        <f t="shared" si="33"/>
        <v>20150885</v>
      </c>
      <c r="G1037" s="2" t="s">
        <v>35</v>
      </c>
      <c r="H1037" s="2">
        <v>155171</v>
      </c>
      <c r="I1037" s="10">
        <v>210944</v>
      </c>
      <c r="J1037" s="10">
        <v>3</v>
      </c>
      <c r="K1037" s="3"/>
      <c r="L1037" s="3"/>
    </row>
    <row r="1038" spans="1:12" x14ac:dyDescent="0.3">
      <c r="A1038" s="2">
        <v>2015</v>
      </c>
      <c r="B1038" s="2" t="s">
        <v>7</v>
      </c>
      <c r="C1038" s="4" t="s">
        <v>22</v>
      </c>
      <c r="D1038" s="2" t="s">
        <v>36</v>
      </c>
      <c r="E1038" s="2" t="str">
        <f t="shared" si="32"/>
        <v>201508</v>
      </c>
      <c r="F1038" s="2" t="str">
        <f t="shared" si="33"/>
        <v>20150819</v>
      </c>
      <c r="G1038" s="2" t="s">
        <v>37</v>
      </c>
      <c r="H1038" s="2">
        <v>256471</v>
      </c>
      <c r="I1038" s="10">
        <v>963800</v>
      </c>
      <c r="J1038" s="10">
        <v>6</v>
      </c>
      <c r="K1038" s="3"/>
      <c r="L1038" s="3"/>
    </row>
    <row r="1039" spans="1:12" x14ac:dyDescent="0.3">
      <c r="A1039" s="2">
        <v>2015</v>
      </c>
      <c r="B1039" s="2" t="s">
        <v>7</v>
      </c>
      <c r="C1039" s="4" t="s">
        <v>22</v>
      </c>
      <c r="D1039" s="2" t="s">
        <v>38</v>
      </c>
      <c r="E1039" s="2" t="str">
        <f t="shared" si="32"/>
        <v>201508</v>
      </c>
      <c r="F1039" s="2" t="str">
        <f t="shared" si="33"/>
        <v>20150820</v>
      </c>
      <c r="G1039" s="2" t="s">
        <v>39</v>
      </c>
      <c r="H1039" s="2">
        <v>289924</v>
      </c>
      <c r="I1039" s="10">
        <v>827784</v>
      </c>
      <c r="J1039" s="10">
        <v>3</v>
      </c>
      <c r="K1039" s="3"/>
      <c r="L1039" s="3"/>
    </row>
    <row r="1040" spans="1:12" x14ac:dyDescent="0.3">
      <c r="A1040" s="2">
        <v>2015</v>
      </c>
      <c r="B1040" s="2" t="s">
        <v>7</v>
      </c>
      <c r="C1040" s="4" t="s">
        <v>22</v>
      </c>
      <c r="D1040" s="2" t="s">
        <v>40</v>
      </c>
      <c r="E1040" s="2" t="str">
        <f t="shared" si="32"/>
        <v>201508</v>
      </c>
      <c r="F1040" s="2" t="str">
        <f t="shared" si="33"/>
        <v>20150827</v>
      </c>
      <c r="G1040" s="2" t="s">
        <v>41</v>
      </c>
      <c r="H1040" s="2">
        <v>44692</v>
      </c>
      <c r="I1040" s="10">
        <v>384942</v>
      </c>
      <c r="J1040" s="10">
        <v>3</v>
      </c>
      <c r="K1040" s="3"/>
      <c r="L1040" s="3"/>
    </row>
    <row r="1041" spans="1:12" x14ac:dyDescent="0.3">
      <c r="A1041" s="2">
        <v>2015</v>
      </c>
      <c r="B1041" s="2" t="s">
        <v>7</v>
      </c>
      <c r="C1041" s="4" t="s">
        <v>22</v>
      </c>
      <c r="D1041" s="2" t="s">
        <v>42</v>
      </c>
      <c r="E1041" s="2" t="str">
        <f t="shared" si="32"/>
        <v>201508</v>
      </c>
      <c r="F1041" s="2" t="str">
        <f t="shared" si="33"/>
        <v>20150823</v>
      </c>
      <c r="G1041" s="2" t="s">
        <v>43</v>
      </c>
      <c r="H1041" s="2">
        <v>299217</v>
      </c>
      <c r="I1041" s="10">
        <v>1337578</v>
      </c>
      <c r="J1041" s="10">
        <v>19</v>
      </c>
      <c r="K1041" s="3"/>
      <c r="L1041" s="3"/>
    </row>
    <row r="1042" spans="1:12" x14ac:dyDescent="0.3">
      <c r="A1042" s="2">
        <v>2015</v>
      </c>
      <c r="B1042" s="2" t="s">
        <v>7</v>
      </c>
      <c r="C1042" s="4" t="s">
        <v>22</v>
      </c>
      <c r="D1042" s="2" t="s">
        <v>44</v>
      </c>
      <c r="E1042" s="2" t="str">
        <f t="shared" si="32"/>
        <v>201508</v>
      </c>
      <c r="F1042" s="2" t="str">
        <f t="shared" si="33"/>
        <v>20150825</v>
      </c>
      <c r="G1042" s="2" t="s">
        <v>45</v>
      </c>
      <c r="H1042" s="2">
        <v>1119179</v>
      </c>
      <c r="I1042" s="10">
        <v>884878</v>
      </c>
      <c r="J1042" s="10">
        <v>13</v>
      </c>
      <c r="K1042" s="3"/>
      <c r="L1042" s="3"/>
    </row>
    <row r="1043" spans="1:12" x14ac:dyDescent="0.3">
      <c r="A1043" s="2">
        <v>2015</v>
      </c>
      <c r="B1043" s="2" t="s">
        <v>7</v>
      </c>
      <c r="C1043" s="4" t="s">
        <v>22</v>
      </c>
      <c r="D1043" s="2" t="s">
        <v>46</v>
      </c>
      <c r="E1043" s="2" t="str">
        <f t="shared" si="32"/>
        <v>201508</v>
      </c>
      <c r="F1043" s="2" t="str">
        <f t="shared" si="33"/>
        <v>20150894</v>
      </c>
      <c r="G1043" s="2" t="s">
        <v>47</v>
      </c>
      <c r="H1043" s="2">
        <v>4522</v>
      </c>
      <c r="I1043" s="10">
        <v>39301</v>
      </c>
      <c r="J1043" s="10">
        <v>0</v>
      </c>
      <c r="K1043" s="3"/>
      <c r="L1043" s="3"/>
    </row>
    <row r="1044" spans="1:12" x14ac:dyDescent="0.3">
      <c r="A1044" s="2">
        <v>2015</v>
      </c>
      <c r="B1044" s="2" t="s">
        <v>7</v>
      </c>
      <c r="C1044" s="4" t="s">
        <v>22</v>
      </c>
      <c r="D1044" s="2" t="s">
        <v>48</v>
      </c>
      <c r="E1044" s="2" t="str">
        <f t="shared" si="32"/>
        <v>201508</v>
      </c>
      <c r="F1044" s="2" t="str">
        <f t="shared" si="33"/>
        <v>20150895</v>
      </c>
      <c r="G1044" s="2" t="s">
        <v>49</v>
      </c>
      <c r="H1044" s="2">
        <v>13931</v>
      </c>
      <c r="I1044" s="10">
        <v>58237</v>
      </c>
      <c r="J1044" s="10">
        <v>0</v>
      </c>
      <c r="K1044" s="3"/>
      <c r="L1044" s="3"/>
    </row>
    <row r="1045" spans="1:12" x14ac:dyDescent="0.3">
      <c r="A1045" s="2">
        <v>2015</v>
      </c>
      <c r="B1045" s="2" t="s">
        <v>7</v>
      </c>
      <c r="C1045" s="4" t="s">
        <v>22</v>
      </c>
      <c r="D1045" s="2" t="s">
        <v>50</v>
      </c>
      <c r="E1045" s="2" t="str">
        <f t="shared" si="32"/>
        <v>201508</v>
      </c>
      <c r="F1045" s="2" t="str">
        <f t="shared" si="33"/>
        <v>20150841</v>
      </c>
      <c r="G1045" s="2" t="s">
        <v>51</v>
      </c>
      <c r="H1045" s="2">
        <v>309216</v>
      </c>
      <c r="I1045" s="10">
        <v>753092</v>
      </c>
      <c r="J1045" s="10">
        <v>10</v>
      </c>
      <c r="K1045" s="3"/>
      <c r="L1045" s="3"/>
    </row>
    <row r="1046" spans="1:12" x14ac:dyDescent="0.3">
      <c r="A1046" s="2">
        <v>2015</v>
      </c>
      <c r="B1046" s="2" t="s">
        <v>7</v>
      </c>
      <c r="C1046" s="4" t="s">
        <v>22</v>
      </c>
      <c r="D1046" s="2" t="s">
        <v>54</v>
      </c>
      <c r="E1046" s="2" t="str">
        <f t="shared" si="32"/>
        <v>201508</v>
      </c>
      <c r="F1046" s="2" t="str">
        <f t="shared" si="33"/>
        <v>20150844</v>
      </c>
      <c r="G1046" s="2" t="s">
        <v>55</v>
      </c>
      <c r="H1046" s="2">
        <v>135350</v>
      </c>
      <c r="I1046" s="10">
        <v>723575</v>
      </c>
      <c r="J1046" s="10">
        <v>3</v>
      </c>
      <c r="K1046" s="3"/>
      <c r="L1046" s="3"/>
    </row>
    <row r="1047" spans="1:12" x14ac:dyDescent="0.3">
      <c r="A1047" s="2">
        <v>2015</v>
      </c>
      <c r="B1047" s="2" t="s">
        <v>7</v>
      </c>
      <c r="C1047" s="4" t="s">
        <v>22</v>
      </c>
      <c r="D1047" s="2" t="s">
        <v>56</v>
      </c>
      <c r="E1047" s="2" t="str">
        <f t="shared" si="32"/>
        <v>201508</v>
      </c>
      <c r="F1047" s="2" t="str">
        <f t="shared" si="33"/>
        <v>20150847</v>
      </c>
      <c r="G1047" s="2" t="s">
        <v>57</v>
      </c>
      <c r="H1047" s="2">
        <v>341169</v>
      </c>
      <c r="I1047" s="10">
        <v>969427</v>
      </c>
      <c r="J1047" s="10">
        <v>9</v>
      </c>
      <c r="K1047" s="3"/>
      <c r="L1047" s="3"/>
    </row>
    <row r="1048" spans="1:12" x14ac:dyDescent="0.3">
      <c r="A1048" s="2">
        <v>2015</v>
      </c>
      <c r="B1048" s="2" t="s">
        <v>7</v>
      </c>
      <c r="C1048" s="4" t="s">
        <v>22</v>
      </c>
      <c r="D1048" s="2" t="s">
        <v>58</v>
      </c>
      <c r="E1048" s="2" t="str">
        <f t="shared" si="32"/>
        <v>201508</v>
      </c>
      <c r="F1048" s="2" t="str">
        <f t="shared" si="33"/>
        <v>20150850</v>
      </c>
      <c r="G1048" s="2" t="s">
        <v>59</v>
      </c>
      <c r="H1048" s="2">
        <v>425808</v>
      </c>
      <c r="I1048" s="10">
        <v>455555</v>
      </c>
      <c r="J1048" s="10">
        <v>16</v>
      </c>
      <c r="K1048" s="3"/>
      <c r="L1048" s="3"/>
    </row>
    <row r="1049" spans="1:12" x14ac:dyDescent="0.3">
      <c r="A1049" s="2">
        <v>2015</v>
      </c>
      <c r="B1049" s="2" t="s">
        <v>7</v>
      </c>
      <c r="C1049" s="4" t="s">
        <v>22</v>
      </c>
      <c r="D1049" s="2" t="s">
        <v>60</v>
      </c>
      <c r="E1049" s="2" t="str">
        <f t="shared" si="32"/>
        <v>201508</v>
      </c>
      <c r="F1049" s="2" t="str">
        <f t="shared" si="33"/>
        <v>20150852</v>
      </c>
      <c r="G1049" s="2" t="s">
        <v>61</v>
      </c>
      <c r="H1049" s="2">
        <v>258740</v>
      </c>
      <c r="I1049" s="10">
        <v>1128153</v>
      </c>
      <c r="J1049" s="10">
        <v>17</v>
      </c>
      <c r="K1049" s="3"/>
      <c r="L1049" s="3"/>
    </row>
    <row r="1050" spans="1:12" x14ac:dyDescent="0.3">
      <c r="A1050" s="2">
        <v>2015</v>
      </c>
      <c r="B1050" s="2" t="s">
        <v>7</v>
      </c>
      <c r="C1050" s="4" t="s">
        <v>22</v>
      </c>
      <c r="D1050" s="2" t="s">
        <v>62</v>
      </c>
      <c r="E1050" s="2" t="str">
        <f t="shared" si="32"/>
        <v>201508</v>
      </c>
      <c r="F1050" s="2" t="str">
        <f t="shared" si="33"/>
        <v>20150854</v>
      </c>
      <c r="G1050" s="2" t="s">
        <v>63</v>
      </c>
      <c r="H1050" s="2">
        <v>423771</v>
      </c>
      <c r="I1050" s="10">
        <v>891728</v>
      </c>
      <c r="J1050" s="10">
        <v>6</v>
      </c>
      <c r="K1050" s="3"/>
      <c r="L1050" s="3"/>
    </row>
    <row r="1051" spans="1:12" x14ac:dyDescent="0.3">
      <c r="A1051" s="2">
        <v>2015</v>
      </c>
      <c r="B1051" s="2" t="s">
        <v>7</v>
      </c>
      <c r="C1051" s="4" t="s">
        <v>22</v>
      </c>
      <c r="D1051" s="2" t="s">
        <v>64</v>
      </c>
      <c r="E1051" s="2" t="str">
        <f t="shared" si="32"/>
        <v>201508</v>
      </c>
      <c r="F1051" s="2" t="str">
        <f t="shared" si="33"/>
        <v>20150886</v>
      </c>
      <c r="G1051" s="2" t="s">
        <v>65</v>
      </c>
      <c r="H1051" s="2">
        <v>43711</v>
      </c>
      <c r="I1051" s="10">
        <v>249851</v>
      </c>
      <c r="J1051" s="10">
        <v>6</v>
      </c>
      <c r="K1051" s="3"/>
      <c r="L1051" s="3"/>
    </row>
    <row r="1052" spans="1:12" x14ac:dyDescent="0.3">
      <c r="A1052" s="2">
        <v>2015</v>
      </c>
      <c r="B1052" s="2" t="s">
        <v>7</v>
      </c>
      <c r="C1052" s="4" t="s">
        <v>22</v>
      </c>
      <c r="D1052" s="2" t="s">
        <v>66</v>
      </c>
      <c r="E1052" s="2" t="str">
        <f t="shared" si="32"/>
        <v>201508</v>
      </c>
      <c r="F1052" s="2" t="str">
        <f t="shared" si="33"/>
        <v>20150863</v>
      </c>
      <c r="G1052" s="2" t="s">
        <v>67</v>
      </c>
      <c r="H1052" s="2">
        <v>242239</v>
      </c>
      <c r="I1052" s="10">
        <v>248546</v>
      </c>
      <c r="J1052" s="10">
        <v>6</v>
      </c>
      <c r="K1052" s="3"/>
      <c r="L1052" s="3"/>
    </row>
    <row r="1053" spans="1:12" x14ac:dyDescent="0.3">
      <c r="A1053" s="2">
        <v>2015</v>
      </c>
      <c r="B1053" s="2" t="s">
        <v>7</v>
      </c>
      <c r="C1053" s="4" t="s">
        <v>22</v>
      </c>
      <c r="D1053" s="2" t="s">
        <v>68</v>
      </c>
      <c r="E1053" s="2" t="str">
        <f t="shared" si="32"/>
        <v>201508</v>
      </c>
      <c r="F1053" s="2" t="str">
        <f t="shared" si="33"/>
        <v>20150866</v>
      </c>
      <c r="G1053" s="2" t="s">
        <v>69</v>
      </c>
      <c r="H1053" s="2">
        <v>488105</v>
      </c>
      <c r="I1053" s="10">
        <v>399284</v>
      </c>
      <c r="J1053" s="10">
        <v>12</v>
      </c>
      <c r="K1053" s="3"/>
      <c r="L1053" s="3"/>
    </row>
    <row r="1054" spans="1:12" x14ac:dyDescent="0.3">
      <c r="A1054" s="2">
        <v>2015</v>
      </c>
      <c r="B1054" s="2" t="s">
        <v>7</v>
      </c>
      <c r="C1054" s="4" t="s">
        <v>22</v>
      </c>
      <c r="D1054" s="2" t="s">
        <v>70</v>
      </c>
      <c r="E1054" s="2" t="str">
        <f t="shared" si="32"/>
        <v>201508</v>
      </c>
      <c r="F1054" s="2" t="str">
        <f t="shared" si="33"/>
        <v>20150888</v>
      </c>
      <c r="G1054" s="2" t="s">
        <v>71</v>
      </c>
      <c r="H1054" s="2">
        <v>36111</v>
      </c>
      <c r="I1054" s="10">
        <v>17913</v>
      </c>
      <c r="J1054" s="10">
        <v>1</v>
      </c>
      <c r="K1054" s="3"/>
      <c r="L1054" s="3"/>
    </row>
    <row r="1055" spans="1:12" x14ac:dyDescent="0.3">
      <c r="A1055" s="2">
        <v>2015</v>
      </c>
      <c r="B1055" s="2" t="s">
        <v>7</v>
      </c>
      <c r="C1055" s="4" t="s">
        <v>22</v>
      </c>
      <c r="D1055" s="2" t="s">
        <v>72</v>
      </c>
      <c r="E1055" s="2" t="str">
        <f t="shared" si="32"/>
        <v>201508</v>
      </c>
      <c r="F1055" s="2" t="str">
        <f t="shared" si="33"/>
        <v>20150868</v>
      </c>
      <c r="G1055" s="2" t="s">
        <v>73</v>
      </c>
      <c r="H1055" s="2">
        <v>1033064</v>
      </c>
      <c r="I1055" s="10">
        <v>891684</v>
      </c>
      <c r="J1055" s="10">
        <v>27</v>
      </c>
      <c r="K1055" s="3"/>
      <c r="L1055" s="3"/>
    </row>
    <row r="1056" spans="1:12" x14ac:dyDescent="0.3">
      <c r="A1056" s="2">
        <v>2015</v>
      </c>
      <c r="B1056" s="2" t="s">
        <v>7</v>
      </c>
      <c r="C1056" s="4" t="s">
        <v>22</v>
      </c>
      <c r="D1056" s="2" t="s">
        <v>74</v>
      </c>
      <c r="E1056" s="2" t="str">
        <f t="shared" si="32"/>
        <v>201508</v>
      </c>
      <c r="F1056" s="2" t="str">
        <f t="shared" si="33"/>
        <v>20150870</v>
      </c>
      <c r="G1056" s="2" t="s">
        <v>75</v>
      </c>
      <c r="H1056" s="2">
        <v>150246</v>
      </c>
      <c r="I1056" s="10">
        <v>821413</v>
      </c>
      <c r="J1056" s="10">
        <v>5</v>
      </c>
      <c r="K1056" s="3"/>
      <c r="L1056" s="3"/>
    </row>
    <row r="1057" spans="1:12" x14ac:dyDescent="0.3">
      <c r="A1057" s="2">
        <v>2015</v>
      </c>
      <c r="B1057" s="2" t="s">
        <v>7</v>
      </c>
      <c r="C1057" s="4" t="s">
        <v>22</v>
      </c>
      <c r="D1057" s="2" t="s">
        <v>76</v>
      </c>
      <c r="E1057" s="2" t="str">
        <f t="shared" si="32"/>
        <v>201508</v>
      </c>
      <c r="F1057" s="2" t="str">
        <f t="shared" si="33"/>
        <v>20150873</v>
      </c>
      <c r="G1057" s="2" t="s">
        <v>77</v>
      </c>
      <c r="H1057" s="2">
        <v>463301</v>
      </c>
      <c r="I1057" s="10">
        <v>733807</v>
      </c>
      <c r="J1057" s="10">
        <v>19</v>
      </c>
      <c r="K1057" s="3"/>
      <c r="L1057" s="3"/>
    </row>
    <row r="1058" spans="1:12" x14ac:dyDescent="0.3">
      <c r="A1058" s="2">
        <v>2015</v>
      </c>
      <c r="B1058" s="2" t="s">
        <v>7</v>
      </c>
      <c r="C1058" s="4" t="s">
        <v>22</v>
      </c>
      <c r="D1058" s="2" t="s">
        <v>78</v>
      </c>
      <c r="E1058" s="2" t="str">
        <f t="shared" si="32"/>
        <v>201508</v>
      </c>
      <c r="F1058" s="2" t="str">
        <f t="shared" si="33"/>
        <v>20150876</v>
      </c>
      <c r="G1058" s="2" t="s">
        <v>79</v>
      </c>
      <c r="H1058" s="2">
        <v>2314189</v>
      </c>
      <c r="I1058" s="10">
        <v>1857782</v>
      </c>
      <c r="J1058" s="10">
        <v>11</v>
      </c>
      <c r="K1058" s="3"/>
      <c r="L1058" s="3"/>
    </row>
    <row r="1059" spans="1:12" x14ac:dyDescent="0.3">
      <c r="A1059" s="2">
        <v>2015</v>
      </c>
      <c r="B1059" s="2" t="s">
        <v>7</v>
      </c>
      <c r="C1059" s="4" t="s">
        <v>22</v>
      </c>
      <c r="D1059" s="2" t="s">
        <v>80</v>
      </c>
      <c r="E1059" s="2" t="str">
        <f t="shared" si="32"/>
        <v>201508</v>
      </c>
      <c r="F1059" s="2" t="str">
        <f t="shared" si="33"/>
        <v>20150897</v>
      </c>
      <c r="G1059" s="2" t="s">
        <v>81</v>
      </c>
      <c r="H1059" s="2">
        <v>2880</v>
      </c>
      <c r="I1059" s="10">
        <v>27052</v>
      </c>
      <c r="J1059" s="10">
        <v>1</v>
      </c>
      <c r="K1059" s="3"/>
      <c r="L1059" s="3"/>
    </row>
    <row r="1060" spans="1:12" x14ac:dyDescent="0.3">
      <c r="A1060" s="2">
        <v>2015</v>
      </c>
      <c r="B1060" s="2" t="s">
        <v>7</v>
      </c>
      <c r="C1060" s="4" t="s">
        <v>22</v>
      </c>
      <c r="D1060" s="2" t="s">
        <v>82</v>
      </c>
      <c r="E1060" s="2" t="str">
        <f t="shared" si="32"/>
        <v>201508</v>
      </c>
      <c r="F1060" s="2" t="str">
        <f t="shared" si="33"/>
        <v>20150899</v>
      </c>
      <c r="G1060" s="2" t="s">
        <v>83</v>
      </c>
      <c r="H1060" s="2">
        <v>6846</v>
      </c>
      <c r="I1060" s="10">
        <v>72116</v>
      </c>
      <c r="J1060" s="10">
        <v>2</v>
      </c>
      <c r="K1060" s="3"/>
      <c r="L1060" s="3"/>
    </row>
    <row r="1061" spans="1:12" x14ac:dyDescent="0.3">
      <c r="A1061" s="2">
        <v>2015</v>
      </c>
      <c r="B1061" s="2" t="s">
        <v>17</v>
      </c>
      <c r="C1061" s="4" t="s">
        <v>92</v>
      </c>
      <c r="D1061" s="2" t="s">
        <v>5</v>
      </c>
      <c r="E1061" s="2" t="str">
        <f t="shared" si="32"/>
        <v>201509</v>
      </c>
      <c r="F1061" s="2" t="str">
        <f t="shared" si="33"/>
        <v>20150991</v>
      </c>
      <c r="G1061" s="2" t="s">
        <v>6</v>
      </c>
      <c r="H1061" s="2">
        <v>14413</v>
      </c>
      <c r="I1061" s="10">
        <v>54458</v>
      </c>
      <c r="J1061" s="10">
        <v>0</v>
      </c>
      <c r="K1061" s="3"/>
      <c r="L1061" s="3"/>
    </row>
    <row r="1062" spans="1:12" x14ac:dyDescent="0.3">
      <c r="A1062" s="2">
        <v>2015</v>
      </c>
      <c r="B1062" s="2" t="s">
        <v>17</v>
      </c>
      <c r="C1062" s="4" t="s">
        <v>92</v>
      </c>
      <c r="D1062" s="2" t="s">
        <v>18</v>
      </c>
      <c r="E1062" s="2" t="str">
        <f t="shared" si="32"/>
        <v>201509</v>
      </c>
      <c r="F1062" s="2" t="str">
        <f t="shared" si="33"/>
        <v>20150905</v>
      </c>
      <c r="G1062" s="2" t="s">
        <v>19</v>
      </c>
      <c r="H1062" s="2">
        <v>3464636</v>
      </c>
      <c r="I1062" s="10">
        <v>2369830</v>
      </c>
      <c r="J1062" s="10">
        <v>59</v>
      </c>
      <c r="K1062" s="3"/>
      <c r="L1062" s="3"/>
    </row>
    <row r="1063" spans="1:12" x14ac:dyDescent="0.3">
      <c r="A1063" s="2">
        <v>2015</v>
      </c>
      <c r="B1063" s="2" t="s">
        <v>17</v>
      </c>
      <c r="C1063" s="4" t="s">
        <v>92</v>
      </c>
      <c r="D1063" s="2" t="s">
        <v>20</v>
      </c>
      <c r="E1063" s="2" t="str">
        <f t="shared" si="32"/>
        <v>201509</v>
      </c>
      <c r="F1063" s="2" t="str">
        <f t="shared" si="33"/>
        <v>20150981</v>
      </c>
      <c r="G1063" s="2" t="s">
        <v>21</v>
      </c>
      <c r="H1063" s="2">
        <v>42393</v>
      </c>
      <c r="I1063" s="10">
        <v>191571</v>
      </c>
      <c r="J1063" s="10">
        <v>2</v>
      </c>
      <c r="K1063" s="3"/>
      <c r="L1063" s="3"/>
    </row>
    <row r="1064" spans="1:12" x14ac:dyDescent="0.3">
      <c r="A1064" s="2">
        <v>2015</v>
      </c>
      <c r="B1064" s="2" t="s">
        <v>17</v>
      </c>
      <c r="C1064" s="4" t="s">
        <v>92</v>
      </c>
      <c r="D1064" s="2" t="s">
        <v>22</v>
      </c>
      <c r="E1064" s="2" t="str">
        <f t="shared" si="32"/>
        <v>201509</v>
      </c>
      <c r="F1064" s="2" t="str">
        <f t="shared" si="33"/>
        <v>20150908</v>
      </c>
      <c r="G1064" s="2" t="s">
        <v>23</v>
      </c>
      <c r="H1064" s="2">
        <v>1025014</v>
      </c>
      <c r="I1064" s="10">
        <v>1380373</v>
      </c>
      <c r="J1064" s="10">
        <v>7</v>
      </c>
      <c r="K1064" s="3"/>
      <c r="L1064" s="3"/>
    </row>
    <row r="1065" spans="1:12" x14ac:dyDescent="0.3">
      <c r="A1065" s="2">
        <v>2015</v>
      </c>
      <c r="B1065" s="2" t="s">
        <v>17</v>
      </c>
      <c r="C1065" s="4" t="s">
        <v>92</v>
      </c>
      <c r="D1065" s="2" t="s">
        <v>24</v>
      </c>
      <c r="E1065" s="2" t="str">
        <f t="shared" si="32"/>
        <v>201509</v>
      </c>
      <c r="F1065" s="2" t="str">
        <f t="shared" si="33"/>
        <v>20150911</v>
      </c>
      <c r="G1065" s="2" t="s">
        <v>25</v>
      </c>
      <c r="H1065" s="2">
        <v>5859064</v>
      </c>
      <c r="I1065" s="10">
        <v>1293721</v>
      </c>
      <c r="J1065" s="10">
        <v>17</v>
      </c>
      <c r="K1065" s="3"/>
      <c r="L1065" s="3"/>
    </row>
    <row r="1066" spans="1:12" x14ac:dyDescent="0.3">
      <c r="A1066" s="2">
        <v>2015</v>
      </c>
      <c r="B1066" s="2" t="s">
        <v>17</v>
      </c>
      <c r="C1066" s="4" t="s">
        <v>92</v>
      </c>
      <c r="D1066" s="2" t="s">
        <v>26</v>
      </c>
      <c r="E1066" s="2" t="str">
        <f t="shared" si="32"/>
        <v>201509</v>
      </c>
      <c r="F1066" s="2" t="str">
        <f t="shared" si="33"/>
        <v>20150913</v>
      </c>
      <c r="G1066" s="2" t="s">
        <v>27</v>
      </c>
      <c r="H1066" s="2">
        <v>598774</v>
      </c>
      <c r="I1066" s="10">
        <v>1419314</v>
      </c>
      <c r="J1066" s="10">
        <v>34</v>
      </c>
      <c r="K1066" s="3"/>
      <c r="L1066" s="3"/>
    </row>
    <row r="1067" spans="1:12" x14ac:dyDescent="0.3">
      <c r="A1067" s="2">
        <v>2015</v>
      </c>
      <c r="B1067" s="2" t="s">
        <v>17</v>
      </c>
      <c r="C1067" s="4" t="s">
        <v>92</v>
      </c>
      <c r="D1067" s="2" t="s">
        <v>28</v>
      </c>
      <c r="E1067" s="2" t="str">
        <f t="shared" si="32"/>
        <v>201509</v>
      </c>
      <c r="F1067" s="2" t="str">
        <f t="shared" si="33"/>
        <v>20150915</v>
      </c>
      <c r="G1067" s="2" t="s">
        <v>29</v>
      </c>
      <c r="H1067" s="2">
        <v>433823</v>
      </c>
      <c r="I1067" s="10">
        <v>657782</v>
      </c>
      <c r="J1067" s="10">
        <v>15</v>
      </c>
      <c r="K1067" s="3"/>
      <c r="L1067" s="3"/>
    </row>
    <row r="1068" spans="1:12" x14ac:dyDescent="0.3">
      <c r="A1068" s="2">
        <v>2015</v>
      </c>
      <c r="B1068" s="2" t="s">
        <v>17</v>
      </c>
      <c r="C1068" s="4" t="s">
        <v>92</v>
      </c>
      <c r="D1068" s="2" t="s">
        <v>30</v>
      </c>
      <c r="E1068" s="2" t="str">
        <f t="shared" si="32"/>
        <v>201509</v>
      </c>
      <c r="F1068" s="2" t="str">
        <f t="shared" si="33"/>
        <v>20150917</v>
      </c>
      <c r="G1068" s="2" t="s">
        <v>31</v>
      </c>
      <c r="H1068" s="2">
        <v>423976</v>
      </c>
      <c r="I1068" s="10">
        <v>441311</v>
      </c>
      <c r="J1068" s="10">
        <v>11</v>
      </c>
      <c r="K1068" s="3"/>
      <c r="L1068" s="3"/>
    </row>
    <row r="1069" spans="1:12" x14ac:dyDescent="0.3">
      <c r="A1069" s="2">
        <v>2015</v>
      </c>
      <c r="B1069" s="2" t="s">
        <v>17</v>
      </c>
      <c r="C1069" s="4" t="s">
        <v>92</v>
      </c>
      <c r="D1069" s="2" t="s">
        <v>32</v>
      </c>
      <c r="E1069" s="2" t="str">
        <f t="shared" si="32"/>
        <v>201509</v>
      </c>
      <c r="F1069" s="2" t="str">
        <f t="shared" si="33"/>
        <v>20150918</v>
      </c>
      <c r="G1069" s="2" t="s">
        <v>33</v>
      </c>
      <c r="H1069" s="2">
        <v>69738</v>
      </c>
      <c r="I1069" s="7">
        <v>300533</v>
      </c>
      <c r="J1069" s="10">
        <v>6</v>
      </c>
      <c r="K1069" s="3"/>
      <c r="L1069" s="3"/>
    </row>
    <row r="1070" spans="1:12" x14ac:dyDescent="0.3">
      <c r="A1070" s="2">
        <v>2015</v>
      </c>
      <c r="B1070" s="2" t="s">
        <v>17</v>
      </c>
      <c r="C1070" s="4" t="s">
        <v>92</v>
      </c>
      <c r="D1070" s="2" t="s">
        <v>34</v>
      </c>
      <c r="E1070" s="2" t="str">
        <f t="shared" si="32"/>
        <v>201509</v>
      </c>
      <c r="F1070" s="2" t="str">
        <f t="shared" si="33"/>
        <v>20150985</v>
      </c>
      <c r="G1070" s="2" t="s">
        <v>35</v>
      </c>
      <c r="H1070" s="2">
        <v>157136</v>
      </c>
      <c r="I1070" s="10">
        <v>212687</v>
      </c>
      <c r="J1070" s="10">
        <v>3</v>
      </c>
      <c r="K1070" s="3"/>
      <c r="L1070" s="3"/>
    </row>
    <row r="1071" spans="1:12" x14ac:dyDescent="0.3">
      <c r="A1071" s="2">
        <v>2015</v>
      </c>
      <c r="B1071" s="2" t="s">
        <v>17</v>
      </c>
      <c r="C1071" s="4" t="s">
        <v>92</v>
      </c>
      <c r="D1071" s="2" t="s">
        <v>36</v>
      </c>
      <c r="E1071" s="2" t="str">
        <f t="shared" si="32"/>
        <v>201509</v>
      </c>
      <c r="F1071" s="2" t="str">
        <f t="shared" si="33"/>
        <v>20150919</v>
      </c>
      <c r="G1071" s="2" t="s">
        <v>37</v>
      </c>
      <c r="H1071" s="2">
        <v>261543</v>
      </c>
      <c r="I1071" s="10">
        <v>963662</v>
      </c>
      <c r="J1071" s="10">
        <v>6</v>
      </c>
      <c r="K1071" s="3"/>
      <c r="L1071" s="3"/>
    </row>
    <row r="1072" spans="1:12" x14ac:dyDescent="0.3">
      <c r="A1072" s="2">
        <v>2015</v>
      </c>
      <c r="B1072" s="2" t="s">
        <v>17</v>
      </c>
      <c r="C1072" s="4" t="s">
        <v>92</v>
      </c>
      <c r="D1072" s="2" t="s">
        <v>38</v>
      </c>
      <c r="E1072" s="2" t="str">
        <f t="shared" si="32"/>
        <v>201509</v>
      </c>
      <c r="F1072" s="2" t="str">
        <f t="shared" si="33"/>
        <v>20150920</v>
      </c>
      <c r="G1072" s="2" t="s">
        <v>39</v>
      </c>
      <c r="H1072" s="2">
        <v>293378</v>
      </c>
      <c r="I1072" s="10">
        <v>830069</v>
      </c>
      <c r="J1072" s="10">
        <v>3</v>
      </c>
      <c r="K1072" s="3"/>
      <c r="L1072" s="3"/>
    </row>
    <row r="1073" spans="1:12" x14ac:dyDescent="0.3">
      <c r="A1073" s="2">
        <v>2015</v>
      </c>
      <c r="B1073" s="2" t="s">
        <v>17</v>
      </c>
      <c r="C1073" s="4" t="s">
        <v>92</v>
      </c>
      <c r="D1073" s="2" t="s">
        <v>40</v>
      </c>
      <c r="E1073" s="2" t="str">
        <f t="shared" si="32"/>
        <v>201509</v>
      </c>
      <c r="F1073" s="2" t="str">
        <f t="shared" si="33"/>
        <v>20150927</v>
      </c>
      <c r="G1073" s="2" t="s">
        <v>41</v>
      </c>
      <c r="H1073" s="2">
        <v>46032</v>
      </c>
      <c r="I1073" s="10">
        <v>377043</v>
      </c>
      <c r="J1073" s="10">
        <v>3</v>
      </c>
      <c r="K1073" s="3"/>
      <c r="L1073" s="3"/>
    </row>
    <row r="1074" spans="1:12" x14ac:dyDescent="0.3">
      <c r="A1074" s="2">
        <v>2015</v>
      </c>
      <c r="B1074" s="2" t="s">
        <v>17</v>
      </c>
      <c r="C1074" s="4" t="s">
        <v>92</v>
      </c>
      <c r="D1074" s="2" t="s">
        <v>42</v>
      </c>
      <c r="E1074" s="2" t="str">
        <f t="shared" si="32"/>
        <v>201509</v>
      </c>
      <c r="F1074" s="2" t="str">
        <f t="shared" si="33"/>
        <v>20150923</v>
      </c>
      <c r="G1074" s="2" t="s">
        <v>43</v>
      </c>
      <c r="H1074" s="2">
        <v>303137</v>
      </c>
      <c r="I1074" s="10">
        <v>1341588</v>
      </c>
      <c r="J1074" s="10">
        <v>19</v>
      </c>
      <c r="K1074" s="3"/>
      <c r="L1074" s="3"/>
    </row>
    <row r="1075" spans="1:12" x14ac:dyDescent="0.3">
      <c r="A1075" s="2">
        <v>2015</v>
      </c>
      <c r="B1075" s="2" t="s">
        <v>17</v>
      </c>
      <c r="C1075" s="4" t="s">
        <v>92</v>
      </c>
      <c r="D1075" s="2" t="s">
        <v>44</v>
      </c>
      <c r="E1075" s="2" t="str">
        <f t="shared" si="32"/>
        <v>201509</v>
      </c>
      <c r="F1075" s="2" t="str">
        <f t="shared" si="33"/>
        <v>20150925</v>
      </c>
      <c r="G1075" s="2" t="s">
        <v>45</v>
      </c>
      <c r="H1075" s="2">
        <v>1127981</v>
      </c>
      <c r="I1075" s="10">
        <v>905047</v>
      </c>
      <c r="J1075" s="10">
        <v>13</v>
      </c>
      <c r="K1075" s="3"/>
      <c r="L1075" s="3"/>
    </row>
    <row r="1076" spans="1:12" x14ac:dyDescent="0.3">
      <c r="A1076" s="2">
        <v>2015</v>
      </c>
      <c r="B1076" s="2" t="s">
        <v>17</v>
      </c>
      <c r="C1076" s="4" t="s">
        <v>92</v>
      </c>
      <c r="D1076" s="2" t="s">
        <v>46</v>
      </c>
      <c r="E1076" s="2" t="str">
        <f t="shared" si="32"/>
        <v>201509</v>
      </c>
      <c r="F1076" s="2" t="str">
        <f t="shared" si="33"/>
        <v>20150994</v>
      </c>
      <c r="G1076" s="2" t="s">
        <v>47</v>
      </c>
      <c r="H1076" s="2">
        <v>4817</v>
      </c>
      <c r="I1076" s="10">
        <v>39261</v>
      </c>
      <c r="J1076" s="10">
        <v>0</v>
      </c>
      <c r="K1076" s="3"/>
      <c r="L1076" s="3"/>
    </row>
    <row r="1077" spans="1:12" x14ac:dyDescent="0.3">
      <c r="A1077" s="2">
        <v>2015</v>
      </c>
      <c r="B1077" s="2" t="s">
        <v>17</v>
      </c>
      <c r="C1077" s="4" t="s">
        <v>92</v>
      </c>
      <c r="D1077" s="2" t="s">
        <v>48</v>
      </c>
      <c r="E1077" s="2" t="str">
        <f t="shared" si="32"/>
        <v>201509</v>
      </c>
      <c r="F1077" s="2" t="str">
        <f t="shared" si="33"/>
        <v>20150995</v>
      </c>
      <c r="G1077" s="2" t="s">
        <v>49</v>
      </c>
      <c r="H1077" s="2">
        <v>14681</v>
      </c>
      <c r="I1077" s="10">
        <v>57997</v>
      </c>
      <c r="J1077" s="10">
        <v>0</v>
      </c>
      <c r="K1077" s="3"/>
      <c r="L1077" s="3"/>
    </row>
    <row r="1078" spans="1:12" x14ac:dyDescent="0.3">
      <c r="A1078" s="2">
        <v>2015</v>
      </c>
      <c r="B1078" s="2" t="s">
        <v>17</v>
      </c>
      <c r="C1078" s="4" t="s">
        <v>92</v>
      </c>
      <c r="D1078" s="2" t="s">
        <v>50</v>
      </c>
      <c r="E1078" s="2" t="str">
        <f t="shared" si="32"/>
        <v>201509</v>
      </c>
      <c r="F1078" s="2" t="str">
        <f t="shared" si="33"/>
        <v>20150941</v>
      </c>
      <c r="G1078" s="2" t="s">
        <v>51</v>
      </c>
      <c r="H1078" s="2">
        <v>315143</v>
      </c>
      <c r="I1078" s="10">
        <v>753325</v>
      </c>
      <c r="J1078" s="10">
        <v>10</v>
      </c>
      <c r="K1078" s="3"/>
      <c r="L1078" s="3"/>
    </row>
    <row r="1079" spans="1:12" x14ac:dyDescent="0.3">
      <c r="A1079" s="2">
        <v>2015</v>
      </c>
      <c r="B1079" s="2" t="s">
        <v>17</v>
      </c>
      <c r="C1079" s="4" t="s">
        <v>92</v>
      </c>
      <c r="D1079" s="2" t="s">
        <v>54</v>
      </c>
      <c r="E1079" s="2" t="str">
        <f t="shared" si="32"/>
        <v>201509</v>
      </c>
      <c r="F1079" s="2" t="str">
        <f t="shared" si="33"/>
        <v>20150944</v>
      </c>
      <c r="G1079" s="2" t="s">
        <v>55</v>
      </c>
      <c r="H1079" s="2">
        <v>138459</v>
      </c>
      <c r="I1079" s="10">
        <v>724307</v>
      </c>
      <c r="J1079" s="10">
        <v>3</v>
      </c>
      <c r="K1079" s="3"/>
      <c r="L1079" s="3"/>
    </row>
    <row r="1080" spans="1:12" x14ac:dyDescent="0.3">
      <c r="A1080" s="2">
        <v>2015</v>
      </c>
      <c r="B1080" s="2" t="s">
        <v>17</v>
      </c>
      <c r="C1080" s="4" t="s">
        <v>92</v>
      </c>
      <c r="D1080" s="2" t="s">
        <v>56</v>
      </c>
      <c r="E1080" s="2" t="str">
        <f t="shared" si="32"/>
        <v>201509</v>
      </c>
      <c r="F1080" s="2" t="str">
        <f t="shared" si="33"/>
        <v>20150947</v>
      </c>
      <c r="G1080" s="2" t="s">
        <v>57</v>
      </c>
      <c r="H1080" s="2">
        <v>343080</v>
      </c>
      <c r="I1080" s="10">
        <v>974944</v>
      </c>
      <c r="J1080" s="10">
        <v>9</v>
      </c>
      <c r="K1080" s="3"/>
      <c r="L1080" s="3"/>
    </row>
    <row r="1081" spans="1:12" x14ac:dyDescent="0.3">
      <c r="A1081" s="2">
        <v>2015</v>
      </c>
      <c r="B1081" s="2" t="s">
        <v>17</v>
      </c>
      <c r="C1081" s="4" t="s">
        <v>92</v>
      </c>
      <c r="D1081" s="2" t="s">
        <v>58</v>
      </c>
      <c r="E1081" s="2" t="str">
        <f t="shared" si="32"/>
        <v>201509</v>
      </c>
      <c r="F1081" s="2" t="str">
        <f t="shared" si="33"/>
        <v>20150950</v>
      </c>
      <c r="G1081" s="2" t="s">
        <v>59</v>
      </c>
      <c r="H1081" s="2">
        <v>426380</v>
      </c>
      <c r="I1081" s="10">
        <v>459621</v>
      </c>
      <c r="J1081" s="10">
        <v>16</v>
      </c>
      <c r="K1081" s="3"/>
      <c r="L1081" s="3"/>
    </row>
    <row r="1082" spans="1:12" x14ac:dyDescent="0.3">
      <c r="A1082" s="2">
        <v>2015</v>
      </c>
      <c r="B1082" s="2" t="s">
        <v>17</v>
      </c>
      <c r="C1082" s="4" t="s">
        <v>92</v>
      </c>
      <c r="D1082" s="2" t="s">
        <v>60</v>
      </c>
      <c r="E1082" s="2" t="str">
        <f t="shared" si="32"/>
        <v>201509</v>
      </c>
      <c r="F1082" s="2" t="str">
        <f t="shared" si="33"/>
        <v>20150952</v>
      </c>
      <c r="G1082" s="2" t="s">
        <v>61</v>
      </c>
      <c r="H1082" s="2">
        <v>264165</v>
      </c>
      <c r="I1082" s="10">
        <v>1125793</v>
      </c>
      <c r="J1082" s="10">
        <v>17</v>
      </c>
      <c r="K1082" s="3"/>
      <c r="L1082" s="3"/>
    </row>
    <row r="1083" spans="1:12" x14ac:dyDescent="0.3">
      <c r="A1083" s="2">
        <v>2015</v>
      </c>
      <c r="B1083" s="2" t="s">
        <v>17</v>
      </c>
      <c r="C1083" s="4" t="s">
        <v>92</v>
      </c>
      <c r="D1083" s="2" t="s">
        <v>62</v>
      </c>
      <c r="E1083" s="2" t="str">
        <f t="shared" si="32"/>
        <v>201509</v>
      </c>
      <c r="F1083" s="2" t="str">
        <f t="shared" si="33"/>
        <v>20150954</v>
      </c>
      <c r="G1083" s="2" t="s">
        <v>63</v>
      </c>
      <c r="H1083" s="2">
        <v>426942</v>
      </c>
      <c r="I1083" s="10">
        <v>896009</v>
      </c>
      <c r="J1083" s="10">
        <v>6</v>
      </c>
      <c r="K1083" s="3"/>
      <c r="L1083" s="3"/>
    </row>
    <row r="1084" spans="1:12" x14ac:dyDescent="0.3">
      <c r="A1084" s="2">
        <v>2015</v>
      </c>
      <c r="B1084" s="2" t="s">
        <v>17</v>
      </c>
      <c r="C1084" s="4" t="s">
        <v>92</v>
      </c>
      <c r="D1084" s="2" t="s">
        <v>64</v>
      </c>
      <c r="E1084" s="2" t="str">
        <f t="shared" si="32"/>
        <v>201509</v>
      </c>
      <c r="F1084" s="2" t="str">
        <f t="shared" si="33"/>
        <v>20150986</v>
      </c>
      <c r="G1084" s="2" t="s">
        <v>65</v>
      </c>
      <c r="H1084" s="2">
        <v>44695</v>
      </c>
      <c r="I1084" s="10">
        <v>248851</v>
      </c>
      <c r="J1084" s="10">
        <v>6</v>
      </c>
      <c r="K1084" s="3"/>
      <c r="L1084" s="3"/>
    </row>
    <row r="1085" spans="1:12" x14ac:dyDescent="0.3">
      <c r="A1085" s="2">
        <v>2015</v>
      </c>
      <c r="B1085" s="2" t="s">
        <v>17</v>
      </c>
      <c r="C1085" s="4" t="s">
        <v>92</v>
      </c>
      <c r="D1085" s="2" t="s">
        <v>66</v>
      </c>
      <c r="E1085" s="2" t="str">
        <f t="shared" si="32"/>
        <v>201509</v>
      </c>
      <c r="F1085" s="2" t="str">
        <f t="shared" si="33"/>
        <v>20150963</v>
      </c>
      <c r="G1085" s="2" t="s">
        <v>67</v>
      </c>
      <c r="H1085" s="2">
        <v>244147</v>
      </c>
      <c r="I1085" s="10">
        <v>248665</v>
      </c>
      <c r="J1085" s="10">
        <v>6</v>
      </c>
      <c r="K1085" s="3"/>
      <c r="L1085" s="3"/>
    </row>
    <row r="1086" spans="1:12" x14ac:dyDescent="0.3">
      <c r="A1086" s="2">
        <v>2015</v>
      </c>
      <c r="B1086" s="2" t="s">
        <v>17</v>
      </c>
      <c r="C1086" s="4" t="s">
        <v>92</v>
      </c>
      <c r="D1086" s="2" t="s">
        <v>68</v>
      </c>
      <c r="E1086" s="2" t="str">
        <f t="shared" si="32"/>
        <v>201509</v>
      </c>
      <c r="F1086" s="2" t="str">
        <f t="shared" si="33"/>
        <v>20150966</v>
      </c>
      <c r="G1086" s="2" t="s">
        <v>69</v>
      </c>
      <c r="H1086" s="2">
        <v>489976</v>
      </c>
      <c r="I1086" s="10">
        <v>400933</v>
      </c>
      <c r="J1086" s="10">
        <v>12</v>
      </c>
      <c r="K1086" s="3"/>
      <c r="L1086" s="3"/>
    </row>
    <row r="1087" spans="1:12" x14ac:dyDescent="0.3">
      <c r="A1087" s="2">
        <v>2015</v>
      </c>
      <c r="B1087" s="2" t="s">
        <v>17</v>
      </c>
      <c r="C1087" s="4" t="s">
        <v>92</v>
      </c>
      <c r="D1087" s="2" t="s">
        <v>70</v>
      </c>
      <c r="E1087" s="2" t="str">
        <f t="shared" si="32"/>
        <v>201509</v>
      </c>
      <c r="F1087" s="2" t="str">
        <f t="shared" si="33"/>
        <v>20150988</v>
      </c>
      <c r="G1087" s="2" t="s">
        <v>71</v>
      </c>
      <c r="H1087" s="2">
        <v>37951</v>
      </c>
      <c r="I1087" s="10">
        <v>17899</v>
      </c>
      <c r="J1087" s="10">
        <v>1</v>
      </c>
      <c r="K1087" s="3"/>
      <c r="L1087" s="3"/>
    </row>
    <row r="1088" spans="1:12" x14ac:dyDescent="0.3">
      <c r="A1088" s="2">
        <v>2015</v>
      </c>
      <c r="B1088" s="2" t="s">
        <v>17</v>
      </c>
      <c r="C1088" s="4" t="s">
        <v>92</v>
      </c>
      <c r="D1088" s="2" t="s">
        <v>72</v>
      </c>
      <c r="E1088" s="2" t="str">
        <f t="shared" si="32"/>
        <v>201509</v>
      </c>
      <c r="F1088" s="2" t="str">
        <f t="shared" si="33"/>
        <v>20150968</v>
      </c>
      <c r="G1088" s="2" t="s">
        <v>73</v>
      </c>
      <c r="H1088" s="2">
        <v>1042651</v>
      </c>
      <c r="I1088" s="10">
        <v>895604</v>
      </c>
      <c r="J1088" s="10">
        <v>27</v>
      </c>
      <c r="K1088" s="3"/>
      <c r="L1088" s="3"/>
    </row>
    <row r="1089" spans="1:12" x14ac:dyDescent="0.3">
      <c r="A1089" s="2">
        <v>2015</v>
      </c>
      <c r="B1089" s="2" t="s">
        <v>17</v>
      </c>
      <c r="C1089" s="4" t="s">
        <v>92</v>
      </c>
      <c r="D1089" s="2" t="s">
        <v>74</v>
      </c>
      <c r="E1089" s="2" t="str">
        <f t="shared" si="32"/>
        <v>201509</v>
      </c>
      <c r="F1089" s="2" t="str">
        <f t="shared" si="33"/>
        <v>20150970</v>
      </c>
      <c r="G1089" s="2" t="s">
        <v>75</v>
      </c>
      <c r="H1089" s="2">
        <v>151582</v>
      </c>
      <c r="I1089" s="10">
        <v>822564</v>
      </c>
      <c r="J1089" s="10">
        <v>5</v>
      </c>
      <c r="K1089" s="3"/>
      <c r="L1089" s="3"/>
    </row>
    <row r="1090" spans="1:12" x14ac:dyDescent="0.3">
      <c r="A1090" s="2">
        <v>2015</v>
      </c>
      <c r="B1090" s="2" t="s">
        <v>17</v>
      </c>
      <c r="C1090" s="4" t="s">
        <v>92</v>
      </c>
      <c r="D1090" s="2" t="s">
        <v>76</v>
      </c>
      <c r="E1090" s="2" t="str">
        <f t="shared" ref="E1090:E1153" si="34">+CONCATENATE(A1090,C1090)</f>
        <v>201509</v>
      </c>
      <c r="F1090" s="2" t="str">
        <f t="shared" ref="F1090:F1153" si="35">+CONCATENATE(A1090,C1090,D1090)</f>
        <v>20150973</v>
      </c>
      <c r="G1090" s="2" t="s">
        <v>77</v>
      </c>
      <c r="H1090" s="2">
        <v>467096</v>
      </c>
      <c r="I1090" s="10">
        <v>733166</v>
      </c>
      <c r="J1090" s="10">
        <v>19</v>
      </c>
      <c r="K1090" s="3"/>
      <c r="L1090" s="3"/>
    </row>
    <row r="1091" spans="1:12" x14ac:dyDescent="0.3">
      <c r="A1091" s="2">
        <v>2015</v>
      </c>
      <c r="B1091" s="2" t="s">
        <v>17</v>
      </c>
      <c r="C1091" s="4" t="s">
        <v>92</v>
      </c>
      <c r="D1091" s="2" t="s">
        <v>78</v>
      </c>
      <c r="E1091" s="2" t="str">
        <f t="shared" si="34"/>
        <v>201509</v>
      </c>
      <c r="F1091" s="2" t="str">
        <f t="shared" si="35"/>
        <v>20150976</v>
      </c>
      <c r="G1091" s="2" t="s">
        <v>79</v>
      </c>
      <c r="H1091" s="2">
        <v>2329256</v>
      </c>
      <c r="I1091" s="10">
        <v>1855345</v>
      </c>
      <c r="J1091" s="10">
        <v>11</v>
      </c>
      <c r="K1091" s="3"/>
      <c r="L1091" s="3"/>
    </row>
    <row r="1092" spans="1:12" x14ac:dyDescent="0.3">
      <c r="A1092" s="2">
        <v>2015</v>
      </c>
      <c r="B1092" s="2" t="s">
        <v>17</v>
      </c>
      <c r="C1092" s="4" t="s">
        <v>92</v>
      </c>
      <c r="D1092" s="2" t="s">
        <v>80</v>
      </c>
      <c r="E1092" s="2" t="str">
        <f t="shared" si="34"/>
        <v>201509</v>
      </c>
      <c r="F1092" s="2" t="str">
        <f t="shared" si="35"/>
        <v>20150997</v>
      </c>
      <c r="G1092" s="2" t="s">
        <v>81</v>
      </c>
      <c r="H1092" s="2">
        <v>3132</v>
      </c>
      <c r="I1092" s="10">
        <v>27073</v>
      </c>
      <c r="J1092" s="10">
        <v>1</v>
      </c>
      <c r="K1092" s="3"/>
      <c r="L1092" s="3"/>
    </row>
    <row r="1093" spans="1:12" x14ac:dyDescent="0.3">
      <c r="A1093" s="2">
        <v>2015</v>
      </c>
      <c r="B1093" s="2" t="s">
        <v>17</v>
      </c>
      <c r="C1093" s="4" t="s">
        <v>92</v>
      </c>
      <c r="D1093" s="2" t="s">
        <v>82</v>
      </c>
      <c r="E1093" s="2" t="str">
        <f t="shared" si="34"/>
        <v>201509</v>
      </c>
      <c r="F1093" s="2" t="str">
        <f t="shared" si="35"/>
        <v>20150999</v>
      </c>
      <c r="G1093" s="2" t="s">
        <v>83</v>
      </c>
      <c r="H1093" s="2">
        <v>7014</v>
      </c>
      <c r="I1093" s="10">
        <v>72240</v>
      </c>
      <c r="J1093" s="10">
        <v>2</v>
      </c>
      <c r="K1093" s="3"/>
      <c r="L1093" s="3"/>
    </row>
    <row r="1094" spans="1:12" x14ac:dyDescent="0.3">
      <c r="A1094" s="2">
        <v>2015</v>
      </c>
      <c r="B1094" s="2" t="s">
        <v>16</v>
      </c>
      <c r="C1094" s="4" t="s">
        <v>91</v>
      </c>
      <c r="D1094" s="2" t="s">
        <v>5</v>
      </c>
      <c r="E1094" s="2" t="str">
        <f t="shared" si="34"/>
        <v>201510</v>
      </c>
      <c r="F1094" s="2" t="str">
        <f t="shared" si="35"/>
        <v>20151091</v>
      </c>
      <c r="G1094" s="2" t="s">
        <v>6</v>
      </c>
      <c r="H1094" s="2">
        <v>14623</v>
      </c>
      <c r="I1094" s="10">
        <v>54106</v>
      </c>
      <c r="J1094" s="10">
        <v>0</v>
      </c>
      <c r="K1094" s="3"/>
      <c r="L1094" s="3"/>
    </row>
    <row r="1095" spans="1:12" x14ac:dyDescent="0.3">
      <c r="A1095" s="2">
        <v>2015</v>
      </c>
      <c r="B1095" s="2" t="s">
        <v>16</v>
      </c>
      <c r="C1095" s="4" t="s">
        <v>91</v>
      </c>
      <c r="D1095" s="2" t="s">
        <v>18</v>
      </c>
      <c r="E1095" s="2" t="str">
        <f t="shared" si="34"/>
        <v>201510</v>
      </c>
      <c r="F1095" s="2" t="str">
        <f t="shared" si="35"/>
        <v>20151005</v>
      </c>
      <c r="G1095" s="2" t="s">
        <v>19</v>
      </c>
      <c r="H1095" s="2">
        <v>3477760</v>
      </c>
      <c r="I1095" s="10">
        <v>2368992</v>
      </c>
      <c r="J1095" s="10">
        <v>57</v>
      </c>
      <c r="K1095" s="3"/>
      <c r="L1095" s="3"/>
    </row>
    <row r="1096" spans="1:12" x14ac:dyDescent="0.3">
      <c r="A1096" s="2">
        <v>2015</v>
      </c>
      <c r="B1096" s="2" t="s">
        <v>16</v>
      </c>
      <c r="C1096" s="4" t="s">
        <v>91</v>
      </c>
      <c r="D1096" s="2" t="s">
        <v>20</v>
      </c>
      <c r="E1096" s="2" t="str">
        <f t="shared" si="34"/>
        <v>201510</v>
      </c>
      <c r="F1096" s="2" t="str">
        <f t="shared" si="35"/>
        <v>20151081</v>
      </c>
      <c r="G1096" s="2" t="s">
        <v>21</v>
      </c>
      <c r="H1096" s="2">
        <v>42746</v>
      </c>
      <c r="I1096" s="10">
        <v>192231</v>
      </c>
      <c r="J1096" s="10">
        <v>2</v>
      </c>
      <c r="K1096" s="3"/>
      <c r="L1096" s="3"/>
    </row>
    <row r="1097" spans="1:12" x14ac:dyDescent="0.3">
      <c r="A1097" s="2">
        <v>2015</v>
      </c>
      <c r="B1097" s="2" t="s">
        <v>16</v>
      </c>
      <c r="C1097" s="4" t="s">
        <v>91</v>
      </c>
      <c r="D1097" s="2" t="s">
        <v>22</v>
      </c>
      <c r="E1097" s="2" t="str">
        <f t="shared" si="34"/>
        <v>201510</v>
      </c>
      <c r="F1097" s="2" t="str">
        <f t="shared" si="35"/>
        <v>20151008</v>
      </c>
      <c r="G1097" s="2" t="s">
        <v>23</v>
      </c>
      <c r="H1097" s="2">
        <v>1029949</v>
      </c>
      <c r="I1097" s="10">
        <v>1384262</v>
      </c>
      <c r="J1097" s="10">
        <v>5</v>
      </c>
      <c r="K1097" s="3"/>
      <c r="L1097" s="3"/>
    </row>
    <row r="1098" spans="1:12" x14ac:dyDescent="0.3">
      <c r="A1098" s="2">
        <v>2015</v>
      </c>
      <c r="B1098" s="2" t="s">
        <v>16</v>
      </c>
      <c r="C1098" s="4" t="s">
        <v>91</v>
      </c>
      <c r="D1098" s="2" t="s">
        <v>24</v>
      </c>
      <c r="E1098" s="2" t="str">
        <f t="shared" si="34"/>
        <v>201510</v>
      </c>
      <c r="F1098" s="2" t="str">
        <f t="shared" si="35"/>
        <v>20151011</v>
      </c>
      <c r="G1098" s="2" t="s">
        <v>25</v>
      </c>
      <c r="H1098" s="2">
        <v>5913488</v>
      </c>
      <c r="I1098" s="10">
        <v>1289388</v>
      </c>
      <c r="J1098" s="10">
        <v>17</v>
      </c>
      <c r="K1098" s="3"/>
      <c r="L1098" s="3"/>
    </row>
    <row r="1099" spans="1:12" x14ac:dyDescent="0.3">
      <c r="A1099" s="2">
        <v>2015</v>
      </c>
      <c r="B1099" s="2" t="s">
        <v>16</v>
      </c>
      <c r="C1099" s="4" t="s">
        <v>91</v>
      </c>
      <c r="D1099" s="2" t="s">
        <v>26</v>
      </c>
      <c r="E1099" s="2" t="str">
        <f t="shared" si="34"/>
        <v>201510</v>
      </c>
      <c r="F1099" s="2" t="str">
        <f t="shared" si="35"/>
        <v>20151013</v>
      </c>
      <c r="G1099" s="2" t="s">
        <v>27</v>
      </c>
      <c r="H1099" s="2">
        <v>599673</v>
      </c>
      <c r="I1099" s="10">
        <v>1425680</v>
      </c>
      <c r="J1099" s="10">
        <v>34</v>
      </c>
      <c r="K1099" s="3"/>
      <c r="L1099" s="3"/>
    </row>
    <row r="1100" spans="1:12" x14ac:dyDescent="0.3">
      <c r="A1100" s="2">
        <v>2015</v>
      </c>
      <c r="B1100" s="2" t="s">
        <v>16</v>
      </c>
      <c r="C1100" s="4" t="s">
        <v>91</v>
      </c>
      <c r="D1100" s="2" t="s">
        <v>28</v>
      </c>
      <c r="E1100" s="2" t="str">
        <f t="shared" si="34"/>
        <v>201510</v>
      </c>
      <c r="F1100" s="2" t="str">
        <f t="shared" si="35"/>
        <v>20151015</v>
      </c>
      <c r="G1100" s="2" t="s">
        <v>29</v>
      </c>
      <c r="H1100" s="2">
        <v>434697</v>
      </c>
      <c r="I1100" s="10">
        <v>657666</v>
      </c>
      <c r="J1100" s="10">
        <v>15</v>
      </c>
      <c r="K1100" s="3"/>
      <c r="L1100" s="3"/>
    </row>
    <row r="1101" spans="1:12" x14ac:dyDescent="0.3">
      <c r="A1101" s="2">
        <v>2015</v>
      </c>
      <c r="B1101" s="2" t="s">
        <v>16</v>
      </c>
      <c r="C1101" s="4" t="s">
        <v>91</v>
      </c>
      <c r="D1101" s="2" t="s">
        <v>30</v>
      </c>
      <c r="E1101" s="2" t="str">
        <f t="shared" si="34"/>
        <v>201510</v>
      </c>
      <c r="F1101" s="2" t="str">
        <f t="shared" si="35"/>
        <v>20151017</v>
      </c>
      <c r="G1101" s="2" t="s">
        <v>31</v>
      </c>
      <c r="H1101" s="2">
        <v>425382</v>
      </c>
      <c r="I1101" s="10">
        <v>440608</v>
      </c>
      <c r="J1101" s="10">
        <v>11</v>
      </c>
      <c r="K1101" s="3"/>
      <c r="L1101" s="3"/>
    </row>
    <row r="1102" spans="1:12" x14ac:dyDescent="0.3">
      <c r="A1102" s="2">
        <v>2015</v>
      </c>
      <c r="B1102" s="2" t="s">
        <v>16</v>
      </c>
      <c r="C1102" s="4" t="s">
        <v>91</v>
      </c>
      <c r="D1102" s="2" t="s">
        <v>32</v>
      </c>
      <c r="E1102" s="2" t="str">
        <f t="shared" si="34"/>
        <v>201510</v>
      </c>
      <c r="F1102" s="2" t="str">
        <f t="shared" si="35"/>
        <v>20151018</v>
      </c>
      <c r="G1102" s="2" t="s">
        <v>33</v>
      </c>
      <c r="H1102" s="2">
        <v>69919</v>
      </c>
      <c r="I1102" s="10">
        <v>301436</v>
      </c>
      <c r="J1102" s="10">
        <v>6</v>
      </c>
      <c r="K1102" s="3"/>
      <c r="L1102" s="3"/>
    </row>
    <row r="1103" spans="1:12" x14ac:dyDescent="0.3">
      <c r="A1103" s="2">
        <v>2015</v>
      </c>
      <c r="B1103" s="2" t="s">
        <v>16</v>
      </c>
      <c r="C1103" s="4" t="s">
        <v>91</v>
      </c>
      <c r="D1103" s="2" t="s">
        <v>34</v>
      </c>
      <c r="E1103" s="2" t="str">
        <f t="shared" si="34"/>
        <v>201510</v>
      </c>
      <c r="F1103" s="2" t="str">
        <f t="shared" si="35"/>
        <v>20151085</v>
      </c>
      <c r="G1103" s="2" t="s">
        <v>35</v>
      </c>
      <c r="H1103" s="2">
        <v>158410</v>
      </c>
      <c r="I1103" s="10">
        <v>213424</v>
      </c>
      <c r="J1103" s="10">
        <v>3</v>
      </c>
      <c r="K1103" s="3"/>
      <c r="L1103" s="3"/>
    </row>
    <row r="1104" spans="1:12" x14ac:dyDescent="0.3">
      <c r="A1104" s="2">
        <v>2015</v>
      </c>
      <c r="B1104" s="2" t="s">
        <v>16</v>
      </c>
      <c r="C1104" s="4" t="s">
        <v>91</v>
      </c>
      <c r="D1104" s="2" t="s">
        <v>36</v>
      </c>
      <c r="E1104" s="2" t="str">
        <f t="shared" si="34"/>
        <v>201510</v>
      </c>
      <c r="F1104" s="2" t="str">
        <f t="shared" si="35"/>
        <v>20151019</v>
      </c>
      <c r="G1104" s="2" t="s">
        <v>37</v>
      </c>
      <c r="H1104" s="2">
        <v>263021</v>
      </c>
      <c r="I1104" s="10">
        <v>964378</v>
      </c>
      <c r="J1104" s="10">
        <v>6</v>
      </c>
      <c r="K1104" s="3"/>
      <c r="L1104" s="3"/>
    </row>
    <row r="1105" spans="1:12" x14ac:dyDescent="0.3">
      <c r="A1105" s="2">
        <v>2015</v>
      </c>
      <c r="B1105" s="2" t="s">
        <v>16</v>
      </c>
      <c r="C1105" s="4" t="s">
        <v>91</v>
      </c>
      <c r="D1105" s="2" t="s">
        <v>38</v>
      </c>
      <c r="E1105" s="2" t="str">
        <f t="shared" si="34"/>
        <v>201510</v>
      </c>
      <c r="F1105" s="2" t="str">
        <f t="shared" si="35"/>
        <v>20151020</v>
      </c>
      <c r="G1105" s="2" t="s">
        <v>39</v>
      </c>
      <c r="H1105" s="2">
        <v>294038</v>
      </c>
      <c r="I1105" s="10">
        <v>833318</v>
      </c>
      <c r="J1105" s="10">
        <v>3</v>
      </c>
      <c r="K1105" s="3"/>
      <c r="L1105" s="3"/>
    </row>
    <row r="1106" spans="1:12" x14ac:dyDescent="0.3">
      <c r="A1106" s="2">
        <v>2015</v>
      </c>
      <c r="B1106" s="2" t="s">
        <v>16</v>
      </c>
      <c r="C1106" s="4" t="s">
        <v>91</v>
      </c>
      <c r="D1106" s="2" t="s">
        <v>40</v>
      </c>
      <c r="E1106" s="2" t="str">
        <f t="shared" si="34"/>
        <v>201510</v>
      </c>
      <c r="F1106" s="2" t="str">
        <f t="shared" si="35"/>
        <v>20151027</v>
      </c>
      <c r="G1106" s="2" t="s">
        <v>41</v>
      </c>
      <c r="H1106" s="2">
        <v>46288</v>
      </c>
      <c r="I1106" s="10">
        <v>376231</v>
      </c>
      <c r="J1106" s="10">
        <v>3</v>
      </c>
      <c r="K1106" s="3"/>
      <c r="L1106" s="3"/>
    </row>
    <row r="1107" spans="1:12" x14ac:dyDescent="0.3">
      <c r="A1107" s="2">
        <v>2015</v>
      </c>
      <c r="B1107" s="2" t="s">
        <v>16</v>
      </c>
      <c r="C1107" s="4" t="s">
        <v>91</v>
      </c>
      <c r="D1107" s="2" t="s">
        <v>42</v>
      </c>
      <c r="E1107" s="2" t="str">
        <f t="shared" si="34"/>
        <v>201510</v>
      </c>
      <c r="F1107" s="2" t="str">
        <f t="shared" si="35"/>
        <v>20151023</v>
      </c>
      <c r="G1107" s="2" t="s">
        <v>43</v>
      </c>
      <c r="H1107" s="2">
        <v>302172</v>
      </c>
      <c r="I1107" s="10">
        <v>1346647</v>
      </c>
      <c r="J1107" s="10">
        <v>19</v>
      </c>
      <c r="K1107" s="3"/>
      <c r="L1107" s="3"/>
    </row>
    <row r="1108" spans="1:12" x14ac:dyDescent="0.3">
      <c r="A1108" s="2">
        <v>2015</v>
      </c>
      <c r="B1108" s="2" t="s">
        <v>16</v>
      </c>
      <c r="C1108" s="4" t="s">
        <v>91</v>
      </c>
      <c r="D1108" s="2" t="s">
        <v>44</v>
      </c>
      <c r="E1108" s="2" t="str">
        <f t="shared" si="34"/>
        <v>201510</v>
      </c>
      <c r="F1108" s="2" t="str">
        <f t="shared" si="35"/>
        <v>20151025</v>
      </c>
      <c r="G1108" s="2" t="s">
        <v>45</v>
      </c>
      <c r="H1108" s="2">
        <v>1137600</v>
      </c>
      <c r="I1108" s="10">
        <v>908731</v>
      </c>
      <c r="J1108" s="10">
        <v>13</v>
      </c>
      <c r="K1108" s="3"/>
      <c r="L1108" s="3"/>
    </row>
    <row r="1109" spans="1:12" x14ac:dyDescent="0.3">
      <c r="A1109" s="2">
        <v>2015</v>
      </c>
      <c r="B1109" s="2" t="s">
        <v>16</v>
      </c>
      <c r="C1109" s="4" t="s">
        <v>91</v>
      </c>
      <c r="D1109" s="2" t="s">
        <v>46</v>
      </c>
      <c r="E1109" s="2" t="str">
        <f t="shared" si="34"/>
        <v>201510</v>
      </c>
      <c r="F1109" s="2" t="str">
        <f t="shared" si="35"/>
        <v>20151094</v>
      </c>
      <c r="G1109" s="2" t="s">
        <v>47</v>
      </c>
      <c r="H1109" s="2">
        <v>4945</v>
      </c>
      <c r="I1109" s="10">
        <v>39216</v>
      </c>
      <c r="J1109" s="10">
        <v>0</v>
      </c>
      <c r="K1109" s="3"/>
      <c r="L1109" s="3"/>
    </row>
    <row r="1110" spans="1:12" x14ac:dyDescent="0.3">
      <c r="A1110" s="2">
        <v>2015</v>
      </c>
      <c r="B1110" s="2" t="s">
        <v>16</v>
      </c>
      <c r="C1110" s="4" t="s">
        <v>91</v>
      </c>
      <c r="D1110" s="2" t="s">
        <v>48</v>
      </c>
      <c r="E1110" s="2" t="str">
        <f t="shared" si="34"/>
        <v>201510</v>
      </c>
      <c r="F1110" s="2" t="str">
        <f t="shared" si="35"/>
        <v>20151095</v>
      </c>
      <c r="G1110" s="2" t="s">
        <v>49</v>
      </c>
      <c r="H1110" s="2">
        <v>15035</v>
      </c>
      <c r="I1110" s="10">
        <v>57803</v>
      </c>
      <c r="J1110" s="10">
        <v>0</v>
      </c>
      <c r="K1110" s="3"/>
      <c r="L1110" s="3"/>
    </row>
    <row r="1111" spans="1:12" x14ac:dyDescent="0.3">
      <c r="A1111" s="2">
        <v>2015</v>
      </c>
      <c r="B1111" s="2" t="s">
        <v>16</v>
      </c>
      <c r="C1111" s="4" t="s">
        <v>91</v>
      </c>
      <c r="D1111" s="2" t="s">
        <v>50</v>
      </c>
      <c r="E1111" s="2" t="str">
        <f t="shared" si="34"/>
        <v>201510</v>
      </c>
      <c r="F1111" s="2" t="str">
        <f t="shared" si="35"/>
        <v>20151041</v>
      </c>
      <c r="G1111" s="2" t="s">
        <v>51</v>
      </c>
      <c r="H1111" s="2">
        <v>316358</v>
      </c>
      <c r="I1111" s="10">
        <v>753007</v>
      </c>
      <c r="J1111" s="10">
        <v>10</v>
      </c>
      <c r="K1111" s="3"/>
      <c r="L1111" s="3"/>
    </row>
    <row r="1112" spans="1:12" x14ac:dyDescent="0.3">
      <c r="A1112" s="2">
        <v>2015</v>
      </c>
      <c r="B1112" s="2" t="s">
        <v>16</v>
      </c>
      <c r="C1112" s="4" t="s">
        <v>91</v>
      </c>
      <c r="D1112" s="2" t="s">
        <v>54</v>
      </c>
      <c r="E1112" s="2" t="str">
        <f t="shared" si="34"/>
        <v>201510</v>
      </c>
      <c r="F1112" s="2" t="str">
        <f t="shared" si="35"/>
        <v>20151044</v>
      </c>
      <c r="G1112" s="2" t="s">
        <v>55</v>
      </c>
      <c r="H1112" s="2">
        <v>138788</v>
      </c>
      <c r="I1112" s="10">
        <v>723042</v>
      </c>
      <c r="J1112" s="10">
        <v>3</v>
      </c>
      <c r="K1112" s="3"/>
      <c r="L1112" s="3"/>
    </row>
    <row r="1113" spans="1:12" x14ac:dyDescent="0.3">
      <c r="A1113" s="2">
        <v>2015</v>
      </c>
      <c r="B1113" s="2" t="s">
        <v>16</v>
      </c>
      <c r="C1113" s="4" t="s">
        <v>91</v>
      </c>
      <c r="D1113" s="2" t="s">
        <v>56</v>
      </c>
      <c r="E1113" s="2" t="str">
        <f t="shared" si="34"/>
        <v>201510</v>
      </c>
      <c r="F1113" s="2" t="str">
        <f t="shared" si="35"/>
        <v>20151047</v>
      </c>
      <c r="G1113" s="2" t="s">
        <v>57</v>
      </c>
      <c r="H1113" s="2">
        <v>343231</v>
      </c>
      <c r="I1113" s="10">
        <v>974731</v>
      </c>
      <c r="J1113" s="10">
        <v>9</v>
      </c>
      <c r="K1113" s="3"/>
      <c r="L1113" s="3"/>
    </row>
    <row r="1114" spans="1:12" x14ac:dyDescent="0.3">
      <c r="A1114" s="2">
        <v>2015</v>
      </c>
      <c r="B1114" s="2" t="s">
        <v>16</v>
      </c>
      <c r="C1114" s="4" t="s">
        <v>91</v>
      </c>
      <c r="D1114" s="2" t="s">
        <v>58</v>
      </c>
      <c r="E1114" s="2" t="str">
        <f t="shared" si="34"/>
        <v>201510</v>
      </c>
      <c r="F1114" s="2" t="str">
        <f t="shared" si="35"/>
        <v>20151050</v>
      </c>
      <c r="G1114" s="2" t="s">
        <v>59</v>
      </c>
      <c r="H1114" s="2">
        <v>427650</v>
      </c>
      <c r="I1114" s="10">
        <v>462685</v>
      </c>
      <c r="J1114" s="10">
        <v>16</v>
      </c>
      <c r="K1114" s="3"/>
      <c r="L1114" s="3"/>
    </row>
    <row r="1115" spans="1:12" x14ac:dyDescent="0.3">
      <c r="A1115" s="2">
        <v>2015</v>
      </c>
      <c r="B1115" s="2" t="s">
        <v>16</v>
      </c>
      <c r="C1115" s="4" t="s">
        <v>91</v>
      </c>
      <c r="D1115" s="2" t="s">
        <v>60</v>
      </c>
      <c r="E1115" s="2" t="str">
        <f t="shared" si="34"/>
        <v>201510</v>
      </c>
      <c r="F1115" s="2" t="str">
        <f t="shared" si="35"/>
        <v>20151052</v>
      </c>
      <c r="G1115" s="2" t="s">
        <v>61</v>
      </c>
      <c r="H1115" s="2">
        <v>266017</v>
      </c>
      <c r="I1115" s="10">
        <v>1127015</v>
      </c>
      <c r="J1115" s="10">
        <v>17</v>
      </c>
      <c r="K1115" s="3"/>
      <c r="L1115" s="3"/>
    </row>
    <row r="1116" spans="1:12" x14ac:dyDescent="0.3">
      <c r="A1116" s="2">
        <v>2015</v>
      </c>
      <c r="B1116" s="2" t="s">
        <v>16</v>
      </c>
      <c r="C1116" s="4" t="s">
        <v>91</v>
      </c>
      <c r="D1116" s="2" t="s">
        <v>62</v>
      </c>
      <c r="E1116" s="2" t="str">
        <f t="shared" si="34"/>
        <v>201510</v>
      </c>
      <c r="F1116" s="2" t="str">
        <f t="shared" si="35"/>
        <v>20151054</v>
      </c>
      <c r="G1116" s="2" t="s">
        <v>63</v>
      </c>
      <c r="H1116" s="2">
        <v>427442</v>
      </c>
      <c r="I1116" s="10">
        <v>900422</v>
      </c>
      <c r="J1116" s="10">
        <v>6</v>
      </c>
      <c r="K1116" s="3"/>
      <c r="L1116" s="3"/>
    </row>
    <row r="1117" spans="1:12" x14ac:dyDescent="0.3">
      <c r="A1117" s="2">
        <v>2015</v>
      </c>
      <c r="B1117" s="2" t="s">
        <v>16</v>
      </c>
      <c r="C1117" s="4" t="s">
        <v>91</v>
      </c>
      <c r="D1117" s="2" t="s">
        <v>64</v>
      </c>
      <c r="E1117" s="2" t="str">
        <f t="shared" si="34"/>
        <v>201510</v>
      </c>
      <c r="F1117" s="2" t="str">
        <f t="shared" si="35"/>
        <v>20151086</v>
      </c>
      <c r="G1117" s="2" t="s">
        <v>65</v>
      </c>
      <c r="H1117" s="2">
        <v>45209</v>
      </c>
      <c r="I1117" s="10">
        <v>248940</v>
      </c>
      <c r="J1117" s="10">
        <v>6</v>
      </c>
      <c r="K1117" s="3"/>
      <c r="L1117" s="3"/>
    </row>
    <row r="1118" spans="1:12" x14ac:dyDescent="0.3">
      <c r="A1118" s="2">
        <v>2015</v>
      </c>
      <c r="B1118" s="2" t="s">
        <v>16</v>
      </c>
      <c r="C1118" s="4" t="s">
        <v>91</v>
      </c>
      <c r="D1118" s="2" t="s">
        <v>66</v>
      </c>
      <c r="E1118" s="2" t="str">
        <f t="shared" si="34"/>
        <v>201510</v>
      </c>
      <c r="F1118" s="2" t="str">
        <f t="shared" si="35"/>
        <v>20151063</v>
      </c>
      <c r="G1118" s="2" t="s">
        <v>67</v>
      </c>
      <c r="H1118" s="2">
        <v>245578</v>
      </c>
      <c r="I1118" s="10">
        <v>248304</v>
      </c>
      <c r="J1118" s="10">
        <v>6</v>
      </c>
      <c r="K1118" s="3"/>
      <c r="L1118" s="3"/>
    </row>
    <row r="1119" spans="1:12" x14ac:dyDescent="0.3">
      <c r="A1119" s="2">
        <v>2015</v>
      </c>
      <c r="B1119" s="2" t="s">
        <v>16</v>
      </c>
      <c r="C1119" s="4" t="s">
        <v>91</v>
      </c>
      <c r="D1119" s="2" t="s">
        <v>68</v>
      </c>
      <c r="E1119" s="2" t="str">
        <f t="shared" si="34"/>
        <v>201510</v>
      </c>
      <c r="F1119" s="2" t="str">
        <f t="shared" si="35"/>
        <v>20151066</v>
      </c>
      <c r="G1119" s="2" t="s">
        <v>69</v>
      </c>
      <c r="H1119" s="2">
        <v>492815</v>
      </c>
      <c r="I1119" s="10">
        <v>401633</v>
      </c>
      <c r="J1119" s="10">
        <v>12</v>
      </c>
      <c r="K1119" s="3"/>
      <c r="L1119" s="3"/>
    </row>
    <row r="1120" spans="1:12" x14ac:dyDescent="0.3">
      <c r="A1120" s="2">
        <v>2015</v>
      </c>
      <c r="B1120" s="2" t="s">
        <v>16</v>
      </c>
      <c r="C1120" s="4" t="s">
        <v>91</v>
      </c>
      <c r="D1120" s="2" t="s">
        <v>70</v>
      </c>
      <c r="E1120" s="2" t="str">
        <f t="shared" si="34"/>
        <v>201510</v>
      </c>
      <c r="F1120" s="2" t="str">
        <f t="shared" si="35"/>
        <v>20151088</v>
      </c>
      <c r="G1120" s="2" t="s">
        <v>71</v>
      </c>
      <c r="H1120" s="2">
        <v>37997</v>
      </c>
      <c r="I1120" s="10">
        <v>17835</v>
      </c>
      <c r="J1120" s="10">
        <v>1</v>
      </c>
      <c r="K1120" s="3"/>
      <c r="L1120" s="3"/>
    </row>
    <row r="1121" spans="1:12" x14ac:dyDescent="0.3">
      <c r="A1121" s="2">
        <v>2015</v>
      </c>
      <c r="B1121" s="2" t="s">
        <v>16</v>
      </c>
      <c r="C1121" s="4" t="s">
        <v>91</v>
      </c>
      <c r="D1121" s="2" t="s">
        <v>72</v>
      </c>
      <c r="E1121" s="2" t="str">
        <f t="shared" si="34"/>
        <v>201510</v>
      </c>
      <c r="F1121" s="2" t="str">
        <f t="shared" si="35"/>
        <v>20151068</v>
      </c>
      <c r="G1121" s="2" t="s">
        <v>73</v>
      </c>
      <c r="H1121" s="2">
        <v>1046387</v>
      </c>
      <c r="I1121" s="10">
        <v>900116</v>
      </c>
      <c r="J1121" s="10">
        <v>27</v>
      </c>
      <c r="K1121" s="3"/>
      <c r="L1121" s="3"/>
    </row>
    <row r="1122" spans="1:12" x14ac:dyDescent="0.3">
      <c r="A1122" s="2">
        <v>2015</v>
      </c>
      <c r="B1122" s="2" t="s">
        <v>16</v>
      </c>
      <c r="C1122" s="4" t="s">
        <v>91</v>
      </c>
      <c r="D1122" s="2" t="s">
        <v>74</v>
      </c>
      <c r="E1122" s="2" t="str">
        <f t="shared" si="34"/>
        <v>201510</v>
      </c>
      <c r="F1122" s="2" t="str">
        <f t="shared" si="35"/>
        <v>20151070</v>
      </c>
      <c r="G1122" s="2" t="s">
        <v>75</v>
      </c>
      <c r="H1122" s="2">
        <v>151291</v>
      </c>
      <c r="I1122" s="10">
        <v>823427</v>
      </c>
      <c r="J1122" s="10">
        <v>5</v>
      </c>
      <c r="K1122" s="3"/>
      <c r="L1122" s="3"/>
    </row>
    <row r="1123" spans="1:12" x14ac:dyDescent="0.3">
      <c r="A1123" s="2">
        <v>2015</v>
      </c>
      <c r="B1123" s="2" t="s">
        <v>16</v>
      </c>
      <c r="C1123" s="4" t="s">
        <v>91</v>
      </c>
      <c r="D1123" s="2" t="s">
        <v>76</v>
      </c>
      <c r="E1123" s="2" t="str">
        <f t="shared" si="34"/>
        <v>201510</v>
      </c>
      <c r="F1123" s="2" t="str">
        <f t="shared" si="35"/>
        <v>20151073</v>
      </c>
      <c r="G1123" s="2" t="s">
        <v>77</v>
      </c>
      <c r="H1123" s="2">
        <v>468582</v>
      </c>
      <c r="I1123" s="10">
        <v>733334</v>
      </c>
      <c r="J1123" s="10">
        <v>19</v>
      </c>
      <c r="K1123" s="3"/>
      <c r="L1123" s="3"/>
    </row>
    <row r="1124" spans="1:12" x14ac:dyDescent="0.3">
      <c r="A1124" s="2">
        <v>2015</v>
      </c>
      <c r="B1124" s="2" t="s">
        <v>16</v>
      </c>
      <c r="C1124" s="4" t="s">
        <v>91</v>
      </c>
      <c r="D1124" s="2" t="s">
        <v>78</v>
      </c>
      <c r="E1124" s="2" t="str">
        <f t="shared" si="34"/>
        <v>201510</v>
      </c>
      <c r="F1124" s="2" t="str">
        <f t="shared" si="35"/>
        <v>20151076</v>
      </c>
      <c r="G1124" s="2" t="s">
        <v>79</v>
      </c>
      <c r="H1124" s="2">
        <v>2336787</v>
      </c>
      <c r="I1124" s="10">
        <v>1857347</v>
      </c>
      <c r="J1124" s="10">
        <v>11</v>
      </c>
      <c r="K1124" s="3"/>
      <c r="L1124" s="3"/>
    </row>
    <row r="1125" spans="1:12" x14ac:dyDescent="0.3">
      <c r="A1125" s="2">
        <v>2015</v>
      </c>
      <c r="B1125" s="2" t="s">
        <v>16</v>
      </c>
      <c r="C1125" s="4" t="s">
        <v>91</v>
      </c>
      <c r="D1125" s="2" t="s">
        <v>80</v>
      </c>
      <c r="E1125" s="2" t="str">
        <f t="shared" si="34"/>
        <v>201510</v>
      </c>
      <c r="F1125" s="2" t="str">
        <f t="shared" si="35"/>
        <v>20151097</v>
      </c>
      <c r="G1125" s="2" t="s">
        <v>81</v>
      </c>
      <c r="H1125" s="2">
        <v>3247</v>
      </c>
      <c r="I1125" s="10">
        <v>27014</v>
      </c>
      <c r="J1125" s="10">
        <v>1</v>
      </c>
      <c r="K1125" s="3"/>
      <c r="L1125" s="3"/>
    </row>
    <row r="1126" spans="1:12" x14ac:dyDescent="0.3">
      <c r="A1126" s="2">
        <v>2015</v>
      </c>
      <c r="B1126" s="2" t="s">
        <v>16</v>
      </c>
      <c r="C1126" s="4" t="s">
        <v>91</v>
      </c>
      <c r="D1126" s="2" t="s">
        <v>82</v>
      </c>
      <c r="E1126" s="2" t="str">
        <f t="shared" si="34"/>
        <v>201510</v>
      </c>
      <c r="F1126" s="2" t="str">
        <f t="shared" si="35"/>
        <v>20151099</v>
      </c>
      <c r="G1126" s="2" t="s">
        <v>83</v>
      </c>
      <c r="H1126" s="2">
        <v>7015</v>
      </c>
      <c r="I1126" s="10">
        <v>72163</v>
      </c>
      <c r="J1126" s="10">
        <v>2</v>
      </c>
      <c r="K1126" s="3"/>
      <c r="L1126" s="3"/>
    </row>
    <row r="1127" spans="1:12" x14ac:dyDescent="0.3">
      <c r="A1127" s="2">
        <v>2015</v>
      </c>
      <c r="B1127" s="2" t="s">
        <v>15</v>
      </c>
      <c r="C1127" s="4" t="s">
        <v>24</v>
      </c>
      <c r="D1127" s="2" t="s">
        <v>5</v>
      </c>
      <c r="E1127" s="2" t="str">
        <f t="shared" si="34"/>
        <v>201511</v>
      </c>
      <c r="F1127" s="2" t="str">
        <f t="shared" si="35"/>
        <v>20151191</v>
      </c>
      <c r="G1127" s="2" t="s">
        <v>6</v>
      </c>
      <c r="H1127" s="2">
        <v>13418</v>
      </c>
      <c r="I1127" s="10">
        <v>53855</v>
      </c>
      <c r="J1127" s="10">
        <v>0</v>
      </c>
      <c r="K1127" s="3"/>
      <c r="L1127" s="3"/>
    </row>
    <row r="1128" spans="1:12" x14ac:dyDescent="0.3">
      <c r="A1128" s="2">
        <v>2015</v>
      </c>
      <c r="B1128" s="2" t="s">
        <v>15</v>
      </c>
      <c r="C1128" s="4" t="s">
        <v>24</v>
      </c>
      <c r="D1128" s="2" t="s">
        <v>18</v>
      </c>
      <c r="E1128" s="2" t="str">
        <f t="shared" si="34"/>
        <v>201511</v>
      </c>
      <c r="F1128" s="2" t="str">
        <f t="shared" si="35"/>
        <v>20151105</v>
      </c>
      <c r="G1128" s="2" t="s">
        <v>19</v>
      </c>
      <c r="H1128" s="2">
        <v>3461030</v>
      </c>
      <c r="I1128" s="10">
        <v>2369927</v>
      </c>
      <c r="J1128" s="10">
        <v>56</v>
      </c>
      <c r="K1128" s="3"/>
      <c r="L1128" s="3"/>
    </row>
    <row r="1129" spans="1:12" x14ac:dyDescent="0.3">
      <c r="A1129" s="2">
        <v>2015</v>
      </c>
      <c r="B1129" s="2" t="s">
        <v>15</v>
      </c>
      <c r="C1129" s="4" t="s">
        <v>24</v>
      </c>
      <c r="D1129" s="2" t="s">
        <v>20</v>
      </c>
      <c r="E1129" s="2" t="str">
        <f t="shared" si="34"/>
        <v>201511</v>
      </c>
      <c r="F1129" s="2" t="str">
        <f t="shared" si="35"/>
        <v>20151181</v>
      </c>
      <c r="G1129" s="2" t="s">
        <v>21</v>
      </c>
      <c r="H1129" s="2">
        <v>40063</v>
      </c>
      <c r="I1129" s="10">
        <v>193301</v>
      </c>
      <c r="J1129" s="10">
        <v>2</v>
      </c>
      <c r="K1129" s="3"/>
      <c r="L1129" s="3"/>
    </row>
    <row r="1130" spans="1:12" x14ac:dyDescent="0.3">
      <c r="A1130" s="2">
        <v>2015</v>
      </c>
      <c r="B1130" s="2" t="s">
        <v>15</v>
      </c>
      <c r="C1130" s="4" t="s">
        <v>24</v>
      </c>
      <c r="D1130" s="2" t="s">
        <v>22</v>
      </c>
      <c r="E1130" s="2" t="str">
        <f t="shared" si="34"/>
        <v>201511</v>
      </c>
      <c r="F1130" s="2" t="str">
        <f t="shared" si="35"/>
        <v>20151108</v>
      </c>
      <c r="G1130" s="2" t="s">
        <v>23</v>
      </c>
      <c r="H1130" s="2">
        <v>1018522</v>
      </c>
      <c r="I1130" s="10">
        <v>1374855</v>
      </c>
      <c r="J1130" s="10">
        <v>5</v>
      </c>
      <c r="K1130" s="3"/>
      <c r="L1130" s="3"/>
    </row>
    <row r="1131" spans="1:12" x14ac:dyDescent="0.3">
      <c r="A1131" s="2">
        <v>2015</v>
      </c>
      <c r="B1131" s="2" t="s">
        <v>15</v>
      </c>
      <c r="C1131" s="4" t="s">
        <v>24</v>
      </c>
      <c r="D1131" s="2" t="s">
        <v>24</v>
      </c>
      <c r="E1131" s="2" t="str">
        <f t="shared" si="34"/>
        <v>201511</v>
      </c>
      <c r="F1131" s="2" t="str">
        <f t="shared" si="35"/>
        <v>20151111</v>
      </c>
      <c r="G1131" s="2" t="s">
        <v>25</v>
      </c>
      <c r="H1131" s="2">
        <v>5885380</v>
      </c>
      <c r="I1131" s="10">
        <v>1290153</v>
      </c>
      <c r="J1131" s="10">
        <v>17</v>
      </c>
      <c r="K1131" s="3"/>
      <c r="L1131" s="3"/>
    </row>
    <row r="1132" spans="1:12" x14ac:dyDescent="0.3">
      <c r="A1132" s="2">
        <v>2015</v>
      </c>
      <c r="B1132" s="2" t="s">
        <v>15</v>
      </c>
      <c r="C1132" s="4" t="s">
        <v>24</v>
      </c>
      <c r="D1132" s="2" t="s">
        <v>26</v>
      </c>
      <c r="E1132" s="2" t="str">
        <f t="shared" si="34"/>
        <v>201511</v>
      </c>
      <c r="F1132" s="2" t="str">
        <f t="shared" si="35"/>
        <v>20151113</v>
      </c>
      <c r="G1132" s="2" t="s">
        <v>27</v>
      </c>
      <c r="H1132" s="2">
        <v>590959</v>
      </c>
      <c r="I1132" s="10">
        <v>1428854</v>
      </c>
      <c r="J1132" s="10">
        <v>34</v>
      </c>
      <c r="K1132" s="3"/>
      <c r="L1132" s="3"/>
    </row>
    <row r="1133" spans="1:12" x14ac:dyDescent="0.3">
      <c r="A1133" s="2">
        <v>2015</v>
      </c>
      <c r="B1133" s="2" t="s">
        <v>15</v>
      </c>
      <c r="C1133" s="4" t="s">
        <v>24</v>
      </c>
      <c r="D1133" s="2" t="s">
        <v>28</v>
      </c>
      <c r="E1133" s="2" t="str">
        <f t="shared" si="34"/>
        <v>201511</v>
      </c>
      <c r="F1133" s="2" t="str">
        <f t="shared" si="35"/>
        <v>20151115</v>
      </c>
      <c r="G1133" s="2" t="s">
        <v>29</v>
      </c>
      <c r="H1133" s="2">
        <v>415815</v>
      </c>
      <c r="I1133" s="10">
        <v>660870</v>
      </c>
      <c r="J1133" s="10">
        <v>15</v>
      </c>
      <c r="K1133" s="3"/>
      <c r="L1133" s="3"/>
    </row>
    <row r="1134" spans="1:12" x14ac:dyDescent="0.3">
      <c r="A1134" s="2">
        <v>2015</v>
      </c>
      <c r="B1134" s="2" t="s">
        <v>15</v>
      </c>
      <c r="C1134" s="4" t="s">
        <v>24</v>
      </c>
      <c r="D1134" s="2" t="s">
        <v>30</v>
      </c>
      <c r="E1134" s="2" t="str">
        <f t="shared" si="34"/>
        <v>201511</v>
      </c>
      <c r="F1134" s="2" t="str">
        <f t="shared" si="35"/>
        <v>20151117</v>
      </c>
      <c r="G1134" s="2" t="s">
        <v>31</v>
      </c>
      <c r="H1134" s="2">
        <v>421996</v>
      </c>
      <c r="I1134" s="10">
        <v>439428</v>
      </c>
      <c r="J1134" s="10">
        <v>11</v>
      </c>
      <c r="K1134" s="3"/>
      <c r="L1134" s="3"/>
    </row>
    <row r="1135" spans="1:12" x14ac:dyDescent="0.3">
      <c r="A1135" s="2">
        <v>2015</v>
      </c>
      <c r="B1135" s="2" t="s">
        <v>15</v>
      </c>
      <c r="C1135" s="4" t="s">
        <v>24</v>
      </c>
      <c r="D1135" s="2" t="s">
        <v>32</v>
      </c>
      <c r="E1135" s="2" t="str">
        <f t="shared" si="34"/>
        <v>201511</v>
      </c>
      <c r="F1135" s="2" t="str">
        <f t="shared" si="35"/>
        <v>20151118</v>
      </c>
      <c r="G1135" s="2" t="s">
        <v>33</v>
      </c>
      <c r="H1135" s="2">
        <v>66448</v>
      </c>
      <c r="I1135" s="10">
        <v>302246</v>
      </c>
      <c r="J1135" s="10">
        <v>6</v>
      </c>
      <c r="K1135" s="3"/>
      <c r="L1135" s="3"/>
    </row>
    <row r="1136" spans="1:12" x14ac:dyDescent="0.3">
      <c r="A1136" s="2">
        <v>2015</v>
      </c>
      <c r="B1136" s="2" t="s">
        <v>15</v>
      </c>
      <c r="C1136" s="4" t="s">
        <v>24</v>
      </c>
      <c r="D1136" s="2" t="s">
        <v>34</v>
      </c>
      <c r="E1136" s="2" t="str">
        <f t="shared" si="34"/>
        <v>201511</v>
      </c>
      <c r="F1136" s="2" t="str">
        <f t="shared" si="35"/>
        <v>20151185</v>
      </c>
      <c r="G1136" s="2" t="s">
        <v>35</v>
      </c>
      <c r="H1136" s="2">
        <v>146547</v>
      </c>
      <c r="I1136" s="10">
        <v>217902</v>
      </c>
      <c r="J1136" s="10">
        <v>3</v>
      </c>
      <c r="K1136" s="3"/>
      <c r="L1136" s="3"/>
    </row>
    <row r="1137" spans="1:12" x14ac:dyDescent="0.3">
      <c r="A1137" s="2">
        <v>2015</v>
      </c>
      <c r="B1137" s="2" t="s">
        <v>15</v>
      </c>
      <c r="C1137" s="4" t="s">
        <v>24</v>
      </c>
      <c r="D1137" s="2" t="s">
        <v>36</v>
      </c>
      <c r="E1137" s="2" t="str">
        <f t="shared" si="34"/>
        <v>201511</v>
      </c>
      <c r="F1137" s="2" t="str">
        <f t="shared" si="35"/>
        <v>20151119</v>
      </c>
      <c r="G1137" s="2" t="s">
        <v>37</v>
      </c>
      <c r="H1137" s="2">
        <v>258429</v>
      </c>
      <c r="I1137" s="10">
        <v>966034</v>
      </c>
      <c r="J1137" s="10">
        <v>6</v>
      </c>
      <c r="K1137" s="3"/>
      <c r="L1137" s="3"/>
    </row>
    <row r="1138" spans="1:12" x14ac:dyDescent="0.3">
      <c r="A1138" s="2">
        <v>2015</v>
      </c>
      <c r="B1138" s="2" t="s">
        <v>15</v>
      </c>
      <c r="C1138" s="4" t="s">
        <v>24</v>
      </c>
      <c r="D1138" s="2" t="s">
        <v>38</v>
      </c>
      <c r="E1138" s="2" t="str">
        <f t="shared" si="34"/>
        <v>201511</v>
      </c>
      <c r="F1138" s="2" t="str">
        <f t="shared" si="35"/>
        <v>20151120</v>
      </c>
      <c r="G1138" s="2" t="s">
        <v>39</v>
      </c>
      <c r="H1138" s="2">
        <v>287965</v>
      </c>
      <c r="I1138" s="10">
        <v>835649</v>
      </c>
      <c r="J1138" s="10">
        <v>3</v>
      </c>
      <c r="K1138" s="3"/>
      <c r="L1138" s="3"/>
    </row>
    <row r="1139" spans="1:12" x14ac:dyDescent="0.3">
      <c r="A1139" s="2">
        <v>2015</v>
      </c>
      <c r="B1139" s="2" t="s">
        <v>15</v>
      </c>
      <c r="C1139" s="4" t="s">
        <v>24</v>
      </c>
      <c r="D1139" s="2" t="s">
        <v>40</v>
      </c>
      <c r="E1139" s="2" t="str">
        <f t="shared" si="34"/>
        <v>201511</v>
      </c>
      <c r="F1139" s="2" t="str">
        <f t="shared" si="35"/>
        <v>20151127</v>
      </c>
      <c r="G1139" s="2" t="s">
        <v>41</v>
      </c>
      <c r="H1139" s="2">
        <v>45018</v>
      </c>
      <c r="I1139" s="10">
        <v>375069</v>
      </c>
      <c r="J1139" s="10">
        <v>3</v>
      </c>
      <c r="K1139" s="3"/>
      <c r="L1139" s="3"/>
    </row>
    <row r="1140" spans="1:12" x14ac:dyDescent="0.3">
      <c r="A1140" s="2">
        <v>2015</v>
      </c>
      <c r="B1140" s="2" t="s">
        <v>15</v>
      </c>
      <c r="C1140" s="4" t="s">
        <v>24</v>
      </c>
      <c r="D1140" s="2" t="s">
        <v>42</v>
      </c>
      <c r="E1140" s="2" t="str">
        <f t="shared" si="34"/>
        <v>201511</v>
      </c>
      <c r="F1140" s="2" t="str">
        <f t="shared" si="35"/>
        <v>20151123</v>
      </c>
      <c r="G1140" s="2" t="s">
        <v>43</v>
      </c>
      <c r="H1140" s="2">
        <v>291196</v>
      </c>
      <c r="I1140" s="10">
        <v>1348892</v>
      </c>
      <c r="J1140" s="10">
        <v>19</v>
      </c>
      <c r="K1140" s="3"/>
      <c r="L1140" s="3"/>
    </row>
    <row r="1141" spans="1:12" x14ac:dyDescent="0.3">
      <c r="A1141" s="2">
        <v>2015</v>
      </c>
      <c r="B1141" s="2" t="s">
        <v>15</v>
      </c>
      <c r="C1141" s="4" t="s">
        <v>24</v>
      </c>
      <c r="D1141" s="2" t="s">
        <v>44</v>
      </c>
      <c r="E1141" s="2" t="str">
        <f t="shared" si="34"/>
        <v>201511</v>
      </c>
      <c r="F1141" s="2" t="str">
        <f t="shared" si="35"/>
        <v>20151125</v>
      </c>
      <c r="G1141" s="2" t="s">
        <v>45</v>
      </c>
      <c r="H1141" s="2">
        <v>1126675</v>
      </c>
      <c r="I1141" s="10">
        <v>905848</v>
      </c>
      <c r="J1141" s="10">
        <v>13</v>
      </c>
      <c r="K1141" s="3"/>
      <c r="L1141" s="3"/>
    </row>
    <row r="1142" spans="1:12" x14ac:dyDescent="0.3">
      <c r="A1142" s="2">
        <v>2015</v>
      </c>
      <c r="B1142" s="2" t="s">
        <v>15</v>
      </c>
      <c r="C1142" s="4" t="s">
        <v>24</v>
      </c>
      <c r="D1142" s="2" t="s">
        <v>46</v>
      </c>
      <c r="E1142" s="2" t="str">
        <f t="shared" si="34"/>
        <v>201511</v>
      </c>
      <c r="F1142" s="2" t="str">
        <f t="shared" si="35"/>
        <v>20151194</v>
      </c>
      <c r="G1142" s="2" t="s">
        <v>47</v>
      </c>
      <c r="H1142" s="2">
        <v>4592</v>
      </c>
      <c r="I1142" s="10">
        <v>39308</v>
      </c>
      <c r="J1142" s="10">
        <v>0</v>
      </c>
      <c r="K1142" s="3"/>
      <c r="L1142" s="3"/>
    </row>
    <row r="1143" spans="1:12" x14ac:dyDescent="0.3">
      <c r="A1143" s="2">
        <v>2015</v>
      </c>
      <c r="B1143" s="2" t="s">
        <v>15</v>
      </c>
      <c r="C1143" s="4" t="s">
        <v>24</v>
      </c>
      <c r="D1143" s="2" t="s">
        <v>48</v>
      </c>
      <c r="E1143" s="2" t="str">
        <f t="shared" si="34"/>
        <v>201511</v>
      </c>
      <c r="F1143" s="2" t="str">
        <f t="shared" si="35"/>
        <v>20151195</v>
      </c>
      <c r="G1143" s="2" t="s">
        <v>49</v>
      </c>
      <c r="H1143" s="2">
        <v>14526</v>
      </c>
      <c r="I1143" s="10">
        <v>57908</v>
      </c>
      <c r="J1143" s="10">
        <v>0</v>
      </c>
      <c r="K1143" s="3"/>
      <c r="L1143" s="3"/>
    </row>
    <row r="1144" spans="1:12" x14ac:dyDescent="0.3">
      <c r="A1144" s="2">
        <v>2015</v>
      </c>
      <c r="B1144" s="2" t="s">
        <v>15</v>
      </c>
      <c r="C1144" s="4" t="s">
        <v>24</v>
      </c>
      <c r="D1144" s="2" t="s">
        <v>50</v>
      </c>
      <c r="E1144" s="2" t="str">
        <f t="shared" si="34"/>
        <v>201511</v>
      </c>
      <c r="F1144" s="2" t="str">
        <f t="shared" si="35"/>
        <v>20151141</v>
      </c>
      <c r="G1144" s="2" t="s">
        <v>51</v>
      </c>
      <c r="H1144" s="2">
        <v>301887</v>
      </c>
      <c r="I1144" s="10">
        <v>755327</v>
      </c>
      <c r="J1144" s="10">
        <v>10</v>
      </c>
      <c r="K1144" s="3"/>
      <c r="L1144" s="3"/>
    </row>
    <row r="1145" spans="1:12" x14ac:dyDescent="0.3">
      <c r="A1145" s="2">
        <v>2015</v>
      </c>
      <c r="B1145" s="2" t="s">
        <v>15</v>
      </c>
      <c r="C1145" s="4" t="s">
        <v>24</v>
      </c>
      <c r="D1145" s="2" t="s">
        <v>54</v>
      </c>
      <c r="E1145" s="2" t="str">
        <f t="shared" si="34"/>
        <v>201511</v>
      </c>
      <c r="F1145" s="2" t="str">
        <f t="shared" si="35"/>
        <v>20151144</v>
      </c>
      <c r="G1145" s="2" t="s">
        <v>55</v>
      </c>
      <c r="H1145" s="2">
        <v>134908</v>
      </c>
      <c r="I1145" s="10">
        <v>726175</v>
      </c>
      <c r="J1145" s="10">
        <v>3</v>
      </c>
      <c r="K1145" s="3"/>
      <c r="L1145" s="3"/>
    </row>
    <row r="1146" spans="1:12" x14ac:dyDescent="0.3">
      <c r="A1146" s="2">
        <v>2015</v>
      </c>
      <c r="B1146" s="2" t="s">
        <v>15</v>
      </c>
      <c r="C1146" s="4" t="s">
        <v>24</v>
      </c>
      <c r="D1146" s="2" t="s">
        <v>56</v>
      </c>
      <c r="E1146" s="2" t="str">
        <f t="shared" si="34"/>
        <v>201511</v>
      </c>
      <c r="F1146" s="2" t="str">
        <f t="shared" si="35"/>
        <v>20151147</v>
      </c>
      <c r="G1146" s="2" t="s">
        <v>57</v>
      </c>
      <c r="H1146" s="2">
        <v>333905</v>
      </c>
      <c r="I1146" s="10">
        <v>975021</v>
      </c>
      <c r="J1146" s="10">
        <v>9</v>
      </c>
      <c r="K1146" s="3"/>
      <c r="L1146" s="3"/>
    </row>
    <row r="1147" spans="1:12" x14ac:dyDescent="0.3">
      <c r="A1147" s="2">
        <v>2015</v>
      </c>
      <c r="B1147" s="2" t="s">
        <v>15</v>
      </c>
      <c r="C1147" s="4" t="s">
        <v>24</v>
      </c>
      <c r="D1147" s="2" t="s">
        <v>58</v>
      </c>
      <c r="E1147" s="2" t="str">
        <f t="shared" si="34"/>
        <v>201511</v>
      </c>
      <c r="F1147" s="2" t="str">
        <f t="shared" si="35"/>
        <v>20151150</v>
      </c>
      <c r="G1147" s="2" t="s">
        <v>59</v>
      </c>
      <c r="H1147" s="2">
        <v>398622</v>
      </c>
      <c r="I1147" s="10">
        <v>473334</v>
      </c>
      <c r="J1147" s="10">
        <v>15</v>
      </c>
      <c r="K1147" s="3"/>
      <c r="L1147" s="3"/>
    </row>
    <row r="1148" spans="1:12" x14ac:dyDescent="0.3">
      <c r="A1148" s="2">
        <v>2015</v>
      </c>
      <c r="B1148" s="2" t="s">
        <v>15</v>
      </c>
      <c r="C1148" s="4" t="s">
        <v>24</v>
      </c>
      <c r="D1148" s="2" t="s">
        <v>60</v>
      </c>
      <c r="E1148" s="2" t="str">
        <f t="shared" si="34"/>
        <v>201511</v>
      </c>
      <c r="F1148" s="2" t="str">
        <f t="shared" si="35"/>
        <v>20151152</v>
      </c>
      <c r="G1148" s="2" t="s">
        <v>61</v>
      </c>
      <c r="H1148" s="2">
        <v>256156</v>
      </c>
      <c r="I1148" s="10">
        <v>1137645</v>
      </c>
      <c r="J1148" s="10">
        <v>17</v>
      </c>
      <c r="K1148" s="3"/>
      <c r="L1148" s="3"/>
    </row>
    <row r="1149" spans="1:12" x14ac:dyDescent="0.3">
      <c r="A1149" s="2">
        <v>2015</v>
      </c>
      <c r="B1149" s="2" t="s">
        <v>15</v>
      </c>
      <c r="C1149" s="4" t="s">
        <v>24</v>
      </c>
      <c r="D1149" s="2" t="s">
        <v>62</v>
      </c>
      <c r="E1149" s="2" t="str">
        <f t="shared" si="34"/>
        <v>201511</v>
      </c>
      <c r="F1149" s="2" t="str">
        <f t="shared" si="35"/>
        <v>20151154</v>
      </c>
      <c r="G1149" s="2" t="s">
        <v>63</v>
      </c>
      <c r="H1149" s="2">
        <v>408458</v>
      </c>
      <c r="I1149" s="10">
        <v>908134</v>
      </c>
      <c r="J1149" s="10">
        <v>6</v>
      </c>
      <c r="K1149" s="3"/>
      <c r="L1149" s="3"/>
    </row>
    <row r="1150" spans="1:12" x14ac:dyDescent="0.3">
      <c r="A1150" s="2">
        <v>2015</v>
      </c>
      <c r="B1150" s="2" t="s">
        <v>15</v>
      </c>
      <c r="C1150" s="4" t="s">
        <v>24</v>
      </c>
      <c r="D1150" s="2" t="s">
        <v>64</v>
      </c>
      <c r="E1150" s="2" t="str">
        <f t="shared" si="34"/>
        <v>201511</v>
      </c>
      <c r="F1150" s="2" t="str">
        <f t="shared" si="35"/>
        <v>20151186</v>
      </c>
      <c r="G1150" s="2" t="s">
        <v>65</v>
      </c>
      <c r="H1150" s="2">
        <v>41439</v>
      </c>
      <c r="I1150" s="10">
        <v>253731</v>
      </c>
      <c r="J1150" s="10">
        <v>6</v>
      </c>
      <c r="K1150" s="3"/>
      <c r="L1150" s="3"/>
    </row>
    <row r="1151" spans="1:12" x14ac:dyDescent="0.3">
      <c r="A1151" s="2">
        <v>2015</v>
      </c>
      <c r="B1151" s="2" t="s">
        <v>15</v>
      </c>
      <c r="C1151" s="4" t="s">
        <v>24</v>
      </c>
      <c r="D1151" s="2" t="s">
        <v>66</v>
      </c>
      <c r="E1151" s="2" t="str">
        <f t="shared" si="34"/>
        <v>201511</v>
      </c>
      <c r="F1151" s="2" t="str">
        <f t="shared" si="35"/>
        <v>20151163</v>
      </c>
      <c r="G1151" s="2" t="s">
        <v>67</v>
      </c>
      <c r="H1151" s="2">
        <v>239682</v>
      </c>
      <c r="I1151" s="10">
        <v>248914</v>
      </c>
      <c r="J1151" s="10">
        <v>6</v>
      </c>
      <c r="K1151" s="3"/>
      <c r="L1151" s="3"/>
    </row>
    <row r="1152" spans="1:12" x14ac:dyDescent="0.3">
      <c r="A1152" s="2">
        <v>2015</v>
      </c>
      <c r="B1152" s="2" t="s">
        <v>15</v>
      </c>
      <c r="C1152" s="4" t="s">
        <v>24</v>
      </c>
      <c r="D1152" s="2" t="s">
        <v>68</v>
      </c>
      <c r="E1152" s="2" t="str">
        <f t="shared" si="34"/>
        <v>201511</v>
      </c>
      <c r="F1152" s="2" t="str">
        <f t="shared" si="35"/>
        <v>20151166</v>
      </c>
      <c r="G1152" s="2" t="s">
        <v>69</v>
      </c>
      <c r="H1152" s="2">
        <v>485833</v>
      </c>
      <c r="I1152" s="10">
        <v>402627</v>
      </c>
      <c r="J1152" s="10">
        <v>11</v>
      </c>
      <c r="K1152" s="3"/>
      <c r="L1152" s="3"/>
    </row>
    <row r="1153" spans="1:12" x14ac:dyDescent="0.3">
      <c r="A1153" s="2">
        <v>2015</v>
      </c>
      <c r="B1153" s="2" t="s">
        <v>15</v>
      </c>
      <c r="C1153" s="4" t="s">
        <v>24</v>
      </c>
      <c r="D1153" s="2" t="s">
        <v>70</v>
      </c>
      <c r="E1153" s="2" t="str">
        <f t="shared" si="34"/>
        <v>201511</v>
      </c>
      <c r="F1153" s="2" t="str">
        <f t="shared" si="35"/>
        <v>20151188</v>
      </c>
      <c r="G1153" s="2" t="s">
        <v>71</v>
      </c>
      <c r="H1153" s="2">
        <v>38365</v>
      </c>
      <c r="I1153" s="10">
        <v>17541</v>
      </c>
      <c r="J1153" s="10">
        <v>1</v>
      </c>
      <c r="K1153" s="3"/>
      <c r="L1153" s="3"/>
    </row>
    <row r="1154" spans="1:12" x14ac:dyDescent="0.3">
      <c r="A1154" s="2">
        <v>2015</v>
      </c>
      <c r="B1154" s="2" t="s">
        <v>15</v>
      </c>
      <c r="C1154" s="4" t="s">
        <v>24</v>
      </c>
      <c r="D1154" s="2" t="s">
        <v>72</v>
      </c>
      <c r="E1154" s="2" t="str">
        <f t="shared" ref="E1154:E1217" si="36">+CONCATENATE(A1154,C1154)</f>
        <v>201511</v>
      </c>
      <c r="F1154" s="2" t="str">
        <f t="shared" ref="F1154:F1217" si="37">+CONCATENATE(A1154,C1154,D1154)</f>
        <v>20151168</v>
      </c>
      <c r="G1154" s="2" t="s">
        <v>73</v>
      </c>
      <c r="H1154" s="2">
        <v>1021250</v>
      </c>
      <c r="I1154" s="10">
        <v>902323</v>
      </c>
      <c r="J1154" s="10">
        <v>27</v>
      </c>
      <c r="K1154" s="3"/>
      <c r="L1154" s="3"/>
    </row>
    <row r="1155" spans="1:12" x14ac:dyDescent="0.3">
      <c r="A1155" s="2">
        <v>2015</v>
      </c>
      <c r="B1155" s="2" t="s">
        <v>15</v>
      </c>
      <c r="C1155" s="4" t="s">
        <v>24</v>
      </c>
      <c r="D1155" s="2" t="s">
        <v>74</v>
      </c>
      <c r="E1155" s="2" t="str">
        <f t="shared" si="36"/>
        <v>201511</v>
      </c>
      <c r="F1155" s="2" t="str">
        <f t="shared" si="37"/>
        <v>20151170</v>
      </c>
      <c r="G1155" s="2" t="s">
        <v>75</v>
      </c>
      <c r="H1155" s="2">
        <v>147465</v>
      </c>
      <c r="I1155" s="10">
        <v>825270</v>
      </c>
      <c r="J1155" s="10">
        <v>5</v>
      </c>
      <c r="K1155" s="3"/>
      <c r="L1155" s="3"/>
    </row>
    <row r="1156" spans="1:12" x14ac:dyDescent="0.3">
      <c r="A1156" s="2">
        <v>2015</v>
      </c>
      <c r="B1156" s="2" t="s">
        <v>15</v>
      </c>
      <c r="C1156" s="4" t="s">
        <v>24</v>
      </c>
      <c r="D1156" s="2" t="s">
        <v>76</v>
      </c>
      <c r="E1156" s="2" t="str">
        <f t="shared" si="36"/>
        <v>201511</v>
      </c>
      <c r="F1156" s="2" t="str">
        <f t="shared" si="37"/>
        <v>20151173</v>
      </c>
      <c r="G1156" s="2" t="s">
        <v>77</v>
      </c>
      <c r="H1156" s="2">
        <v>458295</v>
      </c>
      <c r="I1156" s="10">
        <v>731590</v>
      </c>
      <c r="J1156" s="10">
        <v>19</v>
      </c>
      <c r="K1156" s="3"/>
      <c r="L1156" s="3"/>
    </row>
    <row r="1157" spans="1:12" x14ac:dyDescent="0.3">
      <c r="A1157" s="2">
        <v>2015</v>
      </c>
      <c r="B1157" s="2" t="s">
        <v>15</v>
      </c>
      <c r="C1157" s="4" t="s">
        <v>24</v>
      </c>
      <c r="D1157" s="2" t="s">
        <v>78</v>
      </c>
      <c r="E1157" s="2" t="str">
        <f t="shared" si="36"/>
        <v>201511</v>
      </c>
      <c r="F1157" s="2" t="str">
        <f t="shared" si="37"/>
        <v>20151176</v>
      </c>
      <c r="G1157" s="2" t="s">
        <v>79</v>
      </c>
      <c r="H1157" s="2">
        <v>2317002</v>
      </c>
      <c r="I1157" s="10">
        <v>1874481</v>
      </c>
      <c r="J1157" s="10">
        <v>11</v>
      </c>
      <c r="K1157" s="3"/>
      <c r="L1157" s="3"/>
    </row>
    <row r="1158" spans="1:12" x14ac:dyDescent="0.3">
      <c r="A1158" s="2">
        <v>2015</v>
      </c>
      <c r="B1158" s="2" t="s">
        <v>15</v>
      </c>
      <c r="C1158" s="4" t="s">
        <v>24</v>
      </c>
      <c r="D1158" s="2" t="s">
        <v>80</v>
      </c>
      <c r="E1158" s="2" t="str">
        <f t="shared" si="36"/>
        <v>201511</v>
      </c>
      <c r="F1158" s="2" t="str">
        <f t="shared" si="37"/>
        <v>20151197</v>
      </c>
      <c r="G1158" s="2" t="s">
        <v>81</v>
      </c>
      <c r="H1158" s="2">
        <v>3087</v>
      </c>
      <c r="I1158" s="7">
        <v>27079</v>
      </c>
      <c r="J1158" s="10">
        <v>1</v>
      </c>
      <c r="K1158" s="3"/>
      <c r="L1158" s="3"/>
    </row>
    <row r="1159" spans="1:12" x14ac:dyDescent="0.3">
      <c r="A1159" s="2">
        <v>2015</v>
      </c>
      <c r="B1159" s="2" t="s">
        <v>15</v>
      </c>
      <c r="C1159" s="4" t="s">
        <v>24</v>
      </c>
      <c r="D1159" s="2" t="s">
        <v>82</v>
      </c>
      <c r="E1159" s="2" t="str">
        <f t="shared" si="36"/>
        <v>201511</v>
      </c>
      <c r="F1159" s="2" t="str">
        <f t="shared" si="37"/>
        <v>20151199</v>
      </c>
      <c r="G1159" s="2" t="s">
        <v>83</v>
      </c>
      <c r="H1159" s="2">
        <v>6252</v>
      </c>
      <c r="I1159" s="10">
        <v>65190</v>
      </c>
      <c r="J1159" s="10">
        <v>2</v>
      </c>
      <c r="K1159" s="3"/>
      <c r="L1159" s="3"/>
    </row>
    <row r="1160" spans="1:12" x14ac:dyDescent="0.3">
      <c r="A1160" s="2">
        <v>2015</v>
      </c>
      <c r="B1160" s="2" t="s">
        <v>8</v>
      </c>
      <c r="C1160" s="4" t="s">
        <v>86</v>
      </c>
      <c r="D1160" s="2" t="s">
        <v>5</v>
      </c>
      <c r="E1160" s="2" t="str">
        <f t="shared" si="36"/>
        <v>201512</v>
      </c>
      <c r="F1160" s="2" t="str">
        <f t="shared" si="37"/>
        <v>20151291</v>
      </c>
      <c r="G1160" s="2" t="s">
        <v>6</v>
      </c>
      <c r="H1160" s="2">
        <v>14155</v>
      </c>
      <c r="I1160" s="10">
        <v>53581</v>
      </c>
      <c r="J1160" s="10">
        <v>0</v>
      </c>
      <c r="K1160" s="3"/>
      <c r="L1160" s="3"/>
    </row>
    <row r="1161" spans="1:12" x14ac:dyDescent="0.3">
      <c r="A1161" s="2">
        <v>2015</v>
      </c>
      <c r="B1161" s="2" t="s">
        <v>8</v>
      </c>
      <c r="C1161" s="4" t="s">
        <v>86</v>
      </c>
      <c r="D1161" s="2" t="s">
        <v>18</v>
      </c>
      <c r="E1161" s="2" t="str">
        <f t="shared" si="36"/>
        <v>201512</v>
      </c>
      <c r="F1161" s="2" t="str">
        <f t="shared" si="37"/>
        <v>20151205</v>
      </c>
      <c r="G1161" s="2" t="s">
        <v>19</v>
      </c>
      <c r="H1161" s="2">
        <v>3481928</v>
      </c>
      <c r="I1161" s="10">
        <v>2381862</v>
      </c>
      <c r="J1161" s="10">
        <v>56</v>
      </c>
      <c r="K1161" s="3"/>
      <c r="L1161" s="3"/>
    </row>
    <row r="1162" spans="1:12" x14ac:dyDescent="0.3">
      <c r="A1162" s="2">
        <v>2015</v>
      </c>
      <c r="B1162" s="2" t="s">
        <v>8</v>
      </c>
      <c r="C1162" s="4" t="s">
        <v>86</v>
      </c>
      <c r="D1162" s="2" t="s">
        <v>20</v>
      </c>
      <c r="E1162" s="2" t="str">
        <f t="shared" si="36"/>
        <v>201512</v>
      </c>
      <c r="F1162" s="2" t="str">
        <f t="shared" si="37"/>
        <v>20151281</v>
      </c>
      <c r="G1162" s="2" t="s">
        <v>21</v>
      </c>
      <c r="H1162" s="2">
        <v>41782</v>
      </c>
      <c r="I1162" s="10">
        <v>192558</v>
      </c>
      <c r="J1162" s="10">
        <v>2</v>
      </c>
      <c r="K1162" s="3"/>
      <c r="L1162" s="3"/>
    </row>
    <row r="1163" spans="1:12" x14ac:dyDescent="0.3">
      <c r="A1163" s="2">
        <v>2015</v>
      </c>
      <c r="B1163" s="2" t="s">
        <v>8</v>
      </c>
      <c r="C1163" s="4" t="s">
        <v>86</v>
      </c>
      <c r="D1163" s="2" t="s">
        <v>22</v>
      </c>
      <c r="E1163" s="2" t="str">
        <f t="shared" si="36"/>
        <v>201512</v>
      </c>
      <c r="F1163" s="2" t="str">
        <f t="shared" si="37"/>
        <v>20151208</v>
      </c>
      <c r="G1163" s="2" t="s">
        <v>23</v>
      </c>
      <c r="H1163" s="2">
        <v>1026592</v>
      </c>
      <c r="I1163" s="10">
        <v>1383352</v>
      </c>
      <c r="J1163" s="10">
        <v>5</v>
      </c>
      <c r="K1163" s="3"/>
      <c r="L1163" s="3"/>
    </row>
    <row r="1164" spans="1:12" x14ac:dyDescent="0.3">
      <c r="A1164" s="2">
        <v>2015</v>
      </c>
      <c r="B1164" s="2" t="s">
        <v>8</v>
      </c>
      <c r="C1164" s="4" t="s">
        <v>86</v>
      </c>
      <c r="D1164" s="2" t="s">
        <v>24</v>
      </c>
      <c r="E1164" s="2" t="str">
        <f t="shared" si="36"/>
        <v>201512</v>
      </c>
      <c r="F1164" s="2" t="str">
        <f t="shared" si="37"/>
        <v>20151211</v>
      </c>
      <c r="G1164" s="2" t="s">
        <v>25</v>
      </c>
      <c r="H1164" s="2">
        <v>5900192</v>
      </c>
      <c r="I1164" s="10">
        <v>1291158</v>
      </c>
      <c r="J1164" s="10">
        <v>15</v>
      </c>
      <c r="K1164" s="3"/>
      <c r="L1164" s="3"/>
    </row>
    <row r="1165" spans="1:12" x14ac:dyDescent="0.3">
      <c r="A1165" s="2">
        <v>2015</v>
      </c>
      <c r="B1165" s="2" t="s">
        <v>8</v>
      </c>
      <c r="C1165" s="4" t="s">
        <v>86</v>
      </c>
      <c r="D1165" s="2" t="s">
        <v>26</v>
      </c>
      <c r="E1165" s="2" t="str">
        <f t="shared" si="36"/>
        <v>201512</v>
      </c>
      <c r="F1165" s="2" t="str">
        <f t="shared" si="37"/>
        <v>20151213</v>
      </c>
      <c r="G1165" s="2" t="s">
        <v>27</v>
      </c>
      <c r="H1165" s="2">
        <v>593552</v>
      </c>
      <c r="I1165" s="10">
        <v>1425956</v>
      </c>
      <c r="J1165" s="10">
        <v>33</v>
      </c>
      <c r="K1165" s="3"/>
      <c r="L1165" s="3"/>
    </row>
    <row r="1166" spans="1:12" x14ac:dyDescent="0.3">
      <c r="A1166" s="2">
        <v>2015</v>
      </c>
      <c r="B1166" s="2" t="s">
        <v>8</v>
      </c>
      <c r="C1166" s="4" t="s">
        <v>86</v>
      </c>
      <c r="D1166" s="2" t="s">
        <v>28</v>
      </c>
      <c r="E1166" s="2" t="str">
        <f t="shared" si="36"/>
        <v>201512</v>
      </c>
      <c r="F1166" s="2" t="str">
        <f t="shared" si="37"/>
        <v>20151215</v>
      </c>
      <c r="G1166" s="2" t="s">
        <v>29</v>
      </c>
      <c r="H1166" s="2">
        <v>423546</v>
      </c>
      <c r="I1166" s="10">
        <v>662004</v>
      </c>
      <c r="J1166" s="10">
        <v>15</v>
      </c>
      <c r="K1166" s="3"/>
      <c r="L1166" s="3"/>
    </row>
    <row r="1167" spans="1:12" x14ac:dyDescent="0.3">
      <c r="A1167" s="2">
        <v>2015</v>
      </c>
      <c r="B1167" s="2" t="s">
        <v>8</v>
      </c>
      <c r="C1167" s="4" t="s">
        <v>86</v>
      </c>
      <c r="D1167" s="2" t="s">
        <v>30</v>
      </c>
      <c r="E1167" s="2" t="str">
        <f t="shared" si="36"/>
        <v>201512</v>
      </c>
      <c r="F1167" s="2" t="str">
        <f t="shared" si="37"/>
        <v>20151217</v>
      </c>
      <c r="G1167" s="2" t="s">
        <v>31</v>
      </c>
      <c r="H1167" s="2">
        <v>425071</v>
      </c>
      <c r="I1167" s="10">
        <v>436330</v>
      </c>
      <c r="J1167" s="10">
        <v>11</v>
      </c>
      <c r="K1167" s="3"/>
      <c r="L1167" s="3"/>
    </row>
    <row r="1168" spans="1:12" x14ac:dyDescent="0.3">
      <c r="A1168" s="2">
        <v>2015</v>
      </c>
      <c r="B1168" s="2" t="s">
        <v>8</v>
      </c>
      <c r="C1168" s="4" t="s">
        <v>86</v>
      </c>
      <c r="D1168" s="2" t="s">
        <v>32</v>
      </c>
      <c r="E1168" s="2" t="str">
        <f t="shared" si="36"/>
        <v>201512</v>
      </c>
      <c r="F1168" s="2" t="str">
        <f t="shared" si="37"/>
        <v>20151218</v>
      </c>
      <c r="G1168" s="2" t="s">
        <v>33</v>
      </c>
      <c r="H1168" s="2">
        <v>68940</v>
      </c>
      <c r="I1168" s="10">
        <v>297116</v>
      </c>
      <c r="J1168" s="10">
        <v>6</v>
      </c>
      <c r="K1168" s="3"/>
      <c r="L1168" s="3"/>
    </row>
    <row r="1169" spans="1:12" x14ac:dyDescent="0.3">
      <c r="A1169" s="2">
        <v>2015</v>
      </c>
      <c r="B1169" s="2" t="s">
        <v>8</v>
      </c>
      <c r="C1169" s="4" t="s">
        <v>86</v>
      </c>
      <c r="D1169" s="2" t="s">
        <v>34</v>
      </c>
      <c r="E1169" s="2" t="str">
        <f t="shared" si="36"/>
        <v>201512</v>
      </c>
      <c r="F1169" s="2" t="str">
        <f t="shared" si="37"/>
        <v>20151285</v>
      </c>
      <c r="G1169" s="2" t="s">
        <v>35</v>
      </c>
      <c r="H1169" s="2">
        <v>152626</v>
      </c>
      <c r="I1169" s="10">
        <v>215388</v>
      </c>
      <c r="J1169" s="10">
        <v>3</v>
      </c>
      <c r="K1169" s="3"/>
      <c r="L1169" s="3"/>
    </row>
    <row r="1170" spans="1:12" x14ac:dyDescent="0.3">
      <c r="A1170" s="2">
        <v>2015</v>
      </c>
      <c r="B1170" s="2" t="s">
        <v>8</v>
      </c>
      <c r="C1170" s="4" t="s">
        <v>86</v>
      </c>
      <c r="D1170" s="2" t="s">
        <v>36</v>
      </c>
      <c r="E1170" s="2" t="str">
        <f t="shared" si="36"/>
        <v>201512</v>
      </c>
      <c r="F1170" s="2" t="str">
        <f t="shared" si="37"/>
        <v>20151219</v>
      </c>
      <c r="G1170" s="2" t="s">
        <v>37</v>
      </c>
      <c r="H1170" s="2">
        <v>261966</v>
      </c>
      <c r="I1170" s="10">
        <v>964244</v>
      </c>
      <c r="J1170" s="10">
        <v>6</v>
      </c>
      <c r="K1170" s="3"/>
      <c r="L1170" s="3"/>
    </row>
    <row r="1171" spans="1:12" x14ac:dyDescent="0.3">
      <c r="A1171" s="2">
        <v>2015</v>
      </c>
      <c r="B1171" s="2" t="s">
        <v>8</v>
      </c>
      <c r="C1171" s="4" t="s">
        <v>86</v>
      </c>
      <c r="D1171" s="2" t="s">
        <v>38</v>
      </c>
      <c r="E1171" s="2" t="str">
        <f t="shared" si="36"/>
        <v>201512</v>
      </c>
      <c r="F1171" s="2" t="str">
        <f t="shared" si="37"/>
        <v>20151220</v>
      </c>
      <c r="G1171" s="2" t="s">
        <v>39</v>
      </c>
      <c r="H1171" s="2">
        <v>291429</v>
      </c>
      <c r="I1171" s="10">
        <v>834135</v>
      </c>
      <c r="J1171" s="10">
        <v>3</v>
      </c>
      <c r="K1171" s="3"/>
      <c r="L1171" s="3"/>
    </row>
    <row r="1172" spans="1:12" x14ac:dyDescent="0.3">
      <c r="A1172" s="2">
        <v>2015</v>
      </c>
      <c r="B1172" s="2" t="s">
        <v>8</v>
      </c>
      <c r="C1172" s="4" t="s">
        <v>86</v>
      </c>
      <c r="D1172" s="2" t="s">
        <v>40</v>
      </c>
      <c r="E1172" s="2" t="str">
        <f t="shared" si="36"/>
        <v>201512</v>
      </c>
      <c r="F1172" s="2" t="str">
        <f t="shared" si="37"/>
        <v>20151227</v>
      </c>
      <c r="G1172" s="2" t="s">
        <v>41</v>
      </c>
      <c r="H1172" s="2">
        <v>45439</v>
      </c>
      <c r="I1172" s="10">
        <v>375347</v>
      </c>
      <c r="J1172" s="10">
        <v>3</v>
      </c>
      <c r="K1172" s="3"/>
      <c r="L1172" s="3"/>
    </row>
    <row r="1173" spans="1:12" x14ac:dyDescent="0.3">
      <c r="A1173" s="2">
        <v>2015</v>
      </c>
      <c r="B1173" s="2" t="s">
        <v>8</v>
      </c>
      <c r="C1173" s="4" t="s">
        <v>86</v>
      </c>
      <c r="D1173" s="2" t="s">
        <v>42</v>
      </c>
      <c r="E1173" s="2" t="str">
        <f t="shared" si="36"/>
        <v>201512</v>
      </c>
      <c r="F1173" s="2" t="str">
        <f t="shared" si="37"/>
        <v>20151223</v>
      </c>
      <c r="G1173" s="2" t="s">
        <v>43</v>
      </c>
      <c r="H1173" s="2">
        <v>294417</v>
      </c>
      <c r="I1173" s="10">
        <v>1347179</v>
      </c>
      <c r="J1173" s="10">
        <v>19</v>
      </c>
      <c r="K1173" s="3"/>
      <c r="L1173" s="3"/>
    </row>
    <row r="1174" spans="1:12" x14ac:dyDescent="0.3">
      <c r="A1174" s="2">
        <v>2015</v>
      </c>
      <c r="B1174" s="2" t="s">
        <v>8</v>
      </c>
      <c r="C1174" s="4" t="s">
        <v>86</v>
      </c>
      <c r="D1174" s="2" t="s">
        <v>44</v>
      </c>
      <c r="E1174" s="2" t="str">
        <f t="shared" si="36"/>
        <v>201512</v>
      </c>
      <c r="F1174" s="2" t="str">
        <f t="shared" si="37"/>
        <v>20151225</v>
      </c>
      <c r="G1174" s="2" t="s">
        <v>45</v>
      </c>
      <c r="H1174" s="2">
        <v>1142382</v>
      </c>
      <c r="I1174" s="10">
        <v>908360</v>
      </c>
      <c r="J1174" s="10">
        <v>13</v>
      </c>
      <c r="K1174" s="3"/>
      <c r="L1174" s="3"/>
    </row>
    <row r="1175" spans="1:12" x14ac:dyDescent="0.3">
      <c r="A1175" s="2">
        <v>2015</v>
      </c>
      <c r="B1175" s="2" t="s">
        <v>8</v>
      </c>
      <c r="C1175" s="4" t="s">
        <v>86</v>
      </c>
      <c r="D1175" s="2" t="s">
        <v>46</v>
      </c>
      <c r="E1175" s="2" t="str">
        <f t="shared" si="36"/>
        <v>201512</v>
      </c>
      <c r="F1175" s="2" t="str">
        <f t="shared" si="37"/>
        <v>20151294</v>
      </c>
      <c r="G1175" s="2" t="s">
        <v>47</v>
      </c>
      <c r="H1175" s="2">
        <v>4300</v>
      </c>
      <c r="I1175" s="10">
        <v>39154</v>
      </c>
      <c r="J1175" s="10">
        <v>0</v>
      </c>
      <c r="K1175" s="3"/>
      <c r="L1175" s="3"/>
    </row>
    <row r="1176" spans="1:12" x14ac:dyDescent="0.3">
      <c r="A1176" s="2">
        <v>2015</v>
      </c>
      <c r="B1176" s="2" t="s">
        <v>8</v>
      </c>
      <c r="C1176" s="4" t="s">
        <v>86</v>
      </c>
      <c r="D1176" s="2" t="s">
        <v>48</v>
      </c>
      <c r="E1176" s="2" t="str">
        <f t="shared" si="36"/>
        <v>201512</v>
      </c>
      <c r="F1176" s="2" t="str">
        <f t="shared" si="37"/>
        <v>20151295</v>
      </c>
      <c r="G1176" s="2" t="s">
        <v>49</v>
      </c>
      <c r="H1176" s="2">
        <v>15014</v>
      </c>
      <c r="I1176" s="10">
        <v>57354</v>
      </c>
      <c r="J1176" s="10">
        <v>0</v>
      </c>
      <c r="K1176" s="3"/>
      <c r="L1176" s="3"/>
    </row>
    <row r="1177" spans="1:12" x14ac:dyDescent="0.3">
      <c r="A1177" s="2">
        <v>2015</v>
      </c>
      <c r="B1177" s="2" t="s">
        <v>8</v>
      </c>
      <c r="C1177" s="4" t="s">
        <v>86</v>
      </c>
      <c r="D1177" s="2" t="s">
        <v>50</v>
      </c>
      <c r="E1177" s="2" t="str">
        <f t="shared" si="36"/>
        <v>201512</v>
      </c>
      <c r="F1177" s="2" t="str">
        <f t="shared" si="37"/>
        <v>20151241</v>
      </c>
      <c r="G1177" s="2" t="s">
        <v>51</v>
      </c>
      <c r="H1177" s="2">
        <v>307195</v>
      </c>
      <c r="I1177" s="10">
        <v>755455</v>
      </c>
      <c r="J1177" s="10">
        <v>9</v>
      </c>
      <c r="K1177" s="3"/>
      <c r="L1177" s="3"/>
    </row>
    <row r="1178" spans="1:12" x14ac:dyDescent="0.3">
      <c r="A1178" s="2">
        <v>2015</v>
      </c>
      <c r="B1178" s="2" t="s">
        <v>8</v>
      </c>
      <c r="C1178" s="4" t="s">
        <v>86</v>
      </c>
      <c r="D1178" s="2" t="s">
        <v>54</v>
      </c>
      <c r="E1178" s="2" t="str">
        <f t="shared" si="36"/>
        <v>201512</v>
      </c>
      <c r="F1178" s="2" t="str">
        <f t="shared" si="37"/>
        <v>20151244</v>
      </c>
      <c r="G1178" s="2" t="s">
        <v>55</v>
      </c>
      <c r="H1178" s="2">
        <v>136612</v>
      </c>
      <c r="I1178" s="10">
        <v>727660</v>
      </c>
      <c r="J1178" s="10">
        <v>3</v>
      </c>
      <c r="K1178" s="3"/>
      <c r="L1178" s="3"/>
    </row>
    <row r="1179" spans="1:12" x14ac:dyDescent="0.3">
      <c r="A1179" s="2">
        <v>2015</v>
      </c>
      <c r="B1179" s="2" t="s">
        <v>8</v>
      </c>
      <c r="C1179" s="4" t="s">
        <v>86</v>
      </c>
      <c r="D1179" s="2" t="s">
        <v>56</v>
      </c>
      <c r="E1179" s="2" t="str">
        <f t="shared" si="36"/>
        <v>201512</v>
      </c>
      <c r="F1179" s="2" t="str">
        <f t="shared" si="37"/>
        <v>20151247</v>
      </c>
      <c r="G1179" s="2" t="s">
        <v>57</v>
      </c>
      <c r="H1179" s="2">
        <v>337251</v>
      </c>
      <c r="I1179" s="10">
        <v>972929</v>
      </c>
      <c r="J1179" s="10">
        <v>9</v>
      </c>
      <c r="K1179" s="3"/>
      <c r="L1179" s="3"/>
    </row>
    <row r="1180" spans="1:12" x14ac:dyDescent="0.3">
      <c r="A1180" s="2">
        <v>2015</v>
      </c>
      <c r="B1180" s="2" t="s">
        <v>8</v>
      </c>
      <c r="C1180" s="4" t="s">
        <v>86</v>
      </c>
      <c r="D1180" s="2" t="s">
        <v>58</v>
      </c>
      <c r="E1180" s="2" t="str">
        <f t="shared" si="36"/>
        <v>201512</v>
      </c>
      <c r="F1180" s="2" t="str">
        <f t="shared" si="37"/>
        <v>20151250</v>
      </c>
      <c r="G1180" s="2" t="s">
        <v>59</v>
      </c>
      <c r="H1180" s="2">
        <v>409001</v>
      </c>
      <c r="I1180" s="10">
        <v>470530</v>
      </c>
      <c r="J1180" s="10">
        <v>15</v>
      </c>
      <c r="K1180" s="3"/>
      <c r="L1180" s="3"/>
    </row>
    <row r="1181" spans="1:12" x14ac:dyDescent="0.3">
      <c r="A1181" s="2">
        <v>2015</v>
      </c>
      <c r="B1181" s="2" t="s">
        <v>8</v>
      </c>
      <c r="C1181" s="4" t="s">
        <v>86</v>
      </c>
      <c r="D1181" s="2" t="s">
        <v>60</v>
      </c>
      <c r="E1181" s="2" t="str">
        <f t="shared" si="36"/>
        <v>201512</v>
      </c>
      <c r="F1181" s="2" t="str">
        <f t="shared" si="37"/>
        <v>20151252</v>
      </c>
      <c r="G1181" s="2" t="s">
        <v>61</v>
      </c>
      <c r="H1181" s="2">
        <v>258823</v>
      </c>
      <c r="I1181" s="10">
        <v>1137123</v>
      </c>
      <c r="J1181" s="10">
        <v>17</v>
      </c>
      <c r="K1181" s="3"/>
      <c r="L1181" s="3"/>
    </row>
    <row r="1182" spans="1:12" x14ac:dyDescent="0.3">
      <c r="A1182" s="2">
        <v>2015</v>
      </c>
      <c r="B1182" s="2" t="s">
        <v>8</v>
      </c>
      <c r="C1182" s="4" t="s">
        <v>86</v>
      </c>
      <c r="D1182" s="2" t="s">
        <v>62</v>
      </c>
      <c r="E1182" s="2" t="str">
        <f t="shared" si="36"/>
        <v>201512</v>
      </c>
      <c r="F1182" s="2" t="str">
        <f t="shared" si="37"/>
        <v>20151254</v>
      </c>
      <c r="G1182" s="2" t="s">
        <v>63</v>
      </c>
      <c r="H1182" s="2">
        <v>415305</v>
      </c>
      <c r="I1182" s="10">
        <v>899561</v>
      </c>
      <c r="J1182" s="10">
        <v>6</v>
      </c>
      <c r="K1182" s="3"/>
      <c r="L1182" s="3"/>
    </row>
    <row r="1183" spans="1:12" x14ac:dyDescent="0.3">
      <c r="A1183" s="2">
        <v>2015</v>
      </c>
      <c r="B1183" s="2" t="s">
        <v>8</v>
      </c>
      <c r="C1183" s="4" t="s">
        <v>86</v>
      </c>
      <c r="D1183" s="2" t="s">
        <v>64</v>
      </c>
      <c r="E1183" s="2" t="str">
        <f t="shared" si="36"/>
        <v>201512</v>
      </c>
      <c r="F1183" s="2" t="str">
        <f t="shared" si="37"/>
        <v>20151286</v>
      </c>
      <c r="G1183" s="2" t="s">
        <v>65</v>
      </c>
      <c r="H1183" s="2">
        <v>43133</v>
      </c>
      <c r="I1183" s="10">
        <v>253286</v>
      </c>
      <c r="J1183" s="10">
        <v>6</v>
      </c>
      <c r="K1183" s="3"/>
      <c r="L1183" s="3"/>
    </row>
    <row r="1184" spans="1:12" x14ac:dyDescent="0.3">
      <c r="A1184" s="2">
        <v>2015</v>
      </c>
      <c r="B1184" s="2" t="s">
        <v>8</v>
      </c>
      <c r="C1184" s="4" t="s">
        <v>86</v>
      </c>
      <c r="D1184" s="2" t="s">
        <v>66</v>
      </c>
      <c r="E1184" s="2" t="str">
        <f t="shared" si="36"/>
        <v>201512</v>
      </c>
      <c r="F1184" s="2" t="str">
        <f t="shared" si="37"/>
        <v>20151263</v>
      </c>
      <c r="G1184" s="2" t="s">
        <v>67</v>
      </c>
      <c r="H1184" s="2">
        <v>244095</v>
      </c>
      <c r="I1184" s="10">
        <v>243296</v>
      </c>
      <c r="J1184" s="10">
        <v>6</v>
      </c>
      <c r="K1184" s="3"/>
      <c r="L1184" s="3"/>
    </row>
    <row r="1185" spans="1:12" x14ac:dyDescent="0.3">
      <c r="A1185" s="2">
        <v>2015</v>
      </c>
      <c r="B1185" s="2" t="s">
        <v>8</v>
      </c>
      <c r="C1185" s="4" t="s">
        <v>86</v>
      </c>
      <c r="D1185" s="2" t="s">
        <v>68</v>
      </c>
      <c r="E1185" s="2" t="str">
        <f t="shared" si="36"/>
        <v>201512</v>
      </c>
      <c r="F1185" s="2" t="str">
        <f t="shared" si="37"/>
        <v>20151266</v>
      </c>
      <c r="G1185" s="2" t="s">
        <v>69</v>
      </c>
      <c r="H1185" s="2">
        <v>491849</v>
      </c>
      <c r="I1185" s="10">
        <v>400899</v>
      </c>
      <c r="J1185" s="10">
        <v>11</v>
      </c>
      <c r="K1185" s="3"/>
      <c r="L1185" s="3"/>
    </row>
    <row r="1186" spans="1:12" x14ac:dyDescent="0.3">
      <c r="A1186" s="2">
        <v>2015</v>
      </c>
      <c r="B1186" s="2" t="s">
        <v>8</v>
      </c>
      <c r="C1186" s="4" t="s">
        <v>86</v>
      </c>
      <c r="D1186" s="2" t="s">
        <v>70</v>
      </c>
      <c r="E1186" s="2" t="str">
        <f t="shared" si="36"/>
        <v>201512</v>
      </c>
      <c r="F1186" s="2" t="str">
        <f t="shared" si="37"/>
        <v>20151288</v>
      </c>
      <c r="G1186" s="2" t="s">
        <v>71</v>
      </c>
      <c r="H1186" s="2">
        <v>38696</v>
      </c>
      <c r="I1186" s="10">
        <v>17434</v>
      </c>
      <c r="J1186" s="10">
        <v>1</v>
      </c>
      <c r="K1186" s="3"/>
      <c r="L1186" s="3"/>
    </row>
    <row r="1187" spans="1:12" x14ac:dyDescent="0.3">
      <c r="A1187" s="2">
        <v>2015</v>
      </c>
      <c r="B1187" s="2" t="s">
        <v>8</v>
      </c>
      <c r="C1187" s="4" t="s">
        <v>86</v>
      </c>
      <c r="D1187" s="2" t="s">
        <v>72</v>
      </c>
      <c r="E1187" s="2" t="str">
        <f t="shared" si="36"/>
        <v>201512</v>
      </c>
      <c r="F1187" s="2" t="str">
        <f t="shared" si="37"/>
        <v>20151268</v>
      </c>
      <c r="G1187" s="2" t="s">
        <v>73</v>
      </c>
      <c r="H1187" s="2">
        <v>1027563</v>
      </c>
      <c r="I1187" s="10">
        <v>901577</v>
      </c>
      <c r="J1187" s="10">
        <v>26</v>
      </c>
      <c r="K1187" s="3"/>
      <c r="L1187" s="3"/>
    </row>
    <row r="1188" spans="1:12" x14ac:dyDescent="0.3">
      <c r="A1188" s="2">
        <v>2015</v>
      </c>
      <c r="B1188" s="2" t="s">
        <v>8</v>
      </c>
      <c r="C1188" s="4" t="s">
        <v>86</v>
      </c>
      <c r="D1188" s="2" t="s">
        <v>74</v>
      </c>
      <c r="E1188" s="2" t="str">
        <f t="shared" si="36"/>
        <v>201512</v>
      </c>
      <c r="F1188" s="2" t="str">
        <f t="shared" si="37"/>
        <v>20151270</v>
      </c>
      <c r="G1188" s="2" t="s">
        <v>75</v>
      </c>
      <c r="H1188" s="2">
        <v>148267</v>
      </c>
      <c r="I1188" s="10">
        <v>826026</v>
      </c>
      <c r="J1188" s="10">
        <v>5</v>
      </c>
      <c r="K1188" s="3"/>
      <c r="L1188" s="3"/>
    </row>
    <row r="1189" spans="1:12" x14ac:dyDescent="0.3">
      <c r="A1189" s="2">
        <v>2015</v>
      </c>
      <c r="B1189" s="2" t="s">
        <v>8</v>
      </c>
      <c r="C1189" s="4" t="s">
        <v>86</v>
      </c>
      <c r="D1189" s="2" t="s">
        <v>76</v>
      </c>
      <c r="E1189" s="2" t="str">
        <f t="shared" si="36"/>
        <v>201512</v>
      </c>
      <c r="F1189" s="2" t="str">
        <f t="shared" si="37"/>
        <v>20151273</v>
      </c>
      <c r="G1189" s="2" t="s">
        <v>77</v>
      </c>
      <c r="H1189" s="2">
        <v>463138</v>
      </c>
      <c r="I1189" s="10">
        <v>733152</v>
      </c>
      <c r="J1189" s="10">
        <v>19</v>
      </c>
      <c r="K1189" s="3"/>
      <c r="L1189" s="3"/>
    </row>
    <row r="1190" spans="1:12" x14ac:dyDescent="0.3">
      <c r="A1190" s="2">
        <v>2015</v>
      </c>
      <c r="B1190" s="2" t="s">
        <v>8</v>
      </c>
      <c r="C1190" s="4" t="s">
        <v>86</v>
      </c>
      <c r="D1190" s="2" t="s">
        <v>78</v>
      </c>
      <c r="E1190" s="2" t="str">
        <f t="shared" si="36"/>
        <v>201512</v>
      </c>
      <c r="F1190" s="2" t="str">
        <f t="shared" si="37"/>
        <v>20151276</v>
      </c>
      <c r="G1190" s="2" t="s">
        <v>79</v>
      </c>
      <c r="H1190" s="2">
        <v>2329996</v>
      </c>
      <c r="I1190" s="10">
        <v>1881789</v>
      </c>
      <c r="J1190" s="10">
        <v>11</v>
      </c>
      <c r="K1190" s="3"/>
      <c r="L1190" s="3"/>
    </row>
    <row r="1191" spans="1:12" x14ac:dyDescent="0.3">
      <c r="A1191" s="2">
        <v>2015</v>
      </c>
      <c r="B1191" s="2" t="s">
        <v>8</v>
      </c>
      <c r="C1191" s="4" t="s">
        <v>86</v>
      </c>
      <c r="D1191" s="2" t="s">
        <v>80</v>
      </c>
      <c r="E1191" s="2" t="str">
        <f t="shared" si="36"/>
        <v>201512</v>
      </c>
      <c r="F1191" s="2" t="str">
        <f t="shared" si="37"/>
        <v>20151297</v>
      </c>
      <c r="G1191" s="2" t="s">
        <v>81</v>
      </c>
      <c r="H1191" s="2">
        <v>2838</v>
      </c>
      <c r="I1191" s="10">
        <v>26997</v>
      </c>
      <c r="J1191" s="10">
        <v>1</v>
      </c>
      <c r="K1191" s="3"/>
      <c r="L1191" s="3"/>
    </row>
    <row r="1192" spans="1:12" x14ac:dyDescent="0.3">
      <c r="A1192" s="2">
        <v>2015</v>
      </c>
      <c r="B1192" s="2" t="s">
        <v>8</v>
      </c>
      <c r="C1192" s="4" t="s">
        <v>86</v>
      </c>
      <c r="D1192" s="2" t="s">
        <v>82</v>
      </c>
      <c r="E1192" s="2" t="str">
        <f t="shared" si="36"/>
        <v>201512</v>
      </c>
      <c r="F1192" s="2" t="str">
        <f t="shared" si="37"/>
        <v>20151299</v>
      </c>
      <c r="G1192" s="2" t="s">
        <v>83</v>
      </c>
      <c r="H1192" s="2">
        <v>6715</v>
      </c>
      <c r="I1192" s="10">
        <v>67006</v>
      </c>
      <c r="J1192" s="10">
        <v>2</v>
      </c>
      <c r="K1192" s="3"/>
      <c r="L1192" s="3"/>
    </row>
    <row r="1193" spans="1:12" x14ac:dyDescent="0.3">
      <c r="A1193" s="2">
        <v>2016</v>
      </c>
      <c r="B1193" s="2" t="s">
        <v>9</v>
      </c>
      <c r="C1193" s="4" t="s">
        <v>52</v>
      </c>
      <c r="D1193" s="2" t="s">
        <v>5</v>
      </c>
      <c r="E1193" s="2" t="str">
        <f t="shared" si="36"/>
        <v>201601</v>
      </c>
      <c r="F1193" s="2" t="str">
        <f t="shared" si="37"/>
        <v>20160191</v>
      </c>
      <c r="G1193" s="2" t="s">
        <v>6</v>
      </c>
      <c r="H1193" s="2">
        <v>13917</v>
      </c>
      <c r="I1193" s="10">
        <v>53564</v>
      </c>
      <c r="J1193" s="10">
        <v>0</v>
      </c>
      <c r="K1193" s="3"/>
      <c r="L1193" s="3"/>
    </row>
    <row r="1194" spans="1:12" x14ac:dyDescent="0.3">
      <c r="A1194" s="2">
        <v>2016</v>
      </c>
      <c r="B1194" s="2" t="s">
        <v>9</v>
      </c>
      <c r="C1194" s="4" t="s">
        <v>52</v>
      </c>
      <c r="D1194" s="2" t="s">
        <v>18</v>
      </c>
      <c r="E1194" s="2" t="str">
        <f t="shared" si="36"/>
        <v>201601</v>
      </c>
      <c r="F1194" s="2" t="str">
        <f t="shared" si="37"/>
        <v>20160105</v>
      </c>
      <c r="G1194" s="2" t="s">
        <v>19</v>
      </c>
      <c r="H1194" s="2">
        <v>3426363</v>
      </c>
      <c r="I1194" s="10">
        <v>2400310</v>
      </c>
      <c r="J1194" s="10">
        <v>56</v>
      </c>
      <c r="K1194" s="3"/>
      <c r="L1194" s="3"/>
    </row>
    <row r="1195" spans="1:12" x14ac:dyDescent="0.3">
      <c r="A1195" s="2">
        <v>2016</v>
      </c>
      <c r="B1195" s="2" t="s">
        <v>9</v>
      </c>
      <c r="C1195" s="4" t="s">
        <v>52</v>
      </c>
      <c r="D1195" s="2" t="s">
        <v>20</v>
      </c>
      <c r="E1195" s="2" t="str">
        <f t="shared" si="36"/>
        <v>201601</v>
      </c>
      <c r="F1195" s="2" t="str">
        <f t="shared" si="37"/>
        <v>20160181</v>
      </c>
      <c r="G1195" s="2" t="s">
        <v>21</v>
      </c>
      <c r="H1195" s="2">
        <v>41195</v>
      </c>
      <c r="I1195" s="10">
        <v>192644</v>
      </c>
      <c r="J1195" s="10">
        <v>2</v>
      </c>
      <c r="K1195" s="3"/>
      <c r="L1195" s="3"/>
    </row>
    <row r="1196" spans="1:12" x14ac:dyDescent="0.3">
      <c r="A1196" s="2">
        <v>2016</v>
      </c>
      <c r="B1196" s="2" t="s">
        <v>9</v>
      </c>
      <c r="C1196" s="4" t="s">
        <v>52</v>
      </c>
      <c r="D1196" s="2" t="s">
        <v>22</v>
      </c>
      <c r="E1196" s="2" t="str">
        <f t="shared" si="36"/>
        <v>201601</v>
      </c>
      <c r="F1196" s="2" t="str">
        <f t="shared" si="37"/>
        <v>20160108</v>
      </c>
      <c r="G1196" s="2" t="s">
        <v>23</v>
      </c>
      <c r="H1196" s="2">
        <v>1012077</v>
      </c>
      <c r="I1196" s="10">
        <v>1389940</v>
      </c>
      <c r="J1196" s="10">
        <v>5</v>
      </c>
      <c r="K1196" s="3"/>
      <c r="L1196" s="3"/>
    </row>
    <row r="1197" spans="1:12" x14ac:dyDescent="0.3">
      <c r="A1197" s="2">
        <v>2016</v>
      </c>
      <c r="B1197" s="2" t="s">
        <v>9</v>
      </c>
      <c r="C1197" s="4" t="s">
        <v>52</v>
      </c>
      <c r="D1197" s="2" t="s">
        <v>24</v>
      </c>
      <c r="E1197" s="2" t="str">
        <f t="shared" si="36"/>
        <v>201601</v>
      </c>
      <c r="F1197" s="2" t="str">
        <f t="shared" si="37"/>
        <v>20160111</v>
      </c>
      <c r="G1197" s="2" t="s">
        <v>25</v>
      </c>
      <c r="H1197" s="2">
        <v>5773814</v>
      </c>
      <c r="I1197" s="10">
        <v>1301321</v>
      </c>
      <c r="J1197" s="10">
        <v>15</v>
      </c>
      <c r="K1197" s="3"/>
      <c r="L1197" s="3"/>
    </row>
    <row r="1198" spans="1:12" x14ac:dyDescent="0.3">
      <c r="A1198" s="2">
        <v>2016</v>
      </c>
      <c r="B1198" s="2" t="s">
        <v>9</v>
      </c>
      <c r="C1198" s="4" t="s">
        <v>52</v>
      </c>
      <c r="D1198" s="2" t="s">
        <v>26</v>
      </c>
      <c r="E1198" s="2" t="str">
        <f t="shared" si="36"/>
        <v>201601</v>
      </c>
      <c r="F1198" s="2" t="str">
        <f t="shared" si="37"/>
        <v>20160113</v>
      </c>
      <c r="G1198" s="2" t="s">
        <v>27</v>
      </c>
      <c r="H1198" s="2">
        <v>584040</v>
      </c>
      <c r="I1198" s="10">
        <v>1427381</v>
      </c>
      <c r="J1198" s="10">
        <v>33</v>
      </c>
      <c r="K1198" s="3"/>
      <c r="L1198" s="3"/>
    </row>
    <row r="1199" spans="1:12" x14ac:dyDescent="0.3">
      <c r="A1199" s="2">
        <v>2016</v>
      </c>
      <c r="B1199" s="2" t="s">
        <v>9</v>
      </c>
      <c r="C1199" s="4" t="s">
        <v>52</v>
      </c>
      <c r="D1199" s="2" t="s">
        <v>28</v>
      </c>
      <c r="E1199" s="2" t="str">
        <f t="shared" si="36"/>
        <v>201601</v>
      </c>
      <c r="F1199" s="2" t="str">
        <f t="shared" si="37"/>
        <v>20160115</v>
      </c>
      <c r="G1199" s="2" t="s">
        <v>29</v>
      </c>
      <c r="H1199" s="2">
        <v>420456</v>
      </c>
      <c r="I1199" s="10">
        <v>663726</v>
      </c>
      <c r="J1199" s="10">
        <v>15</v>
      </c>
      <c r="K1199" s="3"/>
      <c r="L1199" s="3"/>
    </row>
    <row r="1200" spans="1:12" x14ac:dyDescent="0.3">
      <c r="A1200" s="2">
        <v>2016</v>
      </c>
      <c r="B1200" s="2" t="s">
        <v>9</v>
      </c>
      <c r="C1200" s="4" t="s">
        <v>52</v>
      </c>
      <c r="D1200" s="2" t="s">
        <v>30</v>
      </c>
      <c r="E1200" s="2" t="str">
        <f t="shared" si="36"/>
        <v>201601</v>
      </c>
      <c r="F1200" s="2" t="str">
        <f t="shared" si="37"/>
        <v>20160117</v>
      </c>
      <c r="G1200" s="2" t="s">
        <v>31</v>
      </c>
      <c r="H1200" s="2">
        <v>417207</v>
      </c>
      <c r="I1200" s="10">
        <v>437550</v>
      </c>
      <c r="J1200" s="10">
        <v>11</v>
      </c>
      <c r="K1200" s="3"/>
      <c r="L1200" s="3"/>
    </row>
    <row r="1201" spans="1:12" x14ac:dyDescent="0.3">
      <c r="A1201" s="2">
        <v>2016</v>
      </c>
      <c r="B1201" s="2" t="s">
        <v>9</v>
      </c>
      <c r="C1201" s="4" t="s">
        <v>52</v>
      </c>
      <c r="D1201" s="2" t="s">
        <v>32</v>
      </c>
      <c r="E1201" s="2" t="str">
        <f t="shared" si="36"/>
        <v>201601</v>
      </c>
      <c r="F1201" s="2" t="str">
        <f t="shared" si="37"/>
        <v>20160118</v>
      </c>
      <c r="G1201" s="2" t="s">
        <v>33</v>
      </c>
      <c r="H1201" s="2">
        <v>68568</v>
      </c>
      <c r="I1201" s="10">
        <v>298349</v>
      </c>
      <c r="J1201" s="10">
        <v>6</v>
      </c>
      <c r="K1201" s="3"/>
      <c r="L1201" s="3"/>
    </row>
    <row r="1202" spans="1:12" x14ac:dyDescent="0.3">
      <c r="A1202" s="2">
        <v>2016</v>
      </c>
      <c r="B1202" s="2" t="s">
        <v>9</v>
      </c>
      <c r="C1202" s="4" t="s">
        <v>52</v>
      </c>
      <c r="D1202" s="2" t="s">
        <v>34</v>
      </c>
      <c r="E1202" s="2" t="str">
        <f t="shared" si="36"/>
        <v>201601</v>
      </c>
      <c r="F1202" s="2" t="str">
        <f t="shared" si="37"/>
        <v>20160185</v>
      </c>
      <c r="G1202" s="2" t="s">
        <v>35</v>
      </c>
      <c r="H1202" s="2">
        <v>151152</v>
      </c>
      <c r="I1202" s="10">
        <v>216045</v>
      </c>
      <c r="J1202" s="10">
        <v>3</v>
      </c>
      <c r="K1202" s="3"/>
      <c r="L1202" s="3"/>
    </row>
    <row r="1203" spans="1:12" x14ac:dyDescent="0.3">
      <c r="A1203" s="2">
        <v>2016</v>
      </c>
      <c r="B1203" s="2" t="s">
        <v>9</v>
      </c>
      <c r="C1203" s="4" t="s">
        <v>52</v>
      </c>
      <c r="D1203" s="2" t="s">
        <v>36</v>
      </c>
      <c r="E1203" s="2" t="str">
        <f t="shared" si="36"/>
        <v>201601</v>
      </c>
      <c r="F1203" s="2" t="str">
        <f t="shared" si="37"/>
        <v>20160119</v>
      </c>
      <c r="G1203" s="2" t="s">
        <v>37</v>
      </c>
      <c r="H1203" s="2">
        <v>253522</v>
      </c>
      <c r="I1203" s="10">
        <v>965810</v>
      </c>
      <c r="J1203" s="10">
        <v>6</v>
      </c>
      <c r="K1203" s="3"/>
      <c r="L1203" s="3"/>
    </row>
    <row r="1204" spans="1:12" x14ac:dyDescent="0.3">
      <c r="A1204" s="2">
        <v>2016</v>
      </c>
      <c r="B1204" s="2" t="s">
        <v>9</v>
      </c>
      <c r="C1204" s="4" t="s">
        <v>52</v>
      </c>
      <c r="D1204" s="2" t="s">
        <v>38</v>
      </c>
      <c r="E1204" s="2" t="str">
        <f t="shared" si="36"/>
        <v>201601</v>
      </c>
      <c r="F1204" s="2" t="str">
        <f t="shared" si="37"/>
        <v>20160120</v>
      </c>
      <c r="G1204" s="2" t="s">
        <v>39</v>
      </c>
      <c r="H1204" s="2">
        <v>284370</v>
      </c>
      <c r="I1204" s="10">
        <v>836212</v>
      </c>
      <c r="J1204" s="10">
        <v>3</v>
      </c>
      <c r="K1204" s="3"/>
      <c r="L1204" s="3"/>
    </row>
    <row r="1205" spans="1:12" x14ac:dyDescent="0.3">
      <c r="A1205" s="2">
        <v>2016</v>
      </c>
      <c r="B1205" s="2" t="s">
        <v>9</v>
      </c>
      <c r="C1205" s="4" t="s">
        <v>52</v>
      </c>
      <c r="D1205" s="2" t="s">
        <v>40</v>
      </c>
      <c r="E1205" s="2" t="str">
        <f t="shared" si="36"/>
        <v>201601</v>
      </c>
      <c r="F1205" s="2" t="str">
        <f t="shared" si="37"/>
        <v>20160127</v>
      </c>
      <c r="G1205" s="2" t="s">
        <v>41</v>
      </c>
      <c r="H1205" s="2">
        <v>44096</v>
      </c>
      <c r="I1205" s="10">
        <v>377128</v>
      </c>
      <c r="J1205" s="10">
        <v>3</v>
      </c>
      <c r="K1205" s="3"/>
      <c r="L1205" s="3"/>
    </row>
    <row r="1206" spans="1:12" x14ac:dyDescent="0.3">
      <c r="A1206" s="2">
        <v>2016</v>
      </c>
      <c r="B1206" s="2" t="s">
        <v>9</v>
      </c>
      <c r="C1206" s="4" t="s">
        <v>52</v>
      </c>
      <c r="D1206" s="2" t="s">
        <v>42</v>
      </c>
      <c r="E1206" s="2" t="str">
        <f t="shared" si="36"/>
        <v>201601</v>
      </c>
      <c r="F1206" s="2" t="str">
        <f t="shared" si="37"/>
        <v>20160123</v>
      </c>
      <c r="G1206" s="2" t="s">
        <v>43</v>
      </c>
      <c r="H1206" s="2">
        <v>288130</v>
      </c>
      <c r="I1206" s="10">
        <v>1347932</v>
      </c>
      <c r="J1206" s="10">
        <v>19</v>
      </c>
      <c r="K1206" s="3"/>
      <c r="L1206" s="3"/>
    </row>
    <row r="1207" spans="1:12" x14ac:dyDescent="0.3">
      <c r="A1207" s="2">
        <v>2016</v>
      </c>
      <c r="B1207" s="2" t="s">
        <v>9</v>
      </c>
      <c r="C1207" s="4" t="s">
        <v>52</v>
      </c>
      <c r="D1207" s="2" t="s">
        <v>44</v>
      </c>
      <c r="E1207" s="2" t="str">
        <f t="shared" si="36"/>
        <v>201601</v>
      </c>
      <c r="F1207" s="2" t="str">
        <f t="shared" si="37"/>
        <v>20160125</v>
      </c>
      <c r="G1207" s="2" t="s">
        <v>45</v>
      </c>
      <c r="H1207" s="2">
        <v>1136527</v>
      </c>
      <c r="I1207" s="10">
        <v>911249</v>
      </c>
      <c r="J1207" s="10">
        <v>13</v>
      </c>
      <c r="K1207" s="3"/>
      <c r="L1207" s="3"/>
    </row>
    <row r="1208" spans="1:12" x14ac:dyDescent="0.3">
      <c r="A1208" s="2">
        <v>2016</v>
      </c>
      <c r="B1208" s="2" t="s">
        <v>9</v>
      </c>
      <c r="C1208" s="4" t="s">
        <v>52</v>
      </c>
      <c r="D1208" s="2" t="s">
        <v>46</v>
      </c>
      <c r="E1208" s="2" t="str">
        <f t="shared" si="36"/>
        <v>201601</v>
      </c>
      <c r="F1208" s="2" t="str">
        <f t="shared" si="37"/>
        <v>20160194</v>
      </c>
      <c r="G1208" s="2" t="s">
        <v>47</v>
      </c>
      <c r="H1208" s="2">
        <v>4544</v>
      </c>
      <c r="I1208" s="10">
        <v>39067</v>
      </c>
      <c r="J1208" s="10">
        <v>0</v>
      </c>
      <c r="K1208" s="3"/>
      <c r="L1208" s="3"/>
    </row>
    <row r="1209" spans="1:12" x14ac:dyDescent="0.3">
      <c r="A1209" s="2">
        <v>2016</v>
      </c>
      <c r="B1209" s="2" t="s">
        <v>9</v>
      </c>
      <c r="C1209" s="4" t="s">
        <v>52</v>
      </c>
      <c r="D1209" s="2" t="s">
        <v>48</v>
      </c>
      <c r="E1209" s="2" t="str">
        <f t="shared" si="36"/>
        <v>201601</v>
      </c>
      <c r="F1209" s="2" t="str">
        <f t="shared" si="37"/>
        <v>20160195</v>
      </c>
      <c r="G1209" s="2" t="s">
        <v>49</v>
      </c>
      <c r="H1209" s="2">
        <v>14494</v>
      </c>
      <c r="I1209" s="10">
        <v>57736</v>
      </c>
      <c r="J1209" s="10">
        <v>0</v>
      </c>
      <c r="K1209" s="3"/>
      <c r="L1209" s="3"/>
    </row>
    <row r="1210" spans="1:12" x14ac:dyDescent="0.3">
      <c r="A1210" s="2">
        <v>2016</v>
      </c>
      <c r="B1210" s="2" t="s">
        <v>9</v>
      </c>
      <c r="C1210" s="4" t="s">
        <v>52</v>
      </c>
      <c r="D1210" s="2" t="s">
        <v>50</v>
      </c>
      <c r="E1210" s="2" t="str">
        <f t="shared" si="36"/>
        <v>201601</v>
      </c>
      <c r="F1210" s="2" t="str">
        <f t="shared" si="37"/>
        <v>20160141</v>
      </c>
      <c r="G1210" s="2" t="s">
        <v>51</v>
      </c>
      <c r="H1210" s="2">
        <v>301328</v>
      </c>
      <c r="I1210" s="10">
        <v>756643</v>
      </c>
      <c r="J1210" s="10">
        <v>9</v>
      </c>
      <c r="K1210" s="3"/>
      <c r="L1210" s="3"/>
    </row>
    <row r="1211" spans="1:12" x14ac:dyDescent="0.3">
      <c r="A1211" s="2">
        <v>2016</v>
      </c>
      <c r="B1211" s="2" t="s">
        <v>9</v>
      </c>
      <c r="C1211" s="4" t="s">
        <v>52</v>
      </c>
      <c r="D1211" s="2" t="s">
        <v>54</v>
      </c>
      <c r="E1211" s="2" t="str">
        <f t="shared" si="36"/>
        <v>201601</v>
      </c>
      <c r="F1211" s="2" t="str">
        <f t="shared" si="37"/>
        <v>20160144</v>
      </c>
      <c r="G1211" s="2" t="s">
        <v>55</v>
      </c>
      <c r="H1211" s="2">
        <v>131701</v>
      </c>
      <c r="I1211" s="10">
        <v>729446</v>
      </c>
      <c r="J1211" s="10">
        <v>3</v>
      </c>
      <c r="K1211" s="3"/>
      <c r="L1211" s="3"/>
    </row>
    <row r="1212" spans="1:12" x14ac:dyDescent="0.3">
      <c r="A1212" s="2">
        <v>2016</v>
      </c>
      <c r="B1212" s="2" t="s">
        <v>9</v>
      </c>
      <c r="C1212" s="4" t="s">
        <v>52</v>
      </c>
      <c r="D1212" s="2" t="s">
        <v>56</v>
      </c>
      <c r="E1212" s="2" t="str">
        <f t="shared" si="36"/>
        <v>201601</v>
      </c>
      <c r="F1212" s="2" t="str">
        <f t="shared" si="37"/>
        <v>20160147</v>
      </c>
      <c r="G1212" s="2" t="s">
        <v>57</v>
      </c>
      <c r="H1212" s="2">
        <v>332212</v>
      </c>
      <c r="I1212" s="10">
        <v>975068</v>
      </c>
      <c r="J1212" s="10">
        <v>9</v>
      </c>
      <c r="K1212" s="3"/>
      <c r="L1212" s="3"/>
    </row>
    <row r="1213" spans="1:12" x14ac:dyDescent="0.3">
      <c r="A1213" s="2">
        <v>2016</v>
      </c>
      <c r="B1213" s="2" t="s">
        <v>9</v>
      </c>
      <c r="C1213" s="4" t="s">
        <v>52</v>
      </c>
      <c r="D1213" s="2" t="s">
        <v>58</v>
      </c>
      <c r="E1213" s="2" t="str">
        <f t="shared" si="36"/>
        <v>201601</v>
      </c>
      <c r="F1213" s="2" t="str">
        <f t="shared" si="37"/>
        <v>20160150</v>
      </c>
      <c r="G1213" s="2" t="s">
        <v>59</v>
      </c>
      <c r="H1213" s="2">
        <v>404379</v>
      </c>
      <c r="I1213" s="10">
        <v>473983</v>
      </c>
      <c r="J1213" s="10">
        <v>15</v>
      </c>
      <c r="K1213" s="3"/>
      <c r="L1213" s="3"/>
    </row>
    <row r="1214" spans="1:12" x14ac:dyDescent="0.3">
      <c r="A1214" s="2">
        <v>2016</v>
      </c>
      <c r="B1214" s="2" t="s">
        <v>9</v>
      </c>
      <c r="C1214" s="4" t="s">
        <v>52</v>
      </c>
      <c r="D1214" s="2" t="s">
        <v>60</v>
      </c>
      <c r="E1214" s="2" t="str">
        <f t="shared" si="36"/>
        <v>201601</v>
      </c>
      <c r="F1214" s="2" t="str">
        <f t="shared" si="37"/>
        <v>20160152</v>
      </c>
      <c r="G1214" s="2" t="s">
        <v>61</v>
      </c>
      <c r="H1214" s="2">
        <v>251823</v>
      </c>
      <c r="I1214" s="10">
        <v>1141191</v>
      </c>
      <c r="J1214" s="10">
        <v>17</v>
      </c>
      <c r="K1214" s="3"/>
      <c r="L1214" s="3"/>
    </row>
    <row r="1215" spans="1:12" x14ac:dyDescent="0.3">
      <c r="A1215" s="2">
        <v>2016</v>
      </c>
      <c r="B1215" s="2" t="s">
        <v>9</v>
      </c>
      <c r="C1215" s="4" t="s">
        <v>52</v>
      </c>
      <c r="D1215" s="2" t="s">
        <v>62</v>
      </c>
      <c r="E1215" s="2" t="str">
        <f t="shared" si="36"/>
        <v>201601</v>
      </c>
      <c r="F1215" s="2" t="str">
        <f t="shared" si="37"/>
        <v>20160154</v>
      </c>
      <c r="G1215" s="2" t="s">
        <v>63</v>
      </c>
      <c r="H1215" s="2">
        <v>404236</v>
      </c>
      <c r="I1215" s="10">
        <v>909778</v>
      </c>
      <c r="J1215" s="10">
        <v>6</v>
      </c>
      <c r="K1215" s="3"/>
      <c r="L1215" s="3"/>
    </row>
    <row r="1216" spans="1:12" x14ac:dyDescent="0.3">
      <c r="A1216" s="2">
        <v>2016</v>
      </c>
      <c r="B1216" s="2" t="s">
        <v>9</v>
      </c>
      <c r="C1216" s="4" t="s">
        <v>52</v>
      </c>
      <c r="D1216" s="2" t="s">
        <v>64</v>
      </c>
      <c r="E1216" s="2" t="str">
        <f t="shared" si="36"/>
        <v>201601</v>
      </c>
      <c r="F1216" s="2" t="str">
        <f t="shared" si="37"/>
        <v>20160186</v>
      </c>
      <c r="G1216" s="2" t="s">
        <v>65</v>
      </c>
      <c r="H1216" s="2">
        <v>42151</v>
      </c>
      <c r="I1216" s="10">
        <v>253752</v>
      </c>
      <c r="J1216" s="10">
        <v>6</v>
      </c>
      <c r="K1216" s="3"/>
      <c r="L1216" s="3"/>
    </row>
    <row r="1217" spans="1:12" x14ac:dyDescent="0.3">
      <c r="A1217" s="2">
        <v>2016</v>
      </c>
      <c r="B1217" s="2" t="s">
        <v>9</v>
      </c>
      <c r="C1217" s="4" t="s">
        <v>52</v>
      </c>
      <c r="D1217" s="2" t="s">
        <v>66</v>
      </c>
      <c r="E1217" s="2" t="str">
        <f t="shared" si="36"/>
        <v>201601</v>
      </c>
      <c r="F1217" s="2" t="str">
        <f t="shared" si="37"/>
        <v>20160163</v>
      </c>
      <c r="G1217" s="2" t="s">
        <v>67</v>
      </c>
      <c r="H1217" s="2">
        <v>235858</v>
      </c>
      <c r="I1217" s="10">
        <v>244252</v>
      </c>
      <c r="J1217" s="10">
        <v>6</v>
      </c>
      <c r="K1217" s="3"/>
      <c r="L1217" s="3"/>
    </row>
    <row r="1218" spans="1:12" x14ac:dyDescent="0.3">
      <c r="A1218" s="2">
        <v>2016</v>
      </c>
      <c r="B1218" s="2" t="s">
        <v>9</v>
      </c>
      <c r="C1218" s="4" t="s">
        <v>52</v>
      </c>
      <c r="D1218" s="2" t="s">
        <v>68</v>
      </c>
      <c r="E1218" s="2" t="str">
        <f t="shared" ref="E1218:E1281" si="38">+CONCATENATE(A1218,C1218)</f>
        <v>201601</v>
      </c>
      <c r="F1218" s="2" t="str">
        <f t="shared" ref="F1218:F1281" si="39">+CONCATENATE(A1218,C1218,D1218)</f>
        <v>20160166</v>
      </c>
      <c r="G1218" s="2" t="s">
        <v>69</v>
      </c>
      <c r="H1218" s="2">
        <v>484786</v>
      </c>
      <c r="I1218" s="10">
        <v>404124</v>
      </c>
      <c r="J1218" s="10">
        <v>11</v>
      </c>
      <c r="K1218" s="3"/>
      <c r="L1218" s="3"/>
    </row>
    <row r="1219" spans="1:12" x14ac:dyDescent="0.3">
      <c r="A1219" s="2">
        <v>2016</v>
      </c>
      <c r="B1219" s="2" t="s">
        <v>9</v>
      </c>
      <c r="C1219" s="4" t="s">
        <v>52</v>
      </c>
      <c r="D1219" s="2" t="s">
        <v>70</v>
      </c>
      <c r="E1219" s="2" t="str">
        <f t="shared" si="38"/>
        <v>201601</v>
      </c>
      <c r="F1219" s="2" t="str">
        <f t="shared" si="39"/>
        <v>20160188</v>
      </c>
      <c r="G1219" s="2" t="s">
        <v>71</v>
      </c>
      <c r="H1219" s="2">
        <v>37905</v>
      </c>
      <c r="I1219" s="10">
        <v>17855</v>
      </c>
      <c r="J1219" s="10">
        <v>1</v>
      </c>
      <c r="K1219" s="3"/>
      <c r="L1219" s="3"/>
    </row>
    <row r="1220" spans="1:12" x14ac:dyDescent="0.3">
      <c r="A1220" s="2">
        <v>2016</v>
      </c>
      <c r="B1220" s="2" t="s">
        <v>9</v>
      </c>
      <c r="C1220" s="4" t="s">
        <v>52</v>
      </c>
      <c r="D1220" s="2" t="s">
        <v>72</v>
      </c>
      <c r="E1220" s="2" t="str">
        <f t="shared" si="38"/>
        <v>201601</v>
      </c>
      <c r="F1220" s="2" t="str">
        <f t="shared" si="39"/>
        <v>20160168</v>
      </c>
      <c r="G1220" s="2" t="s">
        <v>73</v>
      </c>
      <c r="H1220" s="2">
        <v>1012376</v>
      </c>
      <c r="I1220" s="10">
        <v>909099</v>
      </c>
      <c r="J1220" s="10">
        <v>26</v>
      </c>
      <c r="K1220" s="3"/>
      <c r="L1220" s="3"/>
    </row>
    <row r="1221" spans="1:12" x14ac:dyDescent="0.3">
      <c r="A1221" s="2">
        <v>2016</v>
      </c>
      <c r="B1221" s="2" t="s">
        <v>9</v>
      </c>
      <c r="C1221" s="4" t="s">
        <v>52</v>
      </c>
      <c r="D1221" s="2" t="s">
        <v>74</v>
      </c>
      <c r="E1221" s="2" t="str">
        <f t="shared" si="38"/>
        <v>201601</v>
      </c>
      <c r="F1221" s="2" t="str">
        <f t="shared" si="39"/>
        <v>20160170</v>
      </c>
      <c r="G1221" s="2" t="s">
        <v>75</v>
      </c>
      <c r="H1221" s="2">
        <v>144727</v>
      </c>
      <c r="I1221" s="10">
        <v>825638</v>
      </c>
      <c r="J1221" s="10">
        <v>5</v>
      </c>
      <c r="K1221" s="3"/>
      <c r="L1221" s="3"/>
    </row>
    <row r="1222" spans="1:12" x14ac:dyDescent="0.3">
      <c r="A1222" s="2">
        <v>2016</v>
      </c>
      <c r="B1222" s="2" t="s">
        <v>9</v>
      </c>
      <c r="C1222" s="4" t="s">
        <v>52</v>
      </c>
      <c r="D1222" s="2" t="s">
        <v>76</v>
      </c>
      <c r="E1222" s="2" t="str">
        <f t="shared" si="38"/>
        <v>201601</v>
      </c>
      <c r="F1222" s="2" t="str">
        <f t="shared" si="39"/>
        <v>20160173</v>
      </c>
      <c r="G1222" s="2" t="s">
        <v>77</v>
      </c>
      <c r="H1222" s="2">
        <v>456825</v>
      </c>
      <c r="I1222" s="10">
        <v>737298</v>
      </c>
      <c r="J1222" s="10">
        <v>19</v>
      </c>
      <c r="K1222" s="3"/>
      <c r="L1222" s="3"/>
    </row>
    <row r="1223" spans="1:12" x14ac:dyDescent="0.3">
      <c r="A1223" s="2">
        <v>2016</v>
      </c>
      <c r="B1223" s="2" t="s">
        <v>9</v>
      </c>
      <c r="C1223" s="4" t="s">
        <v>52</v>
      </c>
      <c r="D1223" s="2" t="s">
        <v>78</v>
      </c>
      <c r="E1223" s="2" t="str">
        <f t="shared" si="38"/>
        <v>201601</v>
      </c>
      <c r="F1223" s="2" t="str">
        <f t="shared" si="39"/>
        <v>20160176</v>
      </c>
      <c r="G1223" s="2" t="s">
        <v>79</v>
      </c>
      <c r="H1223" s="2">
        <v>2292017</v>
      </c>
      <c r="I1223" s="10">
        <v>1892765</v>
      </c>
      <c r="J1223" s="10">
        <v>11</v>
      </c>
      <c r="K1223" s="3"/>
      <c r="L1223" s="3"/>
    </row>
    <row r="1224" spans="1:12" x14ac:dyDescent="0.3">
      <c r="A1224" s="2">
        <v>2016</v>
      </c>
      <c r="B1224" s="2" t="s">
        <v>9</v>
      </c>
      <c r="C1224" s="4" t="s">
        <v>52</v>
      </c>
      <c r="D1224" s="2" t="s">
        <v>80</v>
      </c>
      <c r="E1224" s="2" t="str">
        <f t="shared" si="38"/>
        <v>201601</v>
      </c>
      <c r="F1224" s="2" t="str">
        <f t="shared" si="39"/>
        <v>20160197</v>
      </c>
      <c r="G1224" s="2" t="s">
        <v>81</v>
      </c>
      <c r="H1224" s="2">
        <v>3097</v>
      </c>
      <c r="I1224" s="10">
        <v>27004</v>
      </c>
      <c r="J1224" s="10">
        <v>1</v>
      </c>
      <c r="K1224" s="3"/>
      <c r="L1224" s="3"/>
    </row>
    <row r="1225" spans="1:12" x14ac:dyDescent="0.3">
      <c r="A1225" s="2">
        <v>2016</v>
      </c>
      <c r="B1225" s="2" t="s">
        <v>9</v>
      </c>
      <c r="C1225" s="4" t="s">
        <v>52</v>
      </c>
      <c r="D1225" s="2" t="s">
        <v>82</v>
      </c>
      <c r="E1225" s="2" t="str">
        <f t="shared" si="38"/>
        <v>201601</v>
      </c>
      <c r="F1225" s="2" t="str">
        <f t="shared" si="39"/>
        <v>20160199</v>
      </c>
      <c r="G1225" s="2" t="s">
        <v>83</v>
      </c>
      <c r="H1225" s="2">
        <v>6528</v>
      </c>
      <c r="I1225" s="10">
        <v>66889</v>
      </c>
      <c r="J1225" s="10">
        <v>2</v>
      </c>
      <c r="K1225" s="3"/>
      <c r="L1225" s="3"/>
    </row>
    <row r="1226" spans="1:12" x14ac:dyDescent="0.3">
      <c r="A1226" s="2">
        <v>2016</v>
      </c>
      <c r="B1226" s="2" t="s">
        <v>10</v>
      </c>
      <c r="C1226" s="4" t="s">
        <v>87</v>
      </c>
      <c r="D1226" s="2" t="s">
        <v>5</v>
      </c>
      <c r="E1226" s="2" t="str">
        <f t="shared" si="38"/>
        <v>201602</v>
      </c>
      <c r="F1226" s="2" t="str">
        <f t="shared" si="39"/>
        <v>20160291</v>
      </c>
      <c r="G1226" s="2" t="s">
        <v>6</v>
      </c>
      <c r="H1226" s="2">
        <v>12921</v>
      </c>
      <c r="I1226" s="10">
        <v>53220</v>
      </c>
      <c r="J1226" s="10">
        <v>0</v>
      </c>
      <c r="K1226" s="3"/>
      <c r="L1226" s="3"/>
    </row>
    <row r="1227" spans="1:12" x14ac:dyDescent="0.3">
      <c r="A1227" s="2">
        <v>2016</v>
      </c>
      <c r="B1227" s="2" t="s">
        <v>10</v>
      </c>
      <c r="C1227" s="4" t="s">
        <v>87</v>
      </c>
      <c r="D1227" s="2" t="s">
        <v>18</v>
      </c>
      <c r="E1227" s="2" t="str">
        <f t="shared" si="38"/>
        <v>201602</v>
      </c>
      <c r="F1227" s="2" t="str">
        <f t="shared" si="39"/>
        <v>20160205</v>
      </c>
      <c r="G1227" s="2" t="s">
        <v>19</v>
      </c>
      <c r="H1227" s="2">
        <v>3398694</v>
      </c>
      <c r="I1227" s="10">
        <v>2386642</v>
      </c>
      <c r="J1227" s="10">
        <v>56</v>
      </c>
      <c r="K1227" s="3"/>
      <c r="L1227" s="3"/>
    </row>
    <row r="1228" spans="1:12" x14ac:dyDescent="0.3">
      <c r="A1228" s="2">
        <v>2016</v>
      </c>
      <c r="B1228" s="2" t="s">
        <v>10</v>
      </c>
      <c r="C1228" s="4" t="s">
        <v>87</v>
      </c>
      <c r="D1228" s="2" t="s">
        <v>20</v>
      </c>
      <c r="E1228" s="2" t="str">
        <f t="shared" si="38"/>
        <v>201602</v>
      </c>
      <c r="F1228" s="2" t="str">
        <f t="shared" si="39"/>
        <v>20160281</v>
      </c>
      <c r="G1228" s="2" t="s">
        <v>21</v>
      </c>
      <c r="H1228" s="2">
        <v>38954</v>
      </c>
      <c r="I1228" s="10">
        <v>192123</v>
      </c>
      <c r="J1228" s="10">
        <v>2</v>
      </c>
      <c r="K1228" s="3"/>
      <c r="L1228" s="3"/>
    </row>
    <row r="1229" spans="1:12" x14ac:dyDescent="0.3">
      <c r="A1229" s="2">
        <v>2016</v>
      </c>
      <c r="B1229" s="2" t="s">
        <v>10</v>
      </c>
      <c r="C1229" s="4" t="s">
        <v>87</v>
      </c>
      <c r="D1229" s="2" t="s">
        <v>22</v>
      </c>
      <c r="E1229" s="2" t="str">
        <f t="shared" si="38"/>
        <v>201602</v>
      </c>
      <c r="F1229" s="2" t="str">
        <f t="shared" si="39"/>
        <v>20160208</v>
      </c>
      <c r="G1229" s="2" t="s">
        <v>23</v>
      </c>
      <c r="H1229" s="2">
        <v>1007198</v>
      </c>
      <c r="I1229" s="10">
        <v>1395201</v>
      </c>
      <c r="J1229" s="10">
        <v>5</v>
      </c>
      <c r="K1229" s="3"/>
      <c r="L1229" s="3"/>
    </row>
    <row r="1230" spans="1:12" x14ac:dyDescent="0.3">
      <c r="A1230" s="2">
        <v>2016</v>
      </c>
      <c r="B1230" s="2" t="s">
        <v>10</v>
      </c>
      <c r="C1230" s="4" t="s">
        <v>87</v>
      </c>
      <c r="D1230" s="2" t="s">
        <v>24</v>
      </c>
      <c r="E1230" s="2" t="str">
        <f t="shared" si="38"/>
        <v>201602</v>
      </c>
      <c r="F1230" s="2" t="str">
        <f t="shared" si="39"/>
        <v>20160211</v>
      </c>
      <c r="G1230" s="2" t="s">
        <v>25</v>
      </c>
      <c r="H1230" s="2">
        <v>5769448</v>
      </c>
      <c r="I1230" s="10">
        <v>1275638</v>
      </c>
      <c r="J1230" s="10">
        <v>15</v>
      </c>
      <c r="K1230" s="3"/>
      <c r="L1230" s="3"/>
    </row>
    <row r="1231" spans="1:12" x14ac:dyDescent="0.3">
      <c r="A1231" s="2">
        <v>2016</v>
      </c>
      <c r="B1231" s="2" t="s">
        <v>10</v>
      </c>
      <c r="C1231" s="4" t="s">
        <v>87</v>
      </c>
      <c r="D1231" s="2" t="s">
        <v>26</v>
      </c>
      <c r="E1231" s="2" t="str">
        <f t="shared" si="38"/>
        <v>201602</v>
      </c>
      <c r="F1231" s="2" t="str">
        <f t="shared" si="39"/>
        <v>20160213</v>
      </c>
      <c r="G1231" s="2" t="s">
        <v>27</v>
      </c>
      <c r="H1231" s="2">
        <v>580568</v>
      </c>
      <c r="I1231" s="10">
        <v>1420768</v>
      </c>
      <c r="J1231" s="10">
        <v>32</v>
      </c>
      <c r="K1231" s="3"/>
      <c r="L1231" s="3"/>
    </row>
    <row r="1232" spans="1:12" x14ac:dyDescent="0.3">
      <c r="A1232" s="2">
        <v>2016</v>
      </c>
      <c r="B1232" s="2" t="s">
        <v>10</v>
      </c>
      <c r="C1232" s="4" t="s">
        <v>87</v>
      </c>
      <c r="D1232" s="2" t="s">
        <v>28</v>
      </c>
      <c r="E1232" s="2" t="str">
        <f t="shared" si="38"/>
        <v>201602</v>
      </c>
      <c r="F1232" s="2" t="str">
        <f t="shared" si="39"/>
        <v>20160215</v>
      </c>
      <c r="G1232" s="2" t="s">
        <v>29</v>
      </c>
      <c r="H1232" s="2">
        <v>411289</v>
      </c>
      <c r="I1232" s="10">
        <v>662416</v>
      </c>
      <c r="J1232" s="10">
        <v>15</v>
      </c>
      <c r="K1232" s="3"/>
      <c r="L1232" s="3"/>
    </row>
    <row r="1233" spans="1:12" x14ac:dyDescent="0.3">
      <c r="A1233" s="2">
        <v>2016</v>
      </c>
      <c r="B1233" s="2" t="s">
        <v>10</v>
      </c>
      <c r="C1233" s="4" t="s">
        <v>87</v>
      </c>
      <c r="D1233" s="2" t="s">
        <v>30</v>
      </c>
      <c r="E1233" s="2" t="str">
        <f t="shared" si="38"/>
        <v>201602</v>
      </c>
      <c r="F1233" s="2" t="str">
        <f t="shared" si="39"/>
        <v>20160217</v>
      </c>
      <c r="G1233" s="2" t="s">
        <v>31</v>
      </c>
      <c r="H1233" s="2">
        <v>415544</v>
      </c>
      <c r="I1233" s="10">
        <v>435295</v>
      </c>
      <c r="J1233" s="10">
        <v>11</v>
      </c>
      <c r="K1233" s="3"/>
      <c r="L1233" s="3"/>
    </row>
    <row r="1234" spans="1:12" x14ac:dyDescent="0.3">
      <c r="A1234" s="2">
        <v>2016</v>
      </c>
      <c r="B1234" s="2" t="s">
        <v>10</v>
      </c>
      <c r="C1234" s="4" t="s">
        <v>87</v>
      </c>
      <c r="D1234" s="2" t="s">
        <v>32</v>
      </c>
      <c r="E1234" s="2" t="str">
        <f t="shared" si="38"/>
        <v>201602</v>
      </c>
      <c r="F1234" s="2" t="str">
        <f t="shared" si="39"/>
        <v>20160218</v>
      </c>
      <c r="G1234" s="2" t="s">
        <v>33</v>
      </c>
      <c r="H1234" s="2">
        <v>66121</v>
      </c>
      <c r="I1234" s="10">
        <v>298738</v>
      </c>
      <c r="J1234" s="10">
        <v>6</v>
      </c>
      <c r="K1234" s="3"/>
      <c r="L1234" s="3"/>
    </row>
    <row r="1235" spans="1:12" x14ac:dyDescent="0.3">
      <c r="A1235" s="2">
        <v>2016</v>
      </c>
      <c r="B1235" s="2" t="s">
        <v>10</v>
      </c>
      <c r="C1235" s="4" t="s">
        <v>87</v>
      </c>
      <c r="D1235" s="2" t="s">
        <v>34</v>
      </c>
      <c r="E1235" s="2" t="str">
        <f t="shared" si="38"/>
        <v>201602</v>
      </c>
      <c r="F1235" s="2" t="str">
        <f t="shared" si="39"/>
        <v>20160285</v>
      </c>
      <c r="G1235" s="2" t="s">
        <v>35</v>
      </c>
      <c r="H1235" s="2">
        <v>143971</v>
      </c>
      <c r="I1235" s="10">
        <v>213666</v>
      </c>
      <c r="J1235" s="10">
        <v>3</v>
      </c>
      <c r="K1235" s="3"/>
      <c r="L1235" s="3"/>
    </row>
    <row r="1236" spans="1:12" x14ac:dyDescent="0.3">
      <c r="A1236" s="2">
        <v>2016</v>
      </c>
      <c r="B1236" s="2" t="s">
        <v>10</v>
      </c>
      <c r="C1236" s="4" t="s">
        <v>87</v>
      </c>
      <c r="D1236" s="2" t="s">
        <v>36</v>
      </c>
      <c r="E1236" s="2" t="str">
        <f t="shared" si="38"/>
        <v>201602</v>
      </c>
      <c r="F1236" s="2" t="str">
        <f t="shared" si="39"/>
        <v>20160219</v>
      </c>
      <c r="G1236" s="2" t="s">
        <v>37</v>
      </c>
      <c r="H1236" s="2">
        <v>249694</v>
      </c>
      <c r="I1236" s="10">
        <v>964752</v>
      </c>
      <c r="J1236" s="10">
        <v>6</v>
      </c>
      <c r="K1236" s="3"/>
      <c r="L1236" s="3"/>
    </row>
    <row r="1237" spans="1:12" x14ac:dyDescent="0.3">
      <c r="A1237" s="2">
        <v>2016</v>
      </c>
      <c r="B1237" s="2" t="s">
        <v>10</v>
      </c>
      <c r="C1237" s="4" t="s">
        <v>87</v>
      </c>
      <c r="D1237" s="2" t="s">
        <v>38</v>
      </c>
      <c r="E1237" s="2" t="str">
        <f t="shared" si="38"/>
        <v>201602</v>
      </c>
      <c r="F1237" s="2" t="str">
        <f t="shared" si="39"/>
        <v>20160220</v>
      </c>
      <c r="G1237" s="2" t="s">
        <v>39</v>
      </c>
      <c r="H1237" s="2">
        <v>281808</v>
      </c>
      <c r="I1237" s="10">
        <v>833426</v>
      </c>
      <c r="J1237" s="10">
        <v>3</v>
      </c>
      <c r="K1237" s="3"/>
      <c r="L1237" s="3"/>
    </row>
    <row r="1238" spans="1:12" x14ac:dyDescent="0.3">
      <c r="A1238" s="2">
        <v>2016</v>
      </c>
      <c r="B1238" s="2" t="s">
        <v>10</v>
      </c>
      <c r="C1238" s="4" t="s">
        <v>87</v>
      </c>
      <c r="D1238" s="2" t="s">
        <v>40</v>
      </c>
      <c r="E1238" s="2" t="str">
        <f t="shared" si="38"/>
        <v>201602</v>
      </c>
      <c r="F1238" s="2" t="str">
        <f t="shared" si="39"/>
        <v>20160227</v>
      </c>
      <c r="G1238" s="2" t="s">
        <v>41</v>
      </c>
      <c r="H1238" s="2">
        <v>43208</v>
      </c>
      <c r="I1238" s="10">
        <v>373902</v>
      </c>
      <c r="J1238" s="10">
        <v>3</v>
      </c>
      <c r="K1238" s="3"/>
      <c r="L1238" s="3"/>
    </row>
    <row r="1239" spans="1:12" x14ac:dyDescent="0.3">
      <c r="A1239" s="2">
        <v>2016</v>
      </c>
      <c r="B1239" s="2" t="s">
        <v>10</v>
      </c>
      <c r="C1239" s="4" t="s">
        <v>87</v>
      </c>
      <c r="D1239" s="2" t="s">
        <v>42</v>
      </c>
      <c r="E1239" s="2" t="str">
        <f t="shared" si="38"/>
        <v>201602</v>
      </c>
      <c r="F1239" s="2" t="str">
        <f t="shared" si="39"/>
        <v>20160223</v>
      </c>
      <c r="G1239" s="2" t="s">
        <v>43</v>
      </c>
      <c r="H1239" s="2">
        <v>277486</v>
      </c>
      <c r="I1239" s="10">
        <v>1346688</v>
      </c>
      <c r="J1239" s="10">
        <v>19</v>
      </c>
      <c r="K1239" s="3"/>
      <c r="L1239" s="3"/>
    </row>
    <row r="1240" spans="1:12" x14ac:dyDescent="0.3">
      <c r="A1240" s="2">
        <v>2016</v>
      </c>
      <c r="B1240" s="2" t="s">
        <v>10</v>
      </c>
      <c r="C1240" s="4" t="s">
        <v>87</v>
      </c>
      <c r="D1240" s="2" t="s">
        <v>44</v>
      </c>
      <c r="E1240" s="2" t="str">
        <f t="shared" si="38"/>
        <v>201602</v>
      </c>
      <c r="F1240" s="2" t="str">
        <f t="shared" si="39"/>
        <v>20160225</v>
      </c>
      <c r="G1240" s="2" t="s">
        <v>45</v>
      </c>
      <c r="H1240" s="2">
        <v>1142709</v>
      </c>
      <c r="I1240" s="10">
        <v>901921</v>
      </c>
      <c r="J1240" s="10">
        <v>13</v>
      </c>
      <c r="K1240" s="3"/>
      <c r="L1240" s="3"/>
    </row>
    <row r="1241" spans="1:12" x14ac:dyDescent="0.3">
      <c r="A1241" s="2">
        <v>2016</v>
      </c>
      <c r="B1241" s="2" t="s">
        <v>10</v>
      </c>
      <c r="C1241" s="4" t="s">
        <v>87</v>
      </c>
      <c r="D1241" s="2" t="s">
        <v>46</v>
      </c>
      <c r="E1241" s="2" t="str">
        <f t="shared" si="38"/>
        <v>201602</v>
      </c>
      <c r="F1241" s="2" t="str">
        <f t="shared" si="39"/>
        <v>20160294</v>
      </c>
      <c r="G1241" s="2" t="s">
        <v>47</v>
      </c>
      <c r="H1241" s="2">
        <v>4213</v>
      </c>
      <c r="I1241" s="10">
        <v>39048</v>
      </c>
      <c r="J1241" s="10">
        <v>0</v>
      </c>
      <c r="K1241" s="3"/>
      <c r="L1241" s="3"/>
    </row>
    <row r="1242" spans="1:12" x14ac:dyDescent="0.3">
      <c r="A1242" s="2">
        <v>2016</v>
      </c>
      <c r="B1242" s="2" t="s">
        <v>10</v>
      </c>
      <c r="C1242" s="4" t="s">
        <v>87</v>
      </c>
      <c r="D1242" s="2" t="s">
        <v>48</v>
      </c>
      <c r="E1242" s="2" t="str">
        <f t="shared" si="38"/>
        <v>201602</v>
      </c>
      <c r="F1242" s="2" t="str">
        <f t="shared" si="39"/>
        <v>20160295</v>
      </c>
      <c r="G1242" s="2" t="s">
        <v>49</v>
      </c>
      <c r="H1242" s="2">
        <v>13515</v>
      </c>
      <c r="I1242" s="10">
        <v>57188</v>
      </c>
      <c r="J1242" s="10">
        <v>0</v>
      </c>
      <c r="K1242" s="3"/>
      <c r="L1242" s="3"/>
    </row>
    <row r="1243" spans="1:12" x14ac:dyDescent="0.3">
      <c r="A1243" s="2">
        <v>2016</v>
      </c>
      <c r="B1243" s="2" t="s">
        <v>10</v>
      </c>
      <c r="C1243" s="4" t="s">
        <v>87</v>
      </c>
      <c r="D1243" s="2" t="s">
        <v>50</v>
      </c>
      <c r="E1243" s="2" t="str">
        <f t="shared" si="38"/>
        <v>201602</v>
      </c>
      <c r="F1243" s="2" t="str">
        <f t="shared" si="39"/>
        <v>20160241</v>
      </c>
      <c r="G1243" s="2" t="s">
        <v>51</v>
      </c>
      <c r="H1243" s="2">
        <v>294234</v>
      </c>
      <c r="I1243" s="10">
        <v>756312</v>
      </c>
      <c r="J1243" s="10">
        <v>9</v>
      </c>
      <c r="K1243" s="3"/>
      <c r="L1243" s="3"/>
    </row>
    <row r="1244" spans="1:12" x14ac:dyDescent="0.3">
      <c r="A1244" s="2">
        <v>2016</v>
      </c>
      <c r="B1244" s="2" t="s">
        <v>10</v>
      </c>
      <c r="C1244" s="4" t="s">
        <v>87</v>
      </c>
      <c r="D1244" s="2" t="s">
        <v>54</v>
      </c>
      <c r="E1244" s="2" t="str">
        <f t="shared" si="38"/>
        <v>201602</v>
      </c>
      <c r="F1244" s="2" t="str">
        <f t="shared" si="39"/>
        <v>20160244</v>
      </c>
      <c r="G1244" s="2" t="s">
        <v>55</v>
      </c>
      <c r="H1244" s="2">
        <v>127512</v>
      </c>
      <c r="I1244" s="10">
        <v>724880</v>
      </c>
      <c r="J1244" s="10">
        <v>3</v>
      </c>
      <c r="K1244" s="3"/>
      <c r="L1244" s="3"/>
    </row>
    <row r="1245" spans="1:12" x14ac:dyDescent="0.3">
      <c r="A1245" s="2">
        <v>2016</v>
      </c>
      <c r="B1245" s="2" t="s">
        <v>10</v>
      </c>
      <c r="C1245" s="4" t="s">
        <v>87</v>
      </c>
      <c r="D1245" s="2" t="s">
        <v>56</v>
      </c>
      <c r="E1245" s="2" t="str">
        <f t="shared" si="38"/>
        <v>201602</v>
      </c>
      <c r="F1245" s="2" t="str">
        <f t="shared" si="39"/>
        <v>20160247</v>
      </c>
      <c r="G1245" s="2" t="s">
        <v>57</v>
      </c>
      <c r="H1245" s="2">
        <v>327734</v>
      </c>
      <c r="I1245" s="10">
        <v>973533</v>
      </c>
      <c r="J1245" s="10">
        <v>9</v>
      </c>
      <c r="K1245" s="3"/>
      <c r="L1245" s="3"/>
    </row>
    <row r="1246" spans="1:12" x14ac:dyDescent="0.3">
      <c r="A1246" s="2">
        <v>2016</v>
      </c>
      <c r="B1246" s="2" t="s">
        <v>10</v>
      </c>
      <c r="C1246" s="4" t="s">
        <v>87</v>
      </c>
      <c r="D1246" s="2" t="s">
        <v>58</v>
      </c>
      <c r="E1246" s="2" t="str">
        <f t="shared" si="38"/>
        <v>201602</v>
      </c>
      <c r="F1246" s="2" t="str">
        <f t="shared" si="39"/>
        <v>20160250</v>
      </c>
      <c r="G1246" s="2" t="s">
        <v>59</v>
      </c>
      <c r="H1246" s="2">
        <v>390802</v>
      </c>
      <c r="I1246" s="10">
        <v>469166</v>
      </c>
      <c r="J1246" s="10">
        <v>15</v>
      </c>
      <c r="K1246" s="3"/>
      <c r="L1246" s="3"/>
    </row>
    <row r="1247" spans="1:12" x14ac:dyDescent="0.3">
      <c r="A1247" s="2">
        <v>2016</v>
      </c>
      <c r="B1247" s="2" t="s">
        <v>10</v>
      </c>
      <c r="C1247" s="4" t="s">
        <v>87</v>
      </c>
      <c r="D1247" s="2" t="s">
        <v>60</v>
      </c>
      <c r="E1247" s="2" t="str">
        <f t="shared" si="38"/>
        <v>201602</v>
      </c>
      <c r="F1247" s="2" t="str">
        <f t="shared" si="39"/>
        <v>20160252</v>
      </c>
      <c r="G1247" s="2" t="s">
        <v>61</v>
      </c>
      <c r="H1247" s="2">
        <v>245778</v>
      </c>
      <c r="I1247" s="7">
        <v>1136071</v>
      </c>
      <c r="J1247" s="10">
        <v>17</v>
      </c>
      <c r="K1247" s="3"/>
      <c r="L1247" s="3"/>
    </row>
    <row r="1248" spans="1:12" x14ac:dyDescent="0.3">
      <c r="A1248" s="2">
        <v>2016</v>
      </c>
      <c r="B1248" s="2" t="s">
        <v>10</v>
      </c>
      <c r="C1248" s="4" t="s">
        <v>87</v>
      </c>
      <c r="D1248" s="2" t="s">
        <v>62</v>
      </c>
      <c r="E1248" s="2" t="str">
        <f t="shared" si="38"/>
        <v>201602</v>
      </c>
      <c r="F1248" s="2" t="str">
        <f t="shared" si="39"/>
        <v>20160254</v>
      </c>
      <c r="G1248" s="2" t="s">
        <v>63</v>
      </c>
      <c r="H1248" s="2">
        <v>395194</v>
      </c>
      <c r="I1248" s="10">
        <v>908403</v>
      </c>
      <c r="J1248" s="10">
        <v>6</v>
      </c>
      <c r="K1248" s="3"/>
      <c r="L1248" s="3"/>
    </row>
    <row r="1249" spans="1:12" x14ac:dyDescent="0.3">
      <c r="A1249" s="2">
        <v>2016</v>
      </c>
      <c r="B1249" s="2" t="s">
        <v>10</v>
      </c>
      <c r="C1249" s="4" t="s">
        <v>87</v>
      </c>
      <c r="D1249" s="2" t="s">
        <v>64</v>
      </c>
      <c r="E1249" s="2" t="str">
        <f t="shared" si="38"/>
        <v>201602</v>
      </c>
      <c r="F1249" s="2" t="str">
        <f t="shared" si="39"/>
        <v>20160286</v>
      </c>
      <c r="G1249" s="2" t="s">
        <v>65</v>
      </c>
      <c r="H1249" s="2">
        <v>38283</v>
      </c>
      <c r="I1249" s="10">
        <v>252299</v>
      </c>
      <c r="J1249" s="10">
        <v>6</v>
      </c>
      <c r="K1249" s="3"/>
      <c r="L1249" s="3"/>
    </row>
    <row r="1250" spans="1:12" x14ac:dyDescent="0.3">
      <c r="A1250" s="2">
        <v>2016</v>
      </c>
      <c r="B1250" s="2" t="s">
        <v>10</v>
      </c>
      <c r="C1250" s="4" t="s">
        <v>87</v>
      </c>
      <c r="D1250" s="2" t="s">
        <v>66</v>
      </c>
      <c r="E1250" s="2" t="str">
        <f t="shared" si="38"/>
        <v>201602</v>
      </c>
      <c r="F1250" s="2" t="str">
        <f t="shared" si="39"/>
        <v>20160263</v>
      </c>
      <c r="G1250" s="2" t="s">
        <v>67</v>
      </c>
      <c r="H1250" s="2">
        <v>232223</v>
      </c>
      <c r="I1250" s="10">
        <v>242665</v>
      </c>
      <c r="J1250" s="10">
        <v>6</v>
      </c>
      <c r="K1250" s="3"/>
      <c r="L1250" s="3"/>
    </row>
    <row r="1251" spans="1:12" x14ac:dyDescent="0.3">
      <c r="A1251" s="2">
        <v>2016</v>
      </c>
      <c r="B1251" s="2" t="s">
        <v>10</v>
      </c>
      <c r="C1251" s="4" t="s">
        <v>87</v>
      </c>
      <c r="D1251" s="2" t="s">
        <v>68</v>
      </c>
      <c r="E1251" s="2" t="str">
        <f t="shared" si="38"/>
        <v>201602</v>
      </c>
      <c r="F1251" s="2" t="str">
        <f t="shared" si="39"/>
        <v>20160266</v>
      </c>
      <c r="G1251" s="2" t="s">
        <v>69</v>
      </c>
      <c r="H1251" s="2">
        <v>483161</v>
      </c>
      <c r="I1251" s="10">
        <v>401488</v>
      </c>
      <c r="J1251" s="10">
        <v>11</v>
      </c>
      <c r="K1251" s="3"/>
      <c r="L1251" s="3"/>
    </row>
    <row r="1252" spans="1:12" x14ac:dyDescent="0.3">
      <c r="A1252" s="2">
        <v>2016</v>
      </c>
      <c r="B1252" s="2" t="s">
        <v>10</v>
      </c>
      <c r="C1252" s="4" t="s">
        <v>87</v>
      </c>
      <c r="D1252" s="2" t="s">
        <v>70</v>
      </c>
      <c r="E1252" s="2" t="str">
        <f t="shared" si="38"/>
        <v>201602</v>
      </c>
      <c r="F1252" s="2" t="str">
        <f t="shared" si="39"/>
        <v>20160288</v>
      </c>
      <c r="G1252" s="2" t="s">
        <v>71</v>
      </c>
      <c r="H1252" s="2">
        <v>38034</v>
      </c>
      <c r="I1252" s="10">
        <v>17524</v>
      </c>
      <c r="J1252" s="10">
        <v>1</v>
      </c>
      <c r="K1252" s="3"/>
      <c r="L1252" s="3"/>
    </row>
    <row r="1253" spans="1:12" x14ac:dyDescent="0.3">
      <c r="A1253" s="2">
        <v>2016</v>
      </c>
      <c r="B1253" s="2" t="s">
        <v>10</v>
      </c>
      <c r="C1253" s="4" t="s">
        <v>87</v>
      </c>
      <c r="D1253" s="2" t="s">
        <v>72</v>
      </c>
      <c r="E1253" s="2" t="str">
        <f t="shared" si="38"/>
        <v>201602</v>
      </c>
      <c r="F1253" s="2" t="str">
        <f t="shared" si="39"/>
        <v>20160268</v>
      </c>
      <c r="G1253" s="2" t="s">
        <v>73</v>
      </c>
      <c r="H1253" s="2">
        <v>1000799</v>
      </c>
      <c r="I1253" s="10">
        <v>903570</v>
      </c>
      <c r="J1253" s="10">
        <v>26</v>
      </c>
      <c r="K1253" s="3"/>
      <c r="L1253" s="3"/>
    </row>
    <row r="1254" spans="1:12" x14ac:dyDescent="0.3">
      <c r="A1254" s="2">
        <v>2016</v>
      </c>
      <c r="B1254" s="2" t="s">
        <v>10</v>
      </c>
      <c r="C1254" s="4" t="s">
        <v>87</v>
      </c>
      <c r="D1254" s="2" t="s">
        <v>74</v>
      </c>
      <c r="E1254" s="2" t="str">
        <f t="shared" si="38"/>
        <v>201602</v>
      </c>
      <c r="F1254" s="2" t="str">
        <f t="shared" si="39"/>
        <v>20160270</v>
      </c>
      <c r="G1254" s="2" t="s">
        <v>75</v>
      </c>
      <c r="H1254" s="2">
        <v>140758</v>
      </c>
      <c r="I1254" s="10">
        <v>824086</v>
      </c>
      <c r="J1254" s="10">
        <v>5</v>
      </c>
      <c r="K1254" s="3"/>
      <c r="L1254" s="3"/>
    </row>
    <row r="1255" spans="1:12" x14ac:dyDescent="0.3">
      <c r="A1255" s="2">
        <v>2016</v>
      </c>
      <c r="B1255" s="2" t="s">
        <v>10</v>
      </c>
      <c r="C1255" s="4" t="s">
        <v>87</v>
      </c>
      <c r="D1255" s="2" t="s">
        <v>76</v>
      </c>
      <c r="E1255" s="2" t="str">
        <f t="shared" si="38"/>
        <v>201602</v>
      </c>
      <c r="F1255" s="2" t="str">
        <f t="shared" si="39"/>
        <v>20160273</v>
      </c>
      <c r="G1255" s="2" t="s">
        <v>77</v>
      </c>
      <c r="H1255" s="2">
        <v>450896</v>
      </c>
      <c r="I1255" s="10">
        <v>734596</v>
      </c>
      <c r="J1255" s="10">
        <v>19</v>
      </c>
      <c r="K1255" s="3"/>
      <c r="L1255" s="3"/>
    </row>
    <row r="1256" spans="1:12" x14ac:dyDescent="0.3">
      <c r="A1256" s="2">
        <v>2016</v>
      </c>
      <c r="B1256" s="2" t="s">
        <v>10</v>
      </c>
      <c r="C1256" s="4" t="s">
        <v>87</v>
      </c>
      <c r="D1256" s="2" t="s">
        <v>78</v>
      </c>
      <c r="E1256" s="2" t="str">
        <f t="shared" si="38"/>
        <v>201602</v>
      </c>
      <c r="F1256" s="2" t="str">
        <f t="shared" si="39"/>
        <v>20160276</v>
      </c>
      <c r="G1256" s="2" t="s">
        <v>79</v>
      </c>
      <c r="H1256" s="2">
        <v>2285295</v>
      </c>
      <c r="I1256" s="10">
        <v>1880837</v>
      </c>
      <c r="J1256" s="10">
        <v>11</v>
      </c>
      <c r="K1256" s="3"/>
      <c r="L1256" s="3"/>
    </row>
    <row r="1257" spans="1:12" x14ac:dyDescent="0.3">
      <c r="A1257" s="2">
        <v>2016</v>
      </c>
      <c r="B1257" s="2" t="s">
        <v>10</v>
      </c>
      <c r="C1257" s="4" t="s">
        <v>87</v>
      </c>
      <c r="D1257" s="2" t="s">
        <v>80</v>
      </c>
      <c r="E1257" s="2" t="str">
        <f t="shared" si="38"/>
        <v>201602</v>
      </c>
      <c r="F1257" s="2" t="str">
        <f t="shared" si="39"/>
        <v>20160297</v>
      </c>
      <c r="G1257" s="2" t="s">
        <v>81</v>
      </c>
      <c r="H1257" s="2">
        <v>2900</v>
      </c>
      <c r="I1257" s="10">
        <v>26796</v>
      </c>
      <c r="J1257" s="10">
        <v>1</v>
      </c>
      <c r="K1257" s="3"/>
      <c r="L1257" s="3"/>
    </row>
    <row r="1258" spans="1:12" x14ac:dyDescent="0.3">
      <c r="A1258" s="2">
        <v>2016</v>
      </c>
      <c r="B1258" s="2" t="s">
        <v>10</v>
      </c>
      <c r="C1258" s="4" t="s">
        <v>87</v>
      </c>
      <c r="D1258" s="2" t="s">
        <v>82</v>
      </c>
      <c r="E1258" s="2" t="str">
        <f t="shared" si="38"/>
        <v>201602</v>
      </c>
      <c r="F1258" s="2" t="str">
        <f t="shared" si="39"/>
        <v>20160299</v>
      </c>
      <c r="G1258" s="2" t="s">
        <v>83</v>
      </c>
      <c r="H1258" s="2">
        <v>5874</v>
      </c>
      <c r="I1258" s="10">
        <v>66347</v>
      </c>
      <c r="J1258" s="10">
        <v>2</v>
      </c>
      <c r="K1258" s="3"/>
      <c r="L1258" s="3"/>
    </row>
    <row r="1259" spans="1:12" x14ac:dyDescent="0.3">
      <c r="A1259" s="2">
        <v>2016</v>
      </c>
      <c r="B1259" s="2" t="s">
        <v>13</v>
      </c>
      <c r="C1259" s="4" t="s">
        <v>90</v>
      </c>
      <c r="D1259" s="2" t="s">
        <v>5</v>
      </c>
      <c r="E1259" s="2" t="str">
        <f t="shared" si="38"/>
        <v>201603</v>
      </c>
      <c r="F1259" s="2" t="str">
        <f t="shared" si="39"/>
        <v>20160391</v>
      </c>
      <c r="G1259" s="2" t="s">
        <v>6</v>
      </c>
      <c r="H1259" s="2">
        <v>12987</v>
      </c>
      <c r="I1259" s="10">
        <v>53182</v>
      </c>
      <c r="J1259" s="10">
        <v>0</v>
      </c>
      <c r="K1259" s="3"/>
      <c r="L1259" s="3"/>
    </row>
    <row r="1260" spans="1:12" x14ac:dyDescent="0.3">
      <c r="A1260" s="2">
        <v>2016</v>
      </c>
      <c r="B1260" s="2" t="s">
        <v>13</v>
      </c>
      <c r="C1260" s="4" t="s">
        <v>90</v>
      </c>
      <c r="D1260" s="2" t="s">
        <v>18</v>
      </c>
      <c r="E1260" s="2" t="str">
        <f t="shared" si="38"/>
        <v>201603</v>
      </c>
      <c r="F1260" s="2" t="str">
        <f t="shared" si="39"/>
        <v>20160305</v>
      </c>
      <c r="G1260" s="2" t="s">
        <v>19</v>
      </c>
      <c r="H1260" s="2">
        <v>3448626</v>
      </c>
      <c r="I1260" s="10">
        <v>2350320</v>
      </c>
      <c r="J1260" s="10">
        <v>55</v>
      </c>
      <c r="K1260" s="3"/>
      <c r="L1260" s="3"/>
    </row>
    <row r="1261" spans="1:12" x14ac:dyDescent="0.3">
      <c r="A1261" s="2">
        <v>2016</v>
      </c>
      <c r="B1261" s="2" t="s">
        <v>13</v>
      </c>
      <c r="C1261" s="4" t="s">
        <v>90</v>
      </c>
      <c r="D1261" s="2" t="s">
        <v>20</v>
      </c>
      <c r="E1261" s="2" t="str">
        <f t="shared" si="38"/>
        <v>201603</v>
      </c>
      <c r="F1261" s="2" t="str">
        <f t="shared" si="39"/>
        <v>20160381</v>
      </c>
      <c r="G1261" s="2" t="s">
        <v>21</v>
      </c>
      <c r="H1261" s="2">
        <v>39210</v>
      </c>
      <c r="I1261" s="10">
        <v>192303</v>
      </c>
      <c r="J1261" s="10">
        <v>2</v>
      </c>
      <c r="K1261" s="3"/>
      <c r="L1261" s="3"/>
    </row>
    <row r="1262" spans="1:12" x14ac:dyDescent="0.3">
      <c r="A1262" s="2">
        <v>2016</v>
      </c>
      <c r="B1262" s="2" t="s">
        <v>13</v>
      </c>
      <c r="C1262" s="4" t="s">
        <v>90</v>
      </c>
      <c r="D1262" s="2" t="s">
        <v>22</v>
      </c>
      <c r="E1262" s="2" t="str">
        <f t="shared" si="38"/>
        <v>201603</v>
      </c>
      <c r="F1262" s="2" t="str">
        <f t="shared" si="39"/>
        <v>20160308</v>
      </c>
      <c r="G1262" s="2" t="s">
        <v>23</v>
      </c>
      <c r="H1262" s="2">
        <v>1010816</v>
      </c>
      <c r="I1262" s="10">
        <v>1373408</v>
      </c>
      <c r="J1262" s="10">
        <v>5</v>
      </c>
      <c r="K1262" s="3"/>
      <c r="L1262" s="3"/>
    </row>
    <row r="1263" spans="1:12" x14ac:dyDescent="0.3">
      <c r="A1263" s="2">
        <v>2016</v>
      </c>
      <c r="B1263" s="2" t="s">
        <v>13</v>
      </c>
      <c r="C1263" s="4" t="s">
        <v>90</v>
      </c>
      <c r="D1263" s="2" t="s">
        <v>24</v>
      </c>
      <c r="E1263" s="2" t="str">
        <f t="shared" si="38"/>
        <v>201603</v>
      </c>
      <c r="F1263" s="2" t="str">
        <f t="shared" si="39"/>
        <v>20160311</v>
      </c>
      <c r="G1263" s="2" t="s">
        <v>25</v>
      </c>
      <c r="H1263" s="2">
        <v>5830901</v>
      </c>
      <c r="I1263" s="10">
        <v>1257591</v>
      </c>
      <c r="J1263" s="10">
        <v>15</v>
      </c>
      <c r="K1263" s="3"/>
      <c r="L1263" s="3"/>
    </row>
    <row r="1264" spans="1:12" x14ac:dyDescent="0.3">
      <c r="A1264" s="2">
        <v>2016</v>
      </c>
      <c r="B1264" s="2" t="s">
        <v>13</v>
      </c>
      <c r="C1264" s="4" t="s">
        <v>90</v>
      </c>
      <c r="D1264" s="2" t="s">
        <v>26</v>
      </c>
      <c r="E1264" s="2" t="str">
        <f t="shared" si="38"/>
        <v>201603</v>
      </c>
      <c r="F1264" s="2" t="str">
        <f t="shared" si="39"/>
        <v>20160313</v>
      </c>
      <c r="G1264" s="2" t="s">
        <v>27</v>
      </c>
      <c r="H1264" s="2">
        <v>583596</v>
      </c>
      <c r="I1264" s="10">
        <v>1416957</v>
      </c>
      <c r="J1264" s="10">
        <v>32</v>
      </c>
      <c r="K1264" s="3"/>
      <c r="L1264" s="3"/>
    </row>
    <row r="1265" spans="1:12" x14ac:dyDescent="0.3">
      <c r="A1265" s="2">
        <v>2016</v>
      </c>
      <c r="B1265" s="2" t="s">
        <v>13</v>
      </c>
      <c r="C1265" s="4" t="s">
        <v>90</v>
      </c>
      <c r="D1265" s="2" t="s">
        <v>28</v>
      </c>
      <c r="E1265" s="2" t="str">
        <f t="shared" si="38"/>
        <v>201603</v>
      </c>
      <c r="F1265" s="2" t="str">
        <f t="shared" si="39"/>
        <v>20160315</v>
      </c>
      <c r="G1265" s="2" t="s">
        <v>29</v>
      </c>
      <c r="H1265" s="2">
        <v>412518</v>
      </c>
      <c r="I1265" s="10">
        <v>662729</v>
      </c>
      <c r="J1265" s="10">
        <v>15</v>
      </c>
      <c r="K1265" s="3"/>
      <c r="L1265" s="3"/>
    </row>
    <row r="1266" spans="1:12" x14ac:dyDescent="0.3">
      <c r="A1266" s="2">
        <v>2016</v>
      </c>
      <c r="B1266" s="2" t="s">
        <v>13</v>
      </c>
      <c r="C1266" s="4" t="s">
        <v>90</v>
      </c>
      <c r="D1266" s="2" t="s">
        <v>30</v>
      </c>
      <c r="E1266" s="2" t="str">
        <f t="shared" si="38"/>
        <v>201603</v>
      </c>
      <c r="F1266" s="2" t="str">
        <f t="shared" si="39"/>
        <v>20160317</v>
      </c>
      <c r="G1266" s="2" t="s">
        <v>31</v>
      </c>
      <c r="H1266" s="2">
        <v>420113</v>
      </c>
      <c r="I1266" s="10">
        <v>431743</v>
      </c>
      <c r="J1266" s="10">
        <v>11</v>
      </c>
      <c r="K1266" s="3"/>
      <c r="L1266" s="3"/>
    </row>
    <row r="1267" spans="1:12" x14ac:dyDescent="0.3">
      <c r="A1267" s="2">
        <v>2016</v>
      </c>
      <c r="B1267" s="2" t="s">
        <v>13</v>
      </c>
      <c r="C1267" s="4" t="s">
        <v>90</v>
      </c>
      <c r="D1267" s="2" t="s">
        <v>32</v>
      </c>
      <c r="E1267" s="2" t="str">
        <f t="shared" si="38"/>
        <v>201603</v>
      </c>
      <c r="F1267" s="2" t="str">
        <f t="shared" si="39"/>
        <v>20160318</v>
      </c>
      <c r="G1267" s="2" t="s">
        <v>33</v>
      </c>
      <c r="H1267" s="2">
        <v>66782</v>
      </c>
      <c r="I1267" s="10">
        <v>298247</v>
      </c>
      <c r="J1267" s="10">
        <v>5</v>
      </c>
      <c r="K1267" s="3"/>
      <c r="L1267" s="3"/>
    </row>
    <row r="1268" spans="1:12" x14ac:dyDescent="0.3">
      <c r="A1268" s="2">
        <v>2016</v>
      </c>
      <c r="B1268" s="2" t="s">
        <v>13</v>
      </c>
      <c r="C1268" s="4" t="s">
        <v>90</v>
      </c>
      <c r="D1268" s="2" t="s">
        <v>34</v>
      </c>
      <c r="E1268" s="2" t="str">
        <f t="shared" si="38"/>
        <v>201603</v>
      </c>
      <c r="F1268" s="2" t="str">
        <f t="shared" si="39"/>
        <v>20160385</v>
      </c>
      <c r="G1268" s="2" t="s">
        <v>35</v>
      </c>
      <c r="H1268" s="2">
        <v>142544</v>
      </c>
      <c r="I1268" s="10">
        <v>215502</v>
      </c>
      <c r="J1268" s="10">
        <v>3</v>
      </c>
      <c r="K1268" s="3"/>
      <c r="L1268" s="3"/>
    </row>
    <row r="1269" spans="1:12" x14ac:dyDescent="0.3">
      <c r="A1269" s="2">
        <v>2016</v>
      </c>
      <c r="B1269" s="2" t="s">
        <v>13</v>
      </c>
      <c r="C1269" s="4" t="s">
        <v>90</v>
      </c>
      <c r="D1269" s="2" t="s">
        <v>36</v>
      </c>
      <c r="E1269" s="2" t="str">
        <f t="shared" si="38"/>
        <v>201603</v>
      </c>
      <c r="F1269" s="2" t="str">
        <f t="shared" si="39"/>
        <v>20160319</v>
      </c>
      <c r="G1269" s="2" t="s">
        <v>37</v>
      </c>
      <c r="H1269" s="2">
        <v>254645</v>
      </c>
      <c r="I1269" s="10">
        <v>962044</v>
      </c>
      <c r="J1269" s="10">
        <v>6</v>
      </c>
      <c r="K1269" s="3"/>
      <c r="L1269" s="3"/>
    </row>
    <row r="1270" spans="1:12" x14ac:dyDescent="0.3">
      <c r="A1270" s="2">
        <v>2016</v>
      </c>
      <c r="B1270" s="2" t="s">
        <v>13</v>
      </c>
      <c r="C1270" s="4" t="s">
        <v>90</v>
      </c>
      <c r="D1270" s="2" t="s">
        <v>38</v>
      </c>
      <c r="E1270" s="2" t="str">
        <f t="shared" si="38"/>
        <v>201603</v>
      </c>
      <c r="F1270" s="2" t="str">
        <f t="shared" si="39"/>
        <v>20160320</v>
      </c>
      <c r="G1270" s="2" t="s">
        <v>39</v>
      </c>
      <c r="H1270" s="2">
        <v>283501</v>
      </c>
      <c r="I1270" s="10">
        <v>832136</v>
      </c>
      <c r="J1270" s="10">
        <v>3</v>
      </c>
      <c r="K1270" s="3"/>
      <c r="L1270" s="3"/>
    </row>
    <row r="1271" spans="1:12" x14ac:dyDescent="0.3">
      <c r="A1271" s="2">
        <v>2016</v>
      </c>
      <c r="B1271" s="2" t="s">
        <v>13</v>
      </c>
      <c r="C1271" s="4" t="s">
        <v>90</v>
      </c>
      <c r="D1271" s="2" t="s">
        <v>40</v>
      </c>
      <c r="E1271" s="2" t="str">
        <f t="shared" si="38"/>
        <v>201603</v>
      </c>
      <c r="F1271" s="2" t="str">
        <f t="shared" si="39"/>
        <v>20160327</v>
      </c>
      <c r="G1271" s="2" t="s">
        <v>41</v>
      </c>
      <c r="H1271" s="2">
        <v>44170</v>
      </c>
      <c r="I1271" s="10">
        <v>371947</v>
      </c>
      <c r="J1271" s="10">
        <v>3</v>
      </c>
      <c r="K1271" s="3"/>
      <c r="L1271" s="3"/>
    </row>
    <row r="1272" spans="1:12" x14ac:dyDescent="0.3">
      <c r="A1272" s="2">
        <v>2016</v>
      </c>
      <c r="B1272" s="2" t="s">
        <v>13</v>
      </c>
      <c r="C1272" s="4" t="s">
        <v>90</v>
      </c>
      <c r="D1272" s="2" t="s">
        <v>42</v>
      </c>
      <c r="E1272" s="2" t="str">
        <f t="shared" si="38"/>
        <v>201603</v>
      </c>
      <c r="F1272" s="2" t="str">
        <f t="shared" si="39"/>
        <v>20160323</v>
      </c>
      <c r="G1272" s="2" t="s">
        <v>43</v>
      </c>
      <c r="H1272" s="2">
        <v>278920</v>
      </c>
      <c r="I1272" s="10">
        <v>1345614</v>
      </c>
      <c r="J1272" s="10">
        <v>19</v>
      </c>
      <c r="K1272" s="3"/>
      <c r="L1272" s="3"/>
    </row>
    <row r="1273" spans="1:12" x14ac:dyDescent="0.3">
      <c r="A1273" s="2">
        <v>2016</v>
      </c>
      <c r="B1273" s="2" t="s">
        <v>13</v>
      </c>
      <c r="C1273" s="4" t="s">
        <v>90</v>
      </c>
      <c r="D1273" s="2" t="s">
        <v>44</v>
      </c>
      <c r="E1273" s="2" t="str">
        <f t="shared" si="38"/>
        <v>201603</v>
      </c>
      <c r="F1273" s="2" t="str">
        <f t="shared" si="39"/>
        <v>20160325</v>
      </c>
      <c r="G1273" s="2" t="s">
        <v>45</v>
      </c>
      <c r="H1273" s="2">
        <v>1152891</v>
      </c>
      <c r="I1273" s="10">
        <v>892032</v>
      </c>
      <c r="J1273" s="10">
        <v>12</v>
      </c>
      <c r="K1273" s="3"/>
      <c r="L1273" s="3"/>
    </row>
    <row r="1274" spans="1:12" x14ac:dyDescent="0.3">
      <c r="A1274" s="2">
        <v>2016</v>
      </c>
      <c r="B1274" s="2" t="s">
        <v>13</v>
      </c>
      <c r="C1274" s="4" t="s">
        <v>90</v>
      </c>
      <c r="D1274" s="2" t="s">
        <v>46</v>
      </c>
      <c r="E1274" s="2" t="str">
        <f t="shared" si="38"/>
        <v>201603</v>
      </c>
      <c r="F1274" s="2" t="str">
        <f t="shared" si="39"/>
        <v>20160394</v>
      </c>
      <c r="G1274" s="2" t="s">
        <v>47</v>
      </c>
      <c r="H1274" s="2">
        <v>4297</v>
      </c>
      <c r="I1274" s="10">
        <v>38986</v>
      </c>
      <c r="J1274" s="10">
        <v>0</v>
      </c>
      <c r="K1274" s="3"/>
      <c r="L1274" s="3"/>
    </row>
    <row r="1275" spans="1:12" x14ac:dyDescent="0.3">
      <c r="A1275" s="2">
        <v>2016</v>
      </c>
      <c r="B1275" s="2" t="s">
        <v>13</v>
      </c>
      <c r="C1275" s="4" t="s">
        <v>90</v>
      </c>
      <c r="D1275" s="2" t="s">
        <v>48</v>
      </c>
      <c r="E1275" s="2" t="str">
        <f t="shared" si="38"/>
        <v>201603</v>
      </c>
      <c r="F1275" s="2" t="str">
        <f t="shared" si="39"/>
        <v>20160395</v>
      </c>
      <c r="G1275" s="2" t="s">
        <v>49</v>
      </c>
      <c r="H1275" s="2">
        <v>13519</v>
      </c>
      <c r="I1275" s="10">
        <v>57401</v>
      </c>
      <c r="J1275" s="10">
        <v>0</v>
      </c>
      <c r="K1275" s="3"/>
      <c r="L1275" s="3"/>
    </row>
    <row r="1276" spans="1:12" x14ac:dyDescent="0.3">
      <c r="A1276" s="2">
        <v>2016</v>
      </c>
      <c r="B1276" s="2" t="s">
        <v>13</v>
      </c>
      <c r="C1276" s="4" t="s">
        <v>90</v>
      </c>
      <c r="D1276" s="2" t="s">
        <v>50</v>
      </c>
      <c r="E1276" s="2" t="str">
        <f t="shared" si="38"/>
        <v>201603</v>
      </c>
      <c r="F1276" s="2" t="str">
        <f t="shared" si="39"/>
        <v>20160341</v>
      </c>
      <c r="G1276" s="2" t="s">
        <v>51</v>
      </c>
      <c r="H1276" s="2">
        <v>294533</v>
      </c>
      <c r="I1276" s="10">
        <v>757275</v>
      </c>
      <c r="J1276" s="10">
        <v>9</v>
      </c>
      <c r="K1276" s="3"/>
      <c r="L1276" s="3"/>
    </row>
    <row r="1277" spans="1:12" x14ac:dyDescent="0.3">
      <c r="A1277" s="2">
        <v>2016</v>
      </c>
      <c r="B1277" s="2" t="s">
        <v>13</v>
      </c>
      <c r="C1277" s="4" t="s">
        <v>90</v>
      </c>
      <c r="D1277" s="2" t="s">
        <v>54</v>
      </c>
      <c r="E1277" s="2" t="str">
        <f t="shared" si="38"/>
        <v>201603</v>
      </c>
      <c r="F1277" s="2" t="str">
        <f t="shared" si="39"/>
        <v>20160344</v>
      </c>
      <c r="G1277" s="2" t="s">
        <v>55</v>
      </c>
      <c r="H1277" s="2">
        <v>127074</v>
      </c>
      <c r="I1277" s="10">
        <v>724062</v>
      </c>
      <c r="J1277" s="10">
        <v>3</v>
      </c>
      <c r="K1277" s="3"/>
      <c r="L1277" s="3"/>
    </row>
    <row r="1278" spans="1:12" x14ac:dyDescent="0.3">
      <c r="A1278" s="2">
        <v>2016</v>
      </c>
      <c r="B1278" s="2" t="s">
        <v>13</v>
      </c>
      <c r="C1278" s="4" t="s">
        <v>90</v>
      </c>
      <c r="D1278" s="2" t="s">
        <v>56</v>
      </c>
      <c r="E1278" s="2" t="str">
        <f t="shared" si="38"/>
        <v>201603</v>
      </c>
      <c r="F1278" s="2" t="str">
        <f t="shared" si="39"/>
        <v>20160347</v>
      </c>
      <c r="G1278" s="2" t="s">
        <v>57</v>
      </c>
      <c r="H1278" s="2">
        <v>327779</v>
      </c>
      <c r="I1278" s="10">
        <v>971092</v>
      </c>
      <c r="J1278" s="10">
        <v>9</v>
      </c>
      <c r="K1278" s="3"/>
      <c r="L1278" s="3"/>
    </row>
    <row r="1279" spans="1:12" x14ac:dyDescent="0.3">
      <c r="A1279" s="2">
        <v>2016</v>
      </c>
      <c r="B1279" s="2" t="s">
        <v>13</v>
      </c>
      <c r="C1279" s="4" t="s">
        <v>90</v>
      </c>
      <c r="D1279" s="2" t="s">
        <v>58</v>
      </c>
      <c r="E1279" s="2" t="str">
        <f t="shared" si="38"/>
        <v>201603</v>
      </c>
      <c r="F1279" s="2" t="str">
        <f t="shared" si="39"/>
        <v>20160350</v>
      </c>
      <c r="G1279" s="2" t="s">
        <v>59</v>
      </c>
      <c r="H1279" s="2">
        <v>392842</v>
      </c>
      <c r="I1279" s="10">
        <v>468017</v>
      </c>
      <c r="J1279" s="10">
        <v>15</v>
      </c>
      <c r="K1279" s="3"/>
      <c r="L1279" s="3"/>
    </row>
    <row r="1280" spans="1:12" x14ac:dyDescent="0.3">
      <c r="A1280" s="2">
        <v>2016</v>
      </c>
      <c r="B1280" s="2" t="s">
        <v>13</v>
      </c>
      <c r="C1280" s="4" t="s">
        <v>90</v>
      </c>
      <c r="D1280" s="2" t="s">
        <v>60</v>
      </c>
      <c r="E1280" s="2" t="str">
        <f t="shared" si="38"/>
        <v>201603</v>
      </c>
      <c r="F1280" s="2" t="str">
        <f t="shared" si="39"/>
        <v>20160352</v>
      </c>
      <c r="G1280" s="2" t="s">
        <v>61</v>
      </c>
      <c r="H1280" s="2">
        <v>247519</v>
      </c>
      <c r="I1280" s="10">
        <v>1136231</v>
      </c>
      <c r="J1280" s="10">
        <v>17</v>
      </c>
      <c r="K1280" s="3"/>
      <c r="L1280" s="3"/>
    </row>
    <row r="1281" spans="1:12" x14ac:dyDescent="0.3">
      <c r="A1281" s="2">
        <v>2016</v>
      </c>
      <c r="B1281" s="2" t="s">
        <v>13</v>
      </c>
      <c r="C1281" s="4" t="s">
        <v>90</v>
      </c>
      <c r="D1281" s="2" t="s">
        <v>62</v>
      </c>
      <c r="E1281" s="2" t="str">
        <f t="shared" si="38"/>
        <v>201603</v>
      </c>
      <c r="F1281" s="2" t="str">
        <f t="shared" si="39"/>
        <v>20160354</v>
      </c>
      <c r="G1281" s="2" t="s">
        <v>63</v>
      </c>
      <c r="H1281" s="2">
        <v>398643</v>
      </c>
      <c r="I1281" s="10">
        <v>908710</v>
      </c>
      <c r="J1281" s="10">
        <v>6</v>
      </c>
      <c r="K1281" s="3"/>
      <c r="L1281" s="3"/>
    </row>
    <row r="1282" spans="1:12" x14ac:dyDescent="0.3">
      <c r="A1282" s="2">
        <v>2016</v>
      </c>
      <c r="B1282" s="2" t="s">
        <v>13</v>
      </c>
      <c r="C1282" s="4" t="s">
        <v>90</v>
      </c>
      <c r="D1282" s="2" t="s">
        <v>64</v>
      </c>
      <c r="E1282" s="2" t="str">
        <f t="shared" ref="E1282:E1345" si="40">+CONCATENATE(A1282,C1282)</f>
        <v>201603</v>
      </c>
      <c r="F1282" s="2" t="str">
        <f t="shared" ref="F1282:F1345" si="41">+CONCATENATE(A1282,C1282,D1282)</f>
        <v>20160386</v>
      </c>
      <c r="G1282" s="2" t="s">
        <v>65</v>
      </c>
      <c r="H1282" s="2">
        <v>38095</v>
      </c>
      <c r="I1282" s="10">
        <v>252383</v>
      </c>
      <c r="J1282" s="10">
        <v>6</v>
      </c>
      <c r="K1282" s="3"/>
      <c r="L1282" s="3"/>
    </row>
    <row r="1283" spans="1:12" x14ac:dyDescent="0.3">
      <c r="A1283" s="2">
        <v>2016</v>
      </c>
      <c r="B1283" s="2" t="s">
        <v>13</v>
      </c>
      <c r="C1283" s="4" t="s">
        <v>90</v>
      </c>
      <c r="D1283" s="2" t="s">
        <v>66</v>
      </c>
      <c r="E1283" s="2" t="str">
        <f t="shared" si="40"/>
        <v>201603</v>
      </c>
      <c r="F1283" s="2" t="str">
        <f t="shared" si="41"/>
        <v>20160363</v>
      </c>
      <c r="G1283" s="2" t="s">
        <v>67</v>
      </c>
      <c r="H1283" s="2">
        <v>235355</v>
      </c>
      <c r="I1283" s="10">
        <v>242051</v>
      </c>
      <c r="J1283" s="10">
        <v>6</v>
      </c>
      <c r="K1283" s="3"/>
      <c r="L1283" s="3"/>
    </row>
    <row r="1284" spans="1:12" x14ac:dyDescent="0.3">
      <c r="A1284" s="2">
        <v>2016</v>
      </c>
      <c r="B1284" s="2" t="s">
        <v>13</v>
      </c>
      <c r="C1284" s="4" t="s">
        <v>90</v>
      </c>
      <c r="D1284" s="2" t="s">
        <v>68</v>
      </c>
      <c r="E1284" s="2" t="str">
        <f t="shared" si="40"/>
        <v>201603</v>
      </c>
      <c r="F1284" s="2" t="str">
        <f t="shared" si="41"/>
        <v>20160366</v>
      </c>
      <c r="G1284" s="2" t="s">
        <v>69</v>
      </c>
      <c r="H1284" s="2">
        <v>488003</v>
      </c>
      <c r="I1284" s="10">
        <v>397750</v>
      </c>
      <c r="J1284" s="10">
        <v>10</v>
      </c>
      <c r="K1284" s="3"/>
      <c r="L1284" s="3"/>
    </row>
    <row r="1285" spans="1:12" x14ac:dyDescent="0.3">
      <c r="A1285" s="2">
        <v>2016</v>
      </c>
      <c r="B1285" s="2" t="s">
        <v>13</v>
      </c>
      <c r="C1285" s="4" t="s">
        <v>90</v>
      </c>
      <c r="D1285" s="2" t="s">
        <v>70</v>
      </c>
      <c r="E1285" s="2" t="str">
        <f t="shared" si="40"/>
        <v>201603</v>
      </c>
      <c r="F1285" s="2" t="str">
        <f t="shared" si="41"/>
        <v>20160388</v>
      </c>
      <c r="G1285" s="2" t="s">
        <v>71</v>
      </c>
      <c r="H1285" s="2">
        <v>37810</v>
      </c>
      <c r="I1285" s="10">
        <v>17990</v>
      </c>
      <c r="J1285" s="10">
        <v>1</v>
      </c>
      <c r="K1285" s="3"/>
      <c r="L1285" s="3"/>
    </row>
    <row r="1286" spans="1:12" x14ac:dyDescent="0.3">
      <c r="A1286" s="2">
        <v>2016</v>
      </c>
      <c r="B1286" s="2" t="s">
        <v>13</v>
      </c>
      <c r="C1286" s="4" t="s">
        <v>90</v>
      </c>
      <c r="D1286" s="2" t="s">
        <v>72</v>
      </c>
      <c r="E1286" s="2" t="str">
        <f t="shared" si="40"/>
        <v>201603</v>
      </c>
      <c r="F1286" s="2" t="str">
        <f t="shared" si="41"/>
        <v>20160368</v>
      </c>
      <c r="G1286" s="2" t="s">
        <v>73</v>
      </c>
      <c r="H1286" s="2">
        <v>1006789</v>
      </c>
      <c r="I1286" s="10">
        <v>897869</v>
      </c>
      <c r="J1286" s="10">
        <v>26</v>
      </c>
      <c r="K1286" s="3"/>
      <c r="L1286" s="3"/>
    </row>
    <row r="1287" spans="1:12" x14ac:dyDescent="0.3">
      <c r="A1287" s="2">
        <v>2016</v>
      </c>
      <c r="B1287" s="2" t="s">
        <v>13</v>
      </c>
      <c r="C1287" s="4" t="s">
        <v>90</v>
      </c>
      <c r="D1287" s="2" t="s">
        <v>74</v>
      </c>
      <c r="E1287" s="2" t="str">
        <f t="shared" si="40"/>
        <v>201603</v>
      </c>
      <c r="F1287" s="2" t="str">
        <f t="shared" si="41"/>
        <v>20160370</v>
      </c>
      <c r="G1287" s="2" t="s">
        <v>75</v>
      </c>
      <c r="H1287" s="2">
        <v>141200</v>
      </c>
      <c r="I1287" s="10">
        <v>822658</v>
      </c>
      <c r="J1287" s="10">
        <v>5</v>
      </c>
      <c r="K1287" s="3"/>
      <c r="L1287" s="3"/>
    </row>
    <row r="1288" spans="1:12" x14ac:dyDescent="0.3">
      <c r="A1288" s="2">
        <v>2016</v>
      </c>
      <c r="B1288" s="2" t="s">
        <v>13</v>
      </c>
      <c r="C1288" s="4" t="s">
        <v>90</v>
      </c>
      <c r="D1288" s="2" t="s">
        <v>76</v>
      </c>
      <c r="E1288" s="2" t="str">
        <f t="shared" si="40"/>
        <v>201603</v>
      </c>
      <c r="F1288" s="2" t="str">
        <f t="shared" si="41"/>
        <v>20160373</v>
      </c>
      <c r="G1288" s="2" t="s">
        <v>77</v>
      </c>
      <c r="H1288" s="2">
        <v>451971</v>
      </c>
      <c r="I1288" s="10">
        <v>733168</v>
      </c>
      <c r="J1288" s="10">
        <v>19</v>
      </c>
      <c r="K1288" s="3"/>
      <c r="L1288" s="3"/>
    </row>
    <row r="1289" spans="1:12" x14ac:dyDescent="0.3">
      <c r="A1289" s="2">
        <v>2016</v>
      </c>
      <c r="B1289" s="2" t="s">
        <v>13</v>
      </c>
      <c r="C1289" s="4" t="s">
        <v>90</v>
      </c>
      <c r="D1289" s="2" t="s">
        <v>78</v>
      </c>
      <c r="E1289" s="2" t="str">
        <f t="shared" si="40"/>
        <v>201603</v>
      </c>
      <c r="F1289" s="2" t="str">
        <f t="shared" si="41"/>
        <v>20160376</v>
      </c>
      <c r="G1289" s="2" t="s">
        <v>79</v>
      </c>
      <c r="H1289" s="2">
        <v>2305573</v>
      </c>
      <c r="I1289" s="10">
        <v>1868415</v>
      </c>
      <c r="J1289" s="10">
        <v>10</v>
      </c>
      <c r="K1289" s="3"/>
      <c r="L1289" s="3"/>
    </row>
    <row r="1290" spans="1:12" x14ac:dyDescent="0.3">
      <c r="A1290" s="2">
        <v>2016</v>
      </c>
      <c r="B1290" s="2" t="s">
        <v>13</v>
      </c>
      <c r="C1290" s="4" t="s">
        <v>90</v>
      </c>
      <c r="D1290" s="2" t="s">
        <v>80</v>
      </c>
      <c r="E1290" s="2" t="str">
        <f t="shared" si="40"/>
        <v>201603</v>
      </c>
      <c r="F1290" s="2" t="str">
        <f t="shared" si="41"/>
        <v>20160397</v>
      </c>
      <c r="G1290" s="2" t="s">
        <v>81</v>
      </c>
      <c r="H1290" s="2">
        <v>2953</v>
      </c>
      <c r="I1290" s="10">
        <v>26774</v>
      </c>
      <c r="J1290" s="10">
        <v>1</v>
      </c>
      <c r="K1290" s="3"/>
      <c r="L1290" s="3"/>
    </row>
    <row r="1291" spans="1:12" x14ac:dyDescent="0.3">
      <c r="A1291" s="2">
        <v>2016</v>
      </c>
      <c r="B1291" s="2" t="s">
        <v>13</v>
      </c>
      <c r="C1291" s="4" t="s">
        <v>90</v>
      </c>
      <c r="D1291" s="2" t="s">
        <v>82</v>
      </c>
      <c r="E1291" s="2" t="str">
        <f t="shared" si="40"/>
        <v>201603</v>
      </c>
      <c r="F1291" s="2" t="str">
        <f t="shared" si="41"/>
        <v>20160399</v>
      </c>
      <c r="G1291" s="2" t="s">
        <v>83</v>
      </c>
      <c r="H1291" s="2">
        <v>5882</v>
      </c>
      <c r="I1291" s="10">
        <v>66432</v>
      </c>
      <c r="J1291" s="10">
        <v>2</v>
      </c>
      <c r="K1291" s="3"/>
      <c r="L1291" s="3"/>
    </row>
    <row r="1292" spans="1:12" x14ac:dyDescent="0.3">
      <c r="A1292" s="2">
        <v>2016</v>
      </c>
      <c r="B1292" s="2" t="s">
        <v>4</v>
      </c>
      <c r="C1292" s="4" t="s">
        <v>85</v>
      </c>
      <c r="D1292" s="2" t="s">
        <v>5</v>
      </c>
      <c r="E1292" s="2" t="str">
        <f t="shared" si="40"/>
        <v>201604</v>
      </c>
      <c r="F1292" s="2" t="str">
        <f t="shared" si="41"/>
        <v>20160491</v>
      </c>
      <c r="G1292" s="2" t="s">
        <v>6</v>
      </c>
      <c r="H1292" s="2">
        <v>13451</v>
      </c>
      <c r="I1292" s="10">
        <v>52593</v>
      </c>
      <c r="J1292" s="10">
        <v>0</v>
      </c>
      <c r="K1292" s="3"/>
      <c r="L1292" s="3"/>
    </row>
    <row r="1293" spans="1:12" x14ac:dyDescent="0.3">
      <c r="A1293" s="2">
        <v>2016</v>
      </c>
      <c r="B1293" s="2" t="s">
        <v>4</v>
      </c>
      <c r="C1293" s="4" t="s">
        <v>85</v>
      </c>
      <c r="D1293" s="2" t="s">
        <v>18</v>
      </c>
      <c r="E1293" s="2" t="str">
        <f t="shared" si="40"/>
        <v>201604</v>
      </c>
      <c r="F1293" s="2" t="str">
        <f t="shared" si="41"/>
        <v>20160405</v>
      </c>
      <c r="G1293" s="2" t="s">
        <v>19</v>
      </c>
      <c r="H1293" s="2">
        <v>3493876</v>
      </c>
      <c r="I1293" s="10">
        <v>2320500</v>
      </c>
      <c r="J1293" s="10">
        <v>55</v>
      </c>
      <c r="K1293" s="3"/>
      <c r="L1293" s="3"/>
    </row>
    <row r="1294" spans="1:12" x14ac:dyDescent="0.3">
      <c r="A1294" s="2">
        <v>2016</v>
      </c>
      <c r="B1294" s="2" t="s">
        <v>4</v>
      </c>
      <c r="C1294" s="4" t="s">
        <v>85</v>
      </c>
      <c r="D1294" s="2" t="s">
        <v>20</v>
      </c>
      <c r="E1294" s="2" t="str">
        <f t="shared" si="40"/>
        <v>201604</v>
      </c>
      <c r="F1294" s="2" t="str">
        <f t="shared" si="41"/>
        <v>20160481</v>
      </c>
      <c r="G1294" s="2" t="s">
        <v>21</v>
      </c>
      <c r="H1294" s="2">
        <v>39945</v>
      </c>
      <c r="I1294" s="10">
        <v>192885</v>
      </c>
      <c r="J1294" s="10">
        <v>2</v>
      </c>
      <c r="K1294" s="3"/>
      <c r="L1294" s="3"/>
    </row>
    <row r="1295" spans="1:12" x14ac:dyDescent="0.3">
      <c r="A1295" s="2">
        <v>2016</v>
      </c>
      <c r="B1295" s="2" t="s">
        <v>4</v>
      </c>
      <c r="C1295" s="4" t="s">
        <v>85</v>
      </c>
      <c r="D1295" s="2" t="s">
        <v>22</v>
      </c>
      <c r="E1295" s="2" t="str">
        <f t="shared" si="40"/>
        <v>201604</v>
      </c>
      <c r="F1295" s="2" t="str">
        <f t="shared" si="41"/>
        <v>20160408</v>
      </c>
      <c r="G1295" s="2" t="s">
        <v>23</v>
      </c>
      <c r="H1295" s="2">
        <v>1022154</v>
      </c>
      <c r="I1295" s="10">
        <v>1372371</v>
      </c>
      <c r="J1295" s="10">
        <v>5</v>
      </c>
      <c r="K1295" s="3"/>
      <c r="L1295" s="3"/>
    </row>
    <row r="1296" spans="1:12" x14ac:dyDescent="0.3">
      <c r="A1296" s="2">
        <v>2016</v>
      </c>
      <c r="B1296" s="2" t="s">
        <v>4</v>
      </c>
      <c r="C1296" s="4" t="s">
        <v>85</v>
      </c>
      <c r="D1296" s="2" t="s">
        <v>24</v>
      </c>
      <c r="E1296" s="2" t="str">
        <f t="shared" si="40"/>
        <v>201604</v>
      </c>
      <c r="F1296" s="2" t="str">
        <f t="shared" si="41"/>
        <v>20160411</v>
      </c>
      <c r="G1296" s="2" t="s">
        <v>25</v>
      </c>
      <c r="H1296" s="2">
        <v>5878218</v>
      </c>
      <c r="I1296" s="10">
        <v>1246734</v>
      </c>
      <c r="J1296" s="10">
        <v>15</v>
      </c>
      <c r="K1296" s="3"/>
      <c r="L1296" s="3"/>
    </row>
    <row r="1297" spans="1:12" x14ac:dyDescent="0.3">
      <c r="A1297" s="2">
        <v>2016</v>
      </c>
      <c r="B1297" s="2" t="s">
        <v>4</v>
      </c>
      <c r="C1297" s="4" t="s">
        <v>85</v>
      </c>
      <c r="D1297" s="2" t="s">
        <v>26</v>
      </c>
      <c r="E1297" s="2" t="str">
        <f t="shared" si="40"/>
        <v>201604</v>
      </c>
      <c r="F1297" s="2" t="str">
        <f t="shared" si="41"/>
        <v>20160413</v>
      </c>
      <c r="G1297" s="2" t="s">
        <v>27</v>
      </c>
      <c r="H1297" s="2">
        <v>589251</v>
      </c>
      <c r="I1297" s="10">
        <v>1416976</v>
      </c>
      <c r="J1297" s="10">
        <v>32</v>
      </c>
      <c r="K1297" s="3"/>
      <c r="L1297" s="3"/>
    </row>
    <row r="1298" spans="1:12" x14ac:dyDescent="0.3">
      <c r="A1298" s="2">
        <v>2016</v>
      </c>
      <c r="B1298" s="2" t="s">
        <v>4</v>
      </c>
      <c r="C1298" s="4" t="s">
        <v>85</v>
      </c>
      <c r="D1298" s="2" t="s">
        <v>28</v>
      </c>
      <c r="E1298" s="2" t="str">
        <f t="shared" si="40"/>
        <v>201604</v>
      </c>
      <c r="F1298" s="2" t="str">
        <f t="shared" si="41"/>
        <v>20160415</v>
      </c>
      <c r="G1298" s="2" t="s">
        <v>29</v>
      </c>
      <c r="H1298" s="2">
        <v>417920</v>
      </c>
      <c r="I1298" s="10">
        <v>663228</v>
      </c>
      <c r="J1298" s="10">
        <v>15</v>
      </c>
      <c r="K1298" s="3"/>
      <c r="L1298" s="3"/>
    </row>
    <row r="1299" spans="1:12" x14ac:dyDescent="0.3">
      <c r="A1299" s="2">
        <v>2016</v>
      </c>
      <c r="B1299" s="2" t="s">
        <v>4</v>
      </c>
      <c r="C1299" s="4" t="s">
        <v>85</v>
      </c>
      <c r="D1299" s="2" t="s">
        <v>30</v>
      </c>
      <c r="E1299" s="2" t="str">
        <f t="shared" si="40"/>
        <v>201604</v>
      </c>
      <c r="F1299" s="2" t="str">
        <f t="shared" si="41"/>
        <v>20160417</v>
      </c>
      <c r="G1299" s="2" t="s">
        <v>31</v>
      </c>
      <c r="H1299" s="2">
        <v>423741</v>
      </c>
      <c r="I1299" s="10">
        <v>428983</v>
      </c>
      <c r="J1299" s="10">
        <v>11</v>
      </c>
      <c r="K1299" s="3"/>
      <c r="L1299" s="3"/>
    </row>
    <row r="1300" spans="1:12" x14ac:dyDescent="0.3">
      <c r="A1300" s="2">
        <v>2016</v>
      </c>
      <c r="B1300" s="2" t="s">
        <v>4</v>
      </c>
      <c r="C1300" s="4" t="s">
        <v>85</v>
      </c>
      <c r="D1300" s="2" t="s">
        <v>32</v>
      </c>
      <c r="E1300" s="2" t="str">
        <f t="shared" si="40"/>
        <v>201604</v>
      </c>
      <c r="F1300" s="2" t="str">
        <f t="shared" si="41"/>
        <v>20160418</v>
      </c>
      <c r="G1300" s="2" t="s">
        <v>33</v>
      </c>
      <c r="H1300" s="2">
        <v>67761</v>
      </c>
      <c r="I1300" s="10">
        <v>297699</v>
      </c>
      <c r="J1300" s="10">
        <v>5</v>
      </c>
      <c r="K1300" s="3"/>
      <c r="L1300" s="3"/>
    </row>
    <row r="1301" spans="1:12" x14ac:dyDescent="0.3">
      <c r="A1301" s="2">
        <v>2016</v>
      </c>
      <c r="B1301" s="2" t="s">
        <v>4</v>
      </c>
      <c r="C1301" s="4" t="s">
        <v>85</v>
      </c>
      <c r="D1301" s="2" t="s">
        <v>34</v>
      </c>
      <c r="E1301" s="2" t="str">
        <f t="shared" si="40"/>
        <v>201604</v>
      </c>
      <c r="F1301" s="2" t="str">
        <f t="shared" si="41"/>
        <v>20160485</v>
      </c>
      <c r="G1301" s="2" t="s">
        <v>35</v>
      </c>
      <c r="H1301" s="2">
        <v>143670</v>
      </c>
      <c r="I1301" s="10">
        <v>216545</v>
      </c>
      <c r="J1301" s="10">
        <v>3</v>
      </c>
      <c r="K1301" s="3"/>
      <c r="L1301" s="3"/>
    </row>
    <row r="1302" spans="1:12" x14ac:dyDescent="0.3">
      <c r="A1302" s="2">
        <v>2016</v>
      </c>
      <c r="B1302" s="2" t="s">
        <v>4</v>
      </c>
      <c r="C1302" s="4" t="s">
        <v>85</v>
      </c>
      <c r="D1302" s="2" t="s">
        <v>36</v>
      </c>
      <c r="E1302" s="2" t="str">
        <f t="shared" si="40"/>
        <v>201604</v>
      </c>
      <c r="F1302" s="2" t="str">
        <f t="shared" si="41"/>
        <v>20160419</v>
      </c>
      <c r="G1302" s="2" t="s">
        <v>37</v>
      </c>
      <c r="H1302" s="2">
        <v>258166</v>
      </c>
      <c r="I1302" s="10">
        <v>959836</v>
      </c>
      <c r="J1302" s="10">
        <v>6</v>
      </c>
      <c r="K1302" s="3"/>
      <c r="L1302" s="3"/>
    </row>
    <row r="1303" spans="1:12" x14ac:dyDescent="0.3">
      <c r="A1303" s="2">
        <v>2016</v>
      </c>
      <c r="B1303" s="2" t="s">
        <v>4</v>
      </c>
      <c r="C1303" s="4" t="s">
        <v>85</v>
      </c>
      <c r="D1303" s="2" t="s">
        <v>38</v>
      </c>
      <c r="E1303" s="2" t="str">
        <f t="shared" si="40"/>
        <v>201604</v>
      </c>
      <c r="F1303" s="2" t="str">
        <f t="shared" si="41"/>
        <v>20160420</v>
      </c>
      <c r="G1303" s="2" t="s">
        <v>39</v>
      </c>
      <c r="H1303" s="2">
        <v>287098</v>
      </c>
      <c r="I1303" s="10">
        <v>831494</v>
      </c>
      <c r="J1303" s="10">
        <v>3</v>
      </c>
      <c r="K1303" s="3"/>
      <c r="L1303" s="3"/>
    </row>
    <row r="1304" spans="1:12" x14ac:dyDescent="0.3">
      <c r="A1304" s="2">
        <v>2016</v>
      </c>
      <c r="B1304" s="2" t="s">
        <v>4</v>
      </c>
      <c r="C1304" s="4" t="s">
        <v>85</v>
      </c>
      <c r="D1304" s="2" t="s">
        <v>40</v>
      </c>
      <c r="E1304" s="2" t="str">
        <f t="shared" si="40"/>
        <v>201604</v>
      </c>
      <c r="F1304" s="2" t="str">
        <f t="shared" si="41"/>
        <v>20160427</v>
      </c>
      <c r="G1304" s="2" t="s">
        <v>41</v>
      </c>
      <c r="H1304" s="2">
        <v>46509</v>
      </c>
      <c r="I1304" s="10">
        <v>371683</v>
      </c>
      <c r="J1304" s="10">
        <v>3</v>
      </c>
      <c r="K1304" s="3"/>
      <c r="L1304" s="3"/>
    </row>
    <row r="1305" spans="1:12" x14ac:dyDescent="0.3">
      <c r="A1305" s="2">
        <v>2016</v>
      </c>
      <c r="B1305" s="2" t="s">
        <v>4</v>
      </c>
      <c r="C1305" s="4" t="s">
        <v>85</v>
      </c>
      <c r="D1305" s="2" t="s">
        <v>42</v>
      </c>
      <c r="E1305" s="2" t="str">
        <f t="shared" si="40"/>
        <v>201604</v>
      </c>
      <c r="F1305" s="2" t="str">
        <f t="shared" si="41"/>
        <v>20160423</v>
      </c>
      <c r="G1305" s="2" t="s">
        <v>43</v>
      </c>
      <c r="H1305" s="2">
        <v>284066</v>
      </c>
      <c r="I1305" s="10">
        <v>1345246</v>
      </c>
      <c r="J1305" s="10">
        <v>19</v>
      </c>
      <c r="K1305" s="3"/>
      <c r="L1305" s="3"/>
    </row>
    <row r="1306" spans="1:12" x14ac:dyDescent="0.3">
      <c r="A1306" s="2">
        <v>2016</v>
      </c>
      <c r="B1306" s="2" t="s">
        <v>4</v>
      </c>
      <c r="C1306" s="4" t="s">
        <v>85</v>
      </c>
      <c r="D1306" s="2" t="s">
        <v>44</v>
      </c>
      <c r="E1306" s="2" t="str">
        <f t="shared" si="40"/>
        <v>201604</v>
      </c>
      <c r="F1306" s="2" t="str">
        <f t="shared" si="41"/>
        <v>20160425</v>
      </c>
      <c r="G1306" s="2" t="s">
        <v>45</v>
      </c>
      <c r="H1306" s="2">
        <v>1166015</v>
      </c>
      <c r="I1306" s="10">
        <v>887181</v>
      </c>
      <c r="J1306" s="10">
        <v>12</v>
      </c>
      <c r="K1306" s="3"/>
      <c r="L1306" s="3"/>
    </row>
    <row r="1307" spans="1:12" x14ac:dyDescent="0.3">
      <c r="A1307" s="2">
        <v>2016</v>
      </c>
      <c r="B1307" s="2" t="s">
        <v>4</v>
      </c>
      <c r="C1307" s="4" t="s">
        <v>85</v>
      </c>
      <c r="D1307" s="2" t="s">
        <v>46</v>
      </c>
      <c r="E1307" s="2" t="str">
        <f t="shared" si="40"/>
        <v>201604</v>
      </c>
      <c r="F1307" s="2" t="str">
        <f t="shared" si="41"/>
        <v>20160494</v>
      </c>
      <c r="G1307" s="2" t="s">
        <v>47</v>
      </c>
      <c r="H1307" s="2">
        <v>4523</v>
      </c>
      <c r="I1307" s="10">
        <v>39093</v>
      </c>
      <c r="J1307" s="10">
        <v>0</v>
      </c>
      <c r="K1307" s="3"/>
      <c r="L1307" s="3"/>
    </row>
    <row r="1308" spans="1:12" x14ac:dyDescent="0.3">
      <c r="A1308" s="2">
        <v>2016</v>
      </c>
      <c r="B1308" s="2" t="s">
        <v>4</v>
      </c>
      <c r="C1308" s="4" t="s">
        <v>85</v>
      </c>
      <c r="D1308" s="2" t="s">
        <v>48</v>
      </c>
      <c r="E1308" s="2" t="str">
        <f t="shared" si="40"/>
        <v>201604</v>
      </c>
      <c r="F1308" s="2" t="str">
        <f t="shared" si="41"/>
        <v>20160495</v>
      </c>
      <c r="G1308" s="2" t="s">
        <v>49</v>
      </c>
      <c r="H1308" s="2">
        <v>13939</v>
      </c>
      <c r="I1308" s="10">
        <v>57415</v>
      </c>
      <c r="J1308" s="10">
        <v>0</v>
      </c>
      <c r="K1308" s="3"/>
      <c r="L1308" s="3"/>
    </row>
    <row r="1309" spans="1:12" x14ac:dyDescent="0.3">
      <c r="A1309" s="2">
        <v>2016</v>
      </c>
      <c r="B1309" s="2" t="s">
        <v>4</v>
      </c>
      <c r="C1309" s="4" t="s">
        <v>85</v>
      </c>
      <c r="D1309" s="2" t="s">
        <v>50</v>
      </c>
      <c r="E1309" s="2" t="str">
        <f t="shared" si="40"/>
        <v>201604</v>
      </c>
      <c r="F1309" s="2" t="str">
        <f t="shared" si="41"/>
        <v>20160441</v>
      </c>
      <c r="G1309" s="2" t="s">
        <v>51</v>
      </c>
      <c r="H1309" s="2">
        <v>297894</v>
      </c>
      <c r="I1309" s="10">
        <v>758679</v>
      </c>
      <c r="J1309" s="10">
        <v>9</v>
      </c>
      <c r="K1309" s="3"/>
      <c r="L1309" s="3"/>
    </row>
    <row r="1310" spans="1:12" x14ac:dyDescent="0.3">
      <c r="A1310" s="2">
        <v>2016</v>
      </c>
      <c r="B1310" s="2" t="s">
        <v>4</v>
      </c>
      <c r="C1310" s="4" t="s">
        <v>85</v>
      </c>
      <c r="D1310" s="2" t="s">
        <v>54</v>
      </c>
      <c r="E1310" s="2" t="str">
        <f t="shared" si="40"/>
        <v>201604</v>
      </c>
      <c r="F1310" s="2" t="str">
        <f t="shared" si="41"/>
        <v>20160444</v>
      </c>
      <c r="G1310" s="2" t="s">
        <v>55</v>
      </c>
      <c r="H1310" s="2">
        <v>130771</v>
      </c>
      <c r="I1310" s="10">
        <v>722682</v>
      </c>
      <c r="J1310" s="10">
        <v>3</v>
      </c>
      <c r="K1310" s="3"/>
      <c r="L1310" s="3"/>
    </row>
    <row r="1311" spans="1:12" x14ac:dyDescent="0.3">
      <c r="A1311" s="2">
        <v>2016</v>
      </c>
      <c r="B1311" s="2" t="s">
        <v>4</v>
      </c>
      <c r="C1311" s="4" t="s">
        <v>85</v>
      </c>
      <c r="D1311" s="2" t="s">
        <v>56</v>
      </c>
      <c r="E1311" s="2" t="str">
        <f t="shared" si="40"/>
        <v>201604</v>
      </c>
      <c r="F1311" s="2" t="str">
        <f t="shared" si="41"/>
        <v>20160447</v>
      </c>
      <c r="G1311" s="2" t="s">
        <v>57</v>
      </c>
      <c r="H1311" s="2">
        <v>332759</v>
      </c>
      <c r="I1311" s="10">
        <v>970288</v>
      </c>
      <c r="J1311" s="10">
        <v>9</v>
      </c>
      <c r="K1311" s="3"/>
      <c r="L1311" s="3"/>
    </row>
    <row r="1312" spans="1:12" x14ac:dyDescent="0.3">
      <c r="A1312" s="2">
        <v>2016</v>
      </c>
      <c r="B1312" s="2" t="s">
        <v>4</v>
      </c>
      <c r="C1312" s="4" t="s">
        <v>85</v>
      </c>
      <c r="D1312" s="2" t="s">
        <v>58</v>
      </c>
      <c r="E1312" s="2" t="str">
        <f t="shared" si="40"/>
        <v>201604</v>
      </c>
      <c r="F1312" s="2" t="str">
        <f t="shared" si="41"/>
        <v>20160450</v>
      </c>
      <c r="G1312" s="2" t="s">
        <v>59</v>
      </c>
      <c r="H1312" s="2">
        <v>398273</v>
      </c>
      <c r="I1312" s="10">
        <v>474600</v>
      </c>
      <c r="J1312" s="10">
        <v>15</v>
      </c>
      <c r="K1312" s="3"/>
      <c r="L1312" s="3"/>
    </row>
    <row r="1313" spans="1:12" x14ac:dyDescent="0.3">
      <c r="A1313" s="2">
        <v>2016</v>
      </c>
      <c r="B1313" s="2" t="s">
        <v>4</v>
      </c>
      <c r="C1313" s="4" t="s">
        <v>85</v>
      </c>
      <c r="D1313" s="2" t="s">
        <v>60</v>
      </c>
      <c r="E1313" s="2" t="str">
        <f t="shared" si="40"/>
        <v>201604</v>
      </c>
      <c r="F1313" s="2" t="str">
        <f t="shared" si="41"/>
        <v>20160452</v>
      </c>
      <c r="G1313" s="2" t="s">
        <v>61</v>
      </c>
      <c r="H1313" s="2">
        <v>252633</v>
      </c>
      <c r="I1313" s="10">
        <v>1133241</v>
      </c>
      <c r="J1313" s="10">
        <v>17</v>
      </c>
      <c r="K1313" s="3"/>
      <c r="L1313" s="3"/>
    </row>
    <row r="1314" spans="1:12" x14ac:dyDescent="0.3">
      <c r="A1314" s="2">
        <v>2016</v>
      </c>
      <c r="B1314" s="2" t="s">
        <v>4</v>
      </c>
      <c r="C1314" s="4" t="s">
        <v>85</v>
      </c>
      <c r="D1314" s="2" t="s">
        <v>62</v>
      </c>
      <c r="E1314" s="2" t="str">
        <f t="shared" si="40"/>
        <v>201604</v>
      </c>
      <c r="F1314" s="2" t="str">
        <f t="shared" si="41"/>
        <v>20160454</v>
      </c>
      <c r="G1314" s="2" t="s">
        <v>63</v>
      </c>
      <c r="H1314" s="2">
        <v>406440</v>
      </c>
      <c r="I1314" s="10">
        <v>908562</v>
      </c>
      <c r="J1314" s="10">
        <v>6</v>
      </c>
      <c r="K1314" s="3"/>
      <c r="L1314" s="3"/>
    </row>
    <row r="1315" spans="1:12" x14ac:dyDescent="0.3">
      <c r="A1315" s="2">
        <v>2016</v>
      </c>
      <c r="B1315" s="2" t="s">
        <v>4</v>
      </c>
      <c r="C1315" s="4" t="s">
        <v>85</v>
      </c>
      <c r="D1315" s="2" t="s">
        <v>64</v>
      </c>
      <c r="E1315" s="2" t="str">
        <f t="shared" si="40"/>
        <v>201604</v>
      </c>
      <c r="F1315" s="2" t="str">
        <f t="shared" si="41"/>
        <v>20160486</v>
      </c>
      <c r="G1315" s="2" t="s">
        <v>65</v>
      </c>
      <c r="H1315" s="2">
        <v>38841</v>
      </c>
      <c r="I1315" s="10">
        <v>252232</v>
      </c>
      <c r="J1315" s="10">
        <v>6</v>
      </c>
      <c r="K1315" s="3"/>
      <c r="L1315" s="3"/>
    </row>
    <row r="1316" spans="1:12" x14ac:dyDescent="0.3">
      <c r="A1316" s="2">
        <v>2016</v>
      </c>
      <c r="B1316" s="2" t="s">
        <v>4</v>
      </c>
      <c r="C1316" s="4" t="s">
        <v>85</v>
      </c>
      <c r="D1316" s="2" t="s">
        <v>66</v>
      </c>
      <c r="E1316" s="2" t="str">
        <f t="shared" si="40"/>
        <v>201604</v>
      </c>
      <c r="F1316" s="2" t="str">
        <f t="shared" si="41"/>
        <v>20160463</v>
      </c>
      <c r="G1316" s="2" t="s">
        <v>67</v>
      </c>
      <c r="H1316" s="2">
        <v>239483</v>
      </c>
      <c r="I1316" s="10">
        <v>241698</v>
      </c>
      <c r="J1316" s="10">
        <v>6</v>
      </c>
      <c r="K1316" s="3"/>
      <c r="L1316" s="3"/>
    </row>
    <row r="1317" spans="1:12" x14ac:dyDescent="0.3">
      <c r="A1317" s="2">
        <v>2016</v>
      </c>
      <c r="B1317" s="2" t="s">
        <v>4</v>
      </c>
      <c r="C1317" s="4" t="s">
        <v>85</v>
      </c>
      <c r="D1317" s="2" t="s">
        <v>68</v>
      </c>
      <c r="E1317" s="2" t="str">
        <f t="shared" si="40"/>
        <v>201604</v>
      </c>
      <c r="F1317" s="2" t="str">
        <f t="shared" si="41"/>
        <v>20160466</v>
      </c>
      <c r="G1317" s="2" t="s">
        <v>69</v>
      </c>
      <c r="H1317" s="2">
        <v>492818</v>
      </c>
      <c r="I1317" s="10">
        <v>397099</v>
      </c>
      <c r="J1317" s="10">
        <v>10</v>
      </c>
      <c r="K1317" s="3"/>
      <c r="L1317" s="3"/>
    </row>
    <row r="1318" spans="1:12" x14ac:dyDescent="0.3">
      <c r="A1318" s="2">
        <v>2016</v>
      </c>
      <c r="B1318" s="2" t="s">
        <v>4</v>
      </c>
      <c r="C1318" s="4" t="s">
        <v>85</v>
      </c>
      <c r="D1318" s="2" t="s">
        <v>70</v>
      </c>
      <c r="E1318" s="2" t="str">
        <f t="shared" si="40"/>
        <v>201604</v>
      </c>
      <c r="F1318" s="2" t="str">
        <f t="shared" si="41"/>
        <v>20160488</v>
      </c>
      <c r="G1318" s="2" t="s">
        <v>71</v>
      </c>
      <c r="H1318" s="2">
        <v>38024</v>
      </c>
      <c r="I1318" s="10">
        <v>18036</v>
      </c>
      <c r="J1318" s="10">
        <v>1</v>
      </c>
      <c r="K1318" s="3"/>
      <c r="L1318" s="3"/>
    </row>
    <row r="1319" spans="1:12" x14ac:dyDescent="0.3">
      <c r="A1319" s="2">
        <v>2016</v>
      </c>
      <c r="B1319" s="2" t="s">
        <v>4</v>
      </c>
      <c r="C1319" s="4" t="s">
        <v>85</v>
      </c>
      <c r="D1319" s="2" t="s">
        <v>72</v>
      </c>
      <c r="E1319" s="2" t="str">
        <f t="shared" si="40"/>
        <v>201604</v>
      </c>
      <c r="F1319" s="2" t="str">
        <f t="shared" si="41"/>
        <v>20160468</v>
      </c>
      <c r="G1319" s="2" t="s">
        <v>73</v>
      </c>
      <c r="H1319" s="2">
        <v>1019501</v>
      </c>
      <c r="I1319" s="10">
        <v>895130</v>
      </c>
      <c r="J1319" s="10">
        <v>26</v>
      </c>
      <c r="K1319" s="3"/>
      <c r="L1319" s="3"/>
    </row>
    <row r="1320" spans="1:12" x14ac:dyDescent="0.3">
      <c r="A1320" s="2">
        <v>2016</v>
      </c>
      <c r="B1320" s="2" t="s">
        <v>4</v>
      </c>
      <c r="C1320" s="4" t="s">
        <v>85</v>
      </c>
      <c r="D1320" s="2" t="s">
        <v>74</v>
      </c>
      <c r="E1320" s="2" t="str">
        <f t="shared" si="40"/>
        <v>201604</v>
      </c>
      <c r="F1320" s="2" t="str">
        <f t="shared" si="41"/>
        <v>20160470</v>
      </c>
      <c r="G1320" s="2" t="s">
        <v>75</v>
      </c>
      <c r="H1320" s="2">
        <v>143239</v>
      </c>
      <c r="I1320" s="10">
        <v>822626</v>
      </c>
      <c r="J1320" s="10">
        <v>5</v>
      </c>
      <c r="K1320" s="3"/>
      <c r="L1320" s="3"/>
    </row>
    <row r="1321" spans="1:12" x14ac:dyDescent="0.3">
      <c r="A1321" s="2">
        <v>2016</v>
      </c>
      <c r="B1321" s="2" t="s">
        <v>4</v>
      </c>
      <c r="C1321" s="4" t="s">
        <v>85</v>
      </c>
      <c r="D1321" s="2" t="s">
        <v>76</v>
      </c>
      <c r="E1321" s="2" t="str">
        <f t="shared" si="40"/>
        <v>201604</v>
      </c>
      <c r="F1321" s="2" t="str">
        <f t="shared" si="41"/>
        <v>20160473</v>
      </c>
      <c r="G1321" s="2" t="s">
        <v>77</v>
      </c>
      <c r="H1321" s="2">
        <v>457869</v>
      </c>
      <c r="I1321" s="10">
        <v>732258</v>
      </c>
      <c r="J1321" s="10">
        <v>19</v>
      </c>
      <c r="K1321" s="3"/>
      <c r="L1321" s="3"/>
    </row>
    <row r="1322" spans="1:12" x14ac:dyDescent="0.3">
      <c r="A1322" s="2">
        <v>2016</v>
      </c>
      <c r="B1322" s="2" t="s">
        <v>4</v>
      </c>
      <c r="C1322" s="4" t="s">
        <v>85</v>
      </c>
      <c r="D1322" s="2" t="s">
        <v>78</v>
      </c>
      <c r="E1322" s="2" t="str">
        <f t="shared" si="40"/>
        <v>201604</v>
      </c>
      <c r="F1322" s="2" t="str">
        <f t="shared" si="41"/>
        <v>20160476</v>
      </c>
      <c r="G1322" s="2" t="s">
        <v>79</v>
      </c>
      <c r="H1322" s="2">
        <v>2332675</v>
      </c>
      <c r="I1322" s="10">
        <v>1848997</v>
      </c>
      <c r="J1322" s="10">
        <v>10</v>
      </c>
      <c r="K1322" s="3"/>
      <c r="L1322" s="3"/>
    </row>
    <row r="1323" spans="1:12" x14ac:dyDescent="0.3">
      <c r="A1323" s="2">
        <v>2016</v>
      </c>
      <c r="B1323" s="2" t="s">
        <v>4</v>
      </c>
      <c r="C1323" s="4" t="s">
        <v>85</v>
      </c>
      <c r="D1323" s="2" t="s">
        <v>80</v>
      </c>
      <c r="E1323" s="2" t="str">
        <f t="shared" si="40"/>
        <v>201604</v>
      </c>
      <c r="F1323" s="2" t="str">
        <f t="shared" si="41"/>
        <v>20160497</v>
      </c>
      <c r="G1323" s="2" t="s">
        <v>81</v>
      </c>
      <c r="H1323" s="2">
        <v>3020</v>
      </c>
      <c r="I1323" s="10">
        <v>26797</v>
      </c>
      <c r="J1323" s="10">
        <v>1</v>
      </c>
      <c r="K1323" s="3"/>
      <c r="L1323" s="3"/>
    </row>
    <row r="1324" spans="1:12" x14ac:dyDescent="0.3">
      <c r="A1324" s="2">
        <v>2016</v>
      </c>
      <c r="B1324" s="2" t="s">
        <v>4</v>
      </c>
      <c r="C1324" s="4" t="s">
        <v>85</v>
      </c>
      <c r="D1324" s="2" t="s">
        <v>82</v>
      </c>
      <c r="E1324" s="2" t="str">
        <f t="shared" si="40"/>
        <v>201604</v>
      </c>
      <c r="F1324" s="2" t="str">
        <f t="shared" si="41"/>
        <v>20160499</v>
      </c>
      <c r="G1324" s="2" t="s">
        <v>83</v>
      </c>
      <c r="H1324" s="2">
        <v>6032</v>
      </c>
      <c r="I1324" s="10">
        <v>69927</v>
      </c>
      <c r="J1324" s="10">
        <v>2</v>
      </c>
      <c r="K1324" s="3"/>
      <c r="L1324" s="3"/>
    </row>
    <row r="1325" spans="1:12" x14ac:dyDescent="0.3">
      <c r="A1325" s="2">
        <v>2016</v>
      </c>
      <c r="B1325" s="2" t="s">
        <v>14</v>
      </c>
      <c r="C1325" s="4" t="s">
        <v>18</v>
      </c>
      <c r="D1325" s="2" t="s">
        <v>5</v>
      </c>
      <c r="E1325" s="2" t="str">
        <f t="shared" si="40"/>
        <v>201605</v>
      </c>
      <c r="F1325" s="2" t="str">
        <f t="shared" si="41"/>
        <v>20160591</v>
      </c>
      <c r="G1325" s="2" t="s">
        <v>6</v>
      </c>
      <c r="H1325" s="2">
        <v>13687</v>
      </c>
      <c r="I1325" s="10">
        <v>52685</v>
      </c>
      <c r="J1325" s="10">
        <v>0</v>
      </c>
      <c r="K1325" s="3"/>
      <c r="L1325" s="3"/>
    </row>
    <row r="1326" spans="1:12" x14ac:dyDescent="0.3">
      <c r="A1326" s="2">
        <v>2016</v>
      </c>
      <c r="B1326" s="2" t="s">
        <v>14</v>
      </c>
      <c r="C1326" s="4" t="s">
        <v>18</v>
      </c>
      <c r="D1326" s="2" t="s">
        <v>18</v>
      </c>
      <c r="E1326" s="2" t="str">
        <f t="shared" si="40"/>
        <v>201605</v>
      </c>
      <c r="F1326" s="2" t="str">
        <f t="shared" si="41"/>
        <v>20160505</v>
      </c>
      <c r="G1326" s="2" t="s">
        <v>19</v>
      </c>
      <c r="H1326" s="2">
        <v>3515674</v>
      </c>
      <c r="I1326" s="10">
        <v>2322021</v>
      </c>
      <c r="J1326" s="10">
        <v>55</v>
      </c>
      <c r="K1326" s="3"/>
      <c r="L1326" s="3"/>
    </row>
    <row r="1327" spans="1:12" x14ac:dyDescent="0.3">
      <c r="A1327" s="2">
        <v>2016</v>
      </c>
      <c r="B1327" s="2" t="s">
        <v>14</v>
      </c>
      <c r="C1327" s="4" t="s">
        <v>18</v>
      </c>
      <c r="D1327" s="2" t="s">
        <v>20</v>
      </c>
      <c r="E1327" s="2" t="str">
        <f t="shared" si="40"/>
        <v>201605</v>
      </c>
      <c r="F1327" s="2" t="str">
        <f t="shared" si="41"/>
        <v>20160581</v>
      </c>
      <c r="G1327" s="2" t="s">
        <v>21</v>
      </c>
      <c r="H1327" s="2">
        <v>40241</v>
      </c>
      <c r="I1327" s="10">
        <v>193095</v>
      </c>
      <c r="J1327" s="10">
        <v>2</v>
      </c>
      <c r="K1327" s="3"/>
      <c r="L1327" s="3"/>
    </row>
    <row r="1328" spans="1:12" x14ac:dyDescent="0.3">
      <c r="A1328" s="2">
        <v>2016</v>
      </c>
      <c r="B1328" s="2" t="s">
        <v>14</v>
      </c>
      <c r="C1328" s="4" t="s">
        <v>18</v>
      </c>
      <c r="D1328" s="2" t="s">
        <v>22</v>
      </c>
      <c r="E1328" s="2" t="str">
        <f t="shared" si="40"/>
        <v>201605</v>
      </c>
      <c r="F1328" s="2" t="str">
        <f t="shared" si="41"/>
        <v>20160508</v>
      </c>
      <c r="G1328" s="2" t="s">
        <v>23</v>
      </c>
      <c r="H1328" s="2">
        <v>1025192</v>
      </c>
      <c r="I1328" s="10">
        <v>1368553</v>
      </c>
      <c r="J1328" s="10">
        <v>5</v>
      </c>
      <c r="K1328" s="3"/>
      <c r="L1328" s="3"/>
    </row>
    <row r="1329" spans="1:12" x14ac:dyDescent="0.3">
      <c r="A1329" s="2">
        <v>2016</v>
      </c>
      <c r="B1329" s="2" t="s">
        <v>14</v>
      </c>
      <c r="C1329" s="4" t="s">
        <v>18</v>
      </c>
      <c r="D1329" s="2" t="s">
        <v>24</v>
      </c>
      <c r="E1329" s="2" t="str">
        <f t="shared" si="40"/>
        <v>201605</v>
      </c>
      <c r="F1329" s="2" t="str">
        <f t="shared" si="41"/>
        <v>20160511</v>
      </c>
      <c r="G1329" s="2" t="s">
        <v>25</v>
      </c>
      <c r="H1329" s="2">
        <v>5924644</v>
      </c>
      <c r="I1329" s="10">
        <v>1235441</v>
      </c>
      <c r="J1329" s="10">
        <v>15</v>
      </c>
      <c r="K1329" s="3"/>
      <c r="L1329" s="3"/>
    </row>
    <row r="1330" spans="1:12" x14ac:dyDescent="0.3">
      <c r="A1330" s="2">
        <v>2016</v>
      </c>
      <c r="B1330" s="2" t="s">
        <v>14</v>
      </c>
      <c r="C1330" s="4" t="s">
        <v>18</v>
      </c>
      <c r="D1330" s="2" t="s">
        <v>26</v>
      </c>
      <c r="E1330" s="2" t="str">
        <f t="shared" si="40"/>
        <v>201605</v>
      </c>
      <c r="F1330" s="2" t="str">
        <f t="shared" si="41"/>
        <v>20160513</v>
      </c>
      <c r="G1330" s="2" t="s">
        <v>27</v>
      </c>
      <c r="H1330" s="2">
        <v>589746</v>
      </c>
      <c r="I1330" s="10">
        <v>1421324</v>
      </c>
      <c r="J1330" s="10">
        <v>32</v>
      </c>
      <c r="K1330" s="3"/>
      <c r="L1330" s="3"/>
    </row>
    <row r="1331" spans="1:12" x14ac:dyDescent="0.3">
      <c r="A1331" s="2">
        <v>2016</v>
      </c>
      <c r="B1331" s="2" t="s">
        <v>14</v>
      </c>
      <c r="C1331" s="4" t="s">
        <v>18</v>
      </c>
      <c r="D1331" s="2" t="s">
        <v>28</v>
      </c>
      <c r="E1331" s="2" t="str">
        <f t="shared" si="40"/>
        <v>201605</v>
      </c>
      <c r="F1331" s="2" t="str">
        <f t="shared" si="41"/>
        <v>20160515</v>
      </c>
      <c r="G1331" s="2" t="s">
        <v>29</v>
      </c>
      <c r="H1331" s="2">
        <v>419208</v>
      </c>
      <c r="I1331" s="10">
        <v>663055</v>
      </c>
      <c r="J1331" s="10">
        <v>15</v>
      </c>
      <c r="K1331" s="3"/>
      <c r="L1331" s="3"/>
    </row>
    <row r="1332" spans="1:12" x14ac:dyDescent="0.3">
      <c r="A1332" s="2">
        <v>2016</v>
      </c>
      <c r="B1332" s="2" t="s">
        <v>14</v>
      </c>
      <c r="C1332" s="4" t="s">
        <v>18</v>
      </c>
      <c r="D1332" s="2" t="s">
        <v>30</v>
      </c>
      <c r="E1332" s="2" t="str">
        <f t="shared" si="40"/>
        <v>201605</v>
      </c>
      <c r="F1332" s="2" t="str">
        <f t="shared" si="41"/>
        <v>20160517</v>
      </c>
      <c r="G1332" s="2" t="s">
        <v>31</v>
      </c>
      <c r="H1332" s="2">
        <v>425500</v>
      </c>
      <c r="I1332" s="10">
        <v>425899</v>
      </c>
      <c r="J1332" s="10">
        <v>11</v>
      </c>
      <c r="K1332" s="3"/>
      <c r="L1332" s="3"/>
    </row>
    <row r="1333" spans="1:12" x14ac:dyDescent="0.3">
      <c r="A1333" s="2">
        <v>2016</v>
      </c>
      <c r="B1333" s="2" t="s">
        <v>14</v>
      </c>
      <c r="C1333" s="4" t="s">
        <v>18</v>
      </c>
      <c r="D1333" s="2" t="s">
        <v>32</v>
      </c>
      <c r="E1333" s="2" t="str">
        <f t="shared" si="40"/>
        <v>201605</v>
      </c>
      <c r="F1333" s="2" t="str">
        <f t="shared" si="41"/>
        <v>20160518</v>
      </c>
      <c r="G1333" s="2" t="s">
        <v>33</v>
      </c>
      <c r="H1333" s="2">
        <v>67912</v>
      </c>
      <c r="I1333" s="10">
        <v>298303</v>
      </c>
      <c r="J1333" s="10">
        <v>5</v>
      </c>
      <c r="K1333" s="3"/>
      <c r="L1333" s="3"/>
    </row>
    <row r="1334" spans="1:12" x14ac:dyDescent="0.3">
      <c r="A1334" s="2">
        <v>2016</v>
      </c>
      <c r="B1334" s="2" t="s">
        <v>14</v>
      </c>
      <c r="C1334" s="4" t="s">
        <v>18</v>
      </c>
      <c r="D1334" s="2" t="s">
        <v>34</v>
      </c>
      <c r="E1334" s="2" t="str">
        <f t="shared" si="40"/>
        <v>201605</v>
      </c>
      <c r="F1334" s="2" t="str">
        <f t="shared" si="41"/>
        <v>20160585</v>
      </c>
      <c r="G1334" s="2" t="s">
        <v>35</v>
      </c>
      <c r="H1334" s="2">
        <v>144060</v>
      </c>
      <c r="I1334" s="10">
        <v>217307</v>
      </c>
      <c r="J1334" s="10">
        <v>3</v>
      </c>
      <c r="K1334" s="3"/>
      <c r="L1334" s="3"/>
    </row>
    <row r="1335" spans="1:12" x14ac:dyDescent="0.3">
      <c r="A1335" s="2">
        <v>2016</v>
      </c>
      <c r="B1335" s="2" t="s">
        <v>14</v>
      </c>
      <c r="C1335" s="4" t="s">
        <v>18</v>
      </c>
      <c r="D1335" s="2" t="s">
        <v>36</v>
      </c>
      <c r="E1335" s="2" t="str">
        <f t="shared" si="40"/>
        <v>201605</v>
      </c>
      <c r="F1335" s="2" t="str">
        <f t="shared" si="41"/>
        <v>20160519</v>
      </c>
      <c r="G1335" s="2" t="s">
        <v>37</v>
      </c>
      <c r="H1335" s="2">
        <v>258828</v>
      </c>
      <c r="I1335" s="10">
        <v>961183</v>
      </c>
      <c r="J1335" s="10">
        <v>6</v>
      </c>
      <c r="K1335" s="3"/>
      <c r="L1335" s="3"/>
    </row>
    <row r="1336" spans="1:12" x14ac:dyDescent="0.3">
      <c r="A1336" s="2">
        <v>2016</v>
      </c>
      <c r="B1336" s="2" t="s">
        <v>14</v>
      </c>
      <c r="C1336" s="4" t="s">
        <v>18</v>
      </c>
      <c r="D1336" s="2" t="s">
        <v>38</v>
      </c>
      <c r="E1336" s="2" t="str">
        <f t="shared" si="40"/>
        <v>201605</v>
      </c>
      <c r="F1336" s="2" t="str">
        <f t="shared" si="41"/>
        <v>20160520</v>
      </c>
      <c r="G1336" s="2" t="s">
        <v>39</v>
      </c>
      <c r="H1336" s="2">
        <v>286824</v>
      </c>
      <c r="I1336" s="7">
        <v>831929</v>
      </c>
      <c r="J1336" s="10">
        <v>3</v>
      </c>
      <c r="K1336" s="3"/>
      <c r="L1336" s="3"/>
    </row>
    <row r="1337" spans="1:12" x14ac:dyDescent="0.3">
      <c r="A1337" s="2">
        <v>2016</v>
      </c>
      <c r="B1337" s="2" t="s">
        <v>14</v>
      </c>
      <c r="C1337" s="4" t="s">
        <v>18</v>
      </c>
      <c r="D1337" s="2" t="s">
        <v>40</v>
      </c>
      <c r="E1337" s="2" t="str">
        <f t="shared" si="40"/>
        <v>201605</v>
      </c>
      <c r="F1337" s="2" t="str">
        <f t="shared" si="41"/>
        <v>20160527</v>
      </c>
      <c r="G1337" s="2" t="s">
        <v>41</v>
      </c>
      <c r="H1337" s="2">
        <v>47657</v>
      </c>
      <c r="I1337" s="10">
        <v>371455</v>
      </c>
      <c r="J1337" s="10">
        <v>3</v>
      </c>
      <c r="K1337" s="3"/>
      <c r="L1337" s="3"/>
    </row>
    <row r="1338" spans="1:12" x14ac:dyDescent="0.3">
      <c r="A1338" s="2">
        <v>2016</v>
      </c>
      <c r="B1338" s="2" t="s">
        <v>14</v>
      </c>
      <c r="C1338" s="4" t="s">
        <v>18</v>
      </c>
      <c r="D1338" s="2" t="s">
        <v>42</v>
      </c>
      <c r="E1338" s="2" t="str">
        <f t="shared" si="40"/>
        <v>201605</v>
      </c>
      <c r="F1338" s="2" t="str">
        <f t="shared" si="41"/>
        <v>20160523</v>
      </c>
      <c r="G1338" s="2" t="s">
        <v>43</v>
      </c>
      <c r="H1338" s="2">
        <v>284043</v>
      </c>
      <c r="I1338" s="10">
        <v>1349246</v>
      </c>
      <c r="J1338" s="10">
        <v>19</v>
      </c>
      <c r="K1338" s="3"/>
      <c r="L1338" s="3"/>
    </row>
    <row r="1339" spans="1:12" x14ac:dyDescent="0.3">
      <c r="A1339" s="2">
        <v>2016</v>
      </c>
      <c r="B1339" s="2" t="s">
        <v>14</v>
      </c>
      <c r="C1339" s="4" t="s">
        <v>18</v>
      </c>
      <c r="D1339" s="2" t="s">
        <v>44</v>
      </c>
      <c r="E1339" s="2" t="str">
        <f t="shared" si="40"/>
        <v>201605</v>
      </c>
      <c r="F1339" s="2" t="str">
        <f t="shared" si="41"/>
        <v>20160525</v>
      </c>
      <c r="G1339" s="2" t="s">
        <v>45</v>
      </c>
      <c r="H1339" s="2">
        <v>1180894</v>
      </c>
      <c r="I1339" s="10">
        <v>882970</v>
      </c>
      <c r="J1339" s="10">
        <v>12</v>
      </c>
      <c r="K1339" s="3"/>
      <c r="L1339" s="3"/>
    </row>
    <row r="1340" spans="1:12" x14ac:dyDescent="0.3">
      <c r="A1340" s="2">
        <v>2016</v>
      </c>
      <c r="B1340" s="2" t="s">
        <v>14</v>
      </c>
      <c r="C1340" s="4" t="s">
        <v>18</v>
      </c>
      <c r="D1340" s="2" t="s">
        <v>46</v>
      </c>
      <c r="E1340" s="2" t="str">
        <f t="shared" si="40"/>
        <v>201605</v>
      </c>
      <c r="F1340" s="2" t="str">
        <f t="shared" si="41"/>
        <v>20160594</v>
      </c>
      <c r="G1340" s="2" t="s">
        <v>47</v>
      </c>
      <c r="H1340" s="2">
        <v>4487</v>
      </c>
      <c r="I1340" s="10">
        <v>39220</v>
      </c>
      <c r="J1340" s="10">
        <v>0</v>
      </c>
      <c r="K1340" s="3"/>
      <c r="L1340" s="3"/>
    </row>
    <row r="1341" spans="1:12" x14ac:dyDescent="0.3">
      <c r="A1341" s="2">
        <v>2016</v>
      </c>
      <c r="B1341" s="2" t="s">
        <v>14</v>
      </c>
      <c r="C1341" s="4" t="s">
        <v>18</v>
      </c>
      <c r="D1341" s="2" t="s">
        <v>48</v>
      </c>
      <c r="E1341" s="2" t="str">
        <f t="shared" si="40"/>
        <v>201605</v>
      </c>
      <c r="F1341" s="2" t="str">
        <f t="shared" si="41"/>
        <v>20160595</v>
      </c>
      <c r="G1341" s="2" t="s">
        <v>49</v>
      </c>
      <c r="H1341" s="2">
        <v>14106</v>
      </c>
      <c r="I1341" s="10">
        <v>57348</v>
      </c>
      <c r="J1341" s="10">
        <v>0</v>
      </c>
      <c r="K1341" s="3"/>
      <c r="L1341" s="3"/>
    </row>
    <row r="1342" spans="1:12" x14ac:dyDescent="0.3">
      <c r="A1342" s="2">
        <v>2016</v>
      </c>
      <c r="B1342" s="2" t="s">
        <v>14</v>
      </c>
      <c r="C1342" s="4" t="s">
        <v>18</v>
      </c>
      <c r="D1342" s="2" t="s">
        <v>50</v>
      </c>
      <c r="E1342" s="2" t="str">
        <f t="shared" si="40"/>
        <v>201605</v>
      </c>
      <c r="F1342" s="2" t="str">
        <f t="shared" si="41"/>
        <v>20160541</v>
      </c>
      <c r="G1342" s="2" t="s">
        <v>51</v>
      </c>
      <c r="H1342" s="2">
        <v>298043</v>
      </c>
      <c r="I1342" s="10">
        <v>757719</v>
      </c>
      <c r="J1342" s="10">
        <v>9</v>
      </c>
      <c r="K1342" s="3"/>
      <c r="L1342" s="3"/>
    </row>
    <row r="1343" spans="1:12" x14ac:dyDescent="0.3">
      <c r="A1343" s="2">
        <v>2016</v>
      </c>
      <c r="B1343" s="2" t="s">
        <v>14</v>
      </c>
      <c r="C1343" s="4" t="s">
        <v>18</v>
      </c>
      <c r="D1343" s="2" t="s">
        <v>54</v>
      </c>
      <c r="E1343" s="2" t="str">
        <f t="shared" si="40"/>
        <v>201605</v>
      </c>
      <c r="F1343" s="2" t="str">
        <f t="shared" si="41"/>
        <v>20160544</v>
      </c>
      <c r="G1343" s="2" t="s">
        <v>55</v>
      </c>
      <c r="H1343" s="2">
        <v>131756</v>
      </c>
      <c r="I1343" s="10">
        <v>724449</v>
      </c>
      <c r="J1343" s="10">
        <v>3</v>
      </c>
      <c r="K1343" s="3"/>
      <c r="L1343" s="3"/>
    </row>
    <row r="1344" spans="1:12" x14ac:dyDescent="0.3">
      <c r="A1344" s="2">
        <v>2016</v>
      </c>
      <c r="B1344" s="2" t="s">
        <v>14</v>
      </c>
      <c r="C1344" s="4" t="s">
        <v>18</v>
      </c>
      <c r="D1344" s="2" t="s">
        <v>56</v>
      </c>
      <c r="E1344" s="2" t="str">
        <f t="shared" si="40"/>
        <v>201605</v>
      </c>
      <c r="F1344" s="2" t="str">
        <f t="shared" si="41"/>
        <v>20160547</v>
      </c>
      <c r="G1344" s="2" t="s">
        <v>57</v>
      </c>
      <c r="H1344" s="2">
        <v>333705</v>
      </c>
      <c r="I1344" s="10">
        <v>972796</v>
      </c>
      <c r="J1344" s="10">
        <v>9</v>
      </c>
      <c r="K1344" s="3"/>
      <c r="L1344" s="3"/>
    </row>
    <row r="1345" spans="1:12" x14ac:dyDescent="0.3">
      <c r="A1345" s="2">
        <v>2016</v>
      </c>
      <c r="B1345" s="2" t="s">
        <v>14</v>
      </c>
      <c r="C1345" s="4" t="s">
        <v>18</v>
      </c>
      <c r="D1345" s="2" t="s">
        <v>58</v>
      </c>
      <c r="E1345" s="2" t="str">
        <f t="shared" si="40"/>
        <v>201605</v>
      </c>
      <c r="F1345" s="2" t="str">
        <f t="shared" si="41"/>
        <v>20160550</v>
      </c>
      <c r="G1345" s="2" t="s">
        <v>59</v>
      </c>
      <c r="H1345" s="2">
        <v>399598</v>
      </c>
      <c r="I1345" s="10">
        <v>474985</v>
      </c>
      <c r="J1345" s="10">
        <v>15</v>
      </c>
      <c r="K1345" s="3"/>
      <c r="L1345" s="3"/>
    </row>
    <row r="1346" spans="1:12" x14ac:dyDescent="0.3">
      <c r="A1346" s="2">
        <v>2016</v>
      </c>
      <c r="B1346" s="2" t="s">
        <v>14</v>
      </c>
      <c r="C1346" s="4" t="s">
        <v>18</v>
      </c>
      <c r="D1346" s="2" t="s">
        <v>60</v>
      </c>
      <c r="E1346" s="2" t="str">
        <f t="shared" ref="E1346:E1409" si="42">+CONCATENATE(A1346,C1346)</f>
        <v>201605</v>
      </c>
      <c r="F1346" s="2" t="str">
        <f t="shared" ref="F1346:F1409" si="43">+CONCATENATE(A1346,C1346,D1346)</f>
        <v>20160552</v>
      </c>
      <c r="G1346" s="2" t="s">
        <v>61</v>
      </c>
      <c r="H1346" s="2">
        <v>254779</v>
      </c>
      <c r="I1346" s="10">
        <v>1130256</v>
      </c>
      <c r="J1346" s="10">
        <v>17</v>
      </c>
      <c r="K1346" s="3"/>
      <c r="L1346" s="3"/>
    </row>
    <row r="1347" spans="1:12" x14ac:dyDescent="0.3">
      <c r="A1347" s="2">
        <v>2016</v>
      </c>
      <c r="B1347" s="2" t="s">
        <v>14</v>
      </c>
      <c r="C1347" s="4" t="s">
        <v>18</v>
      </c>
      <c r="D1347" s="2" t="s">
        <v>62</v>
      </c>
      <c r="E1347" s="2" t="str">
        <f t="shared" si="42"/>
        <v>201605</v>
      </c>
      <c r="F1347" s="2" t="str">
        <f t="shared" si="43"/>
        <v>20160554</v>
      </c>
      <c r="G1347" s="2" t="s">
        <v>63</v>
      </c>
      <c r="H1347" s="2">
        <v>406662</v>
      </c>
      <c r="I1347" s="10">
        <v>911104</v>
      </c>
      <c r="J1347" s="10">
        <v>6</v>
      </c>
      <c r="K1347" s="3"/>
      <c r="L1347" s="3"/>
    </row>
    <row r="1348" spans="1:12" x14ac:dyDescent="0.3">
      <c r="A1348" s="2">
        <v>2016</v>
      </c>
      <c r="B1348" s="2" t="s">
        <v>14</v>
      </c>
      <c r="C1348" s="4" t="s">
        <v>18</v>
      </c>
      <c r="D1348" s="2" t="s">
        <v>64</v>
      </c>
      <c r="E1348" s="2" t="str">
        <f t="shared" si="42"/>
        <v>201605</v>
      </c>
      <c r="F1348" s="2" t="str">
        <f t="shared" si="43"/>
        <v>20160586</v>
      </c>
      <c r="G1348" s="2" t="s">
        <v>65</v>
      </c>
      <c r="H1348" s="2">
        <v>38658</v>
      </c>
      <c r="I1348" s="10">
        <v>251969</v>
      </c>
      <c r="J1348" s="10">
        <v>6</v>
      </c>
      <c r="K1348" s="3"/>
      <c r="L1348" s="3"/>
    </row>
    <row r="1349" spans="1:12" x14ac:dyDescent="0.3">
      <c r="A1349" s="2">
        <v>2016</v>
      </c>
      <c r="B1349" s="2" t="s">
        <v>14</v>
      </c>
      <c r="C1349" s="4" t="s">
        <v>18</v>
      </c>
      <c r="D1349" s="2" t="s">
        <v>66</v>
      </c>
      <c r="E1349" s="2" t="str">
        <f t="shared" si="42"/>
        <v>201605</v>
      </c>
      <c r="F1349" s="2" t="str">
        <f t="shared" si="43"/>
        <v>20160563</v>
      </c>
      <c r="G1349" s="2" t="s">
        <v>67</v>
      </c>
      <c r="H1349" s="2">
        <v>240444</v>
      </c>
      <c r="I1349" s="10">
        <v>241892</v>
      </c>
      <c r="J1349" s="10">
        <v>6</v>
      </c>
      <c r="K1349" s="3"/>
      <c r="L1349" s="3"/>
    </row>
    <row r="1350" spans="1:12" x14ac:dyDescent="0.3">
      <c r="A1350" s="2">
        <v>2016</v>
      </c>
      <c r="B1350" s="2" t="s">
        <v>14</v>
      </c>
      <c r="C1350" s="4" t="s">
        <v>18</v>
      </c>
      <c r="D1350" s="2" t="s">
        <v>68</v>
      </c>
      <c r="E1350" s="2" t="str">
        <f t="shared" si="42"/>
        <v>201605</v>
      </c>
      <c r="F1350" s="2" t="str">
        <f t="shared" si="43"/>
        <v>20160566</v>
      </c>
      <c r="G1350" s="2" t="s">
        <v>69</v>
      </c>
      <c r="H1350" s="2">
        <v>494243</v>
      </c>
      <c r="I1350" s="10">
        <v>396587</v>
      </c>
      <c r="J1350" s="10">
        <v>10</v>
      </c>
      <c r="K1350" s="3"/>
      <c r="L1350" s="3"/>
    </row>
    <row r="1351" spans="1:12" x14ac:dyDescent="0.3">
      <c r="A1351" s="2">
        <v>2016</v>
      </c>
      <c r="B1351" s="2" t="s">
        <v>14</v>
      </c>
      <c r="C1351" s="4" t="s">
        <v>18</v>
      </c>
      <c r="D1351" s="2" t="s">
        <v>70</v>
      </c>
      <c r="E1351" s="2" t="str">
        <f t="shared" si="42"/>
        <v>201605</v>
      </c>
      <c r="F1351" s="2" t="str">
        <f t="shared" si="43"/>
        <v>20160588</v>
      </c>
      <c r="G1351" s="2" t="s">
        <v>71</v>
      </c>
      <c r="H1351" s="2">
        <v>38444</v>
      </c>
      <c r="I1351" s="10">
        <v>17612</v>
      </c>
      <c r="J1351" s="10">
        <v>1</v>
      </c>
      <c r="K1351" s="3"/>
      <c r="L1351" s="3"/>
    </row>
    <row r="1352" spans="1:12" x14ac:dyDescent="0.3">
      <c r="A1352" s="2">
        <v>2016</v>
      </c>
      <c r="B1352" s="2" t="s">
        <v>14</v>
      </c>
      <c r="C1352" s="4" t="s">
        <v>18</v>
      </c>
      <c r="D1352" s="2" t="s">
        <v>72</v>
      </c>
      <c r="E1352" s="2" t="str">
        <f t="shared" si="42"/>
        <v>201605</v>
      </c>
      <c r="F1352" s="2" t="str">
        <f t="shared" si="43"/>
        <v>20160568</v>
      </c>
      <c r="G1352" s="2" t="s">
        <v>73</v>
      </c>
      <c r="H1352" s="2">
        <v>1021117</v>
      </c>
      <c r="I1352" s="10">
        <v>895345</v>
      </c>
      <c r="J1352" s="10">
        <v>26</v>
      </c>
      <c r="K1352" s="3"/>
      <c r="L1352" s="3"/>
    </row>
    <row r="1353" spans="1:12" x14ac:dyDescent="0.3">
      <c r="A1353" s="2">
        <v>2016</v>
      </c>
      <c r="B1353" s="2" t="s">
        <v>14</v>
      </c>
      <c r="C1353" s="4" t="s">
        <v>18</v>
      </c>
      <c r="D1353" s="2" t="s">
        <v>74</v>
      </c>
      <c r="E1353" s="2" t="str">
        <f t="shared" si="42"/>
        <v>201605</v>
      </c>
      <c r="F1353" s="2" t="str">
        <f t="shared" si="43"/>
        <v>20160570</v>
      </c>
      <c r="G1353" s="2" t="s">
        <v>75</v>
      </c>
      <c r="H1353" s="2">
        <v>142917</v>
      </c>
      <c r="I1353" s="10">
        <v>820852</v>
      </c>
      <c r="J1353" s="10">
        <v>5</v>
      </c>
      <c r="K1353" s="3"/>
      <c r="L1353" s="3"/>
    </row>
    <row r="1354" spans="1:12" x14ac:dyDescent="0.3">
      <c r="A1354" s="2">
        <v>2016</v>
      </c>
      <c r="B1354" s="2" t="s">
        <v>14</v>
      </c>
      <c r="C1354" s="4" t="s">
        <v>18</v>
      </c>
      <c r="D1354" s="2" t="s">
        <v>76</v>
      </c>
      <c r="E1354" s="2" t="str">
        <f t="shared" si="42"/>
        <v>201605</v>
      </c>
      <c r="F1354" s="2" t="str">
        <f t="shared" si="43"/>
        <v>20160573</v>
      </c>
      <c r="G1354" s="2" t="s">
        <v>77</v>
      </c>
      <c r="H1354" s="2">
        <v>460484</v>
      </c>
      <c r="I1354" s="10">
        <v>732023</v>
      </c>
      <c r="J1354" s="10">
        <v>19</v>
      </c>
      <c r="K1354" s="3"/>
      <c r="L1354" s="3"/>
    </row>
    <row r="1355" spans="1:12" x14ac:dyDescent="0.3">
      <c r="A1355" s="2">
        <v>2016</v>
      </c>
      <c r="B1355" s="2" t="s">
        <v>14</v>
      </c>
      <c r="C1355" s="4" t="s">
        <v>18</v>
      </c>
      <c r="D1355" s="2" t="s">
        <v>78</v>
      </c>
      <c r="E1355" s="2" t="str">
        <f t="shared" si="42"/>
        <v>201605</v>
      </c>
      <c r="F1355" s="2" t="str">
        <f t="shared" si="43"/>
        <v>20160576</v>
      </c>
      <c r="G1355" s="2" t="s">
        <v>79</v>
      </c>
      <c r="H1355" s="2">
        <v>2347625</v>
      </c>
      <c r="I1355" s="10">
        <v>1821702</v>
      </c>
      <c r="J1355" s="10">
        <v>10</v>
      </c>
      <c r="K1355" s="3"/>
      <c r="L1355" s="3"/>
    </row>
    <row r="1356" spans="1:12" x14ac:dyDescent="0.3">
      <c r="A1356" s="2">
        <v>2016</v>
      </c>
      <c r="B1356" s="2" t="s">
        <v>14</v>
      </c>
      <c r="C1356" s="4" t="s">
        <v>18</v>
      </c>
      <c r="D1356" s="2" t="s">
        <v>80</v>
      </c>
      <c r="E1356" s="2" t="str">
        <f t="shared" si="42"/>
        <v>201605</v>
      </c>
      <c r="F1356" s="2" t="str">
        <f t="shared" si="43"/>
        <v>20160597</v>
      </c>
      <c r="G1356" s="2" t="s">
        <v>81</v>
      </c>
      <c r="H1356" s="2">
        <v>3009</v>
      </c>
      <c r="I1356" s="10">
        <v>26788</v>
      </c>
      <c r="J1356" s="10">
        <v>1</v>
      </c>
      <c r="K1356" s="3"/>
      <c r="L1356" s="3"/>
    </row>
    <row r="1357" spans="1:12" x14ac:dyDescent="0.3">
      <c r="A1357" s="2">
        <v>2016</v>
      </c>
      <c r="B1357" s="2" t="s">
        <v>14</v>
      </c>
      <c r="C1357" s="4" t="s">
        <v>18</v>
      </c>
      <c r="D1357" s="2" t="s">
        <v>82</v>
      </c>
      <c r="E1357" s="2" t="str">
        <f t="shared" si="42"/>
        <v>201605</v>
      </c>
      <c r="F1357" s="2" t="str">
        <f t="shared" si="43"/>
        <v>20160599</v>
      </c>
      <c r="G1357" s="2" t="s">
        <v>83</v>
      </c>
      <c r="H1357" s="2">
        <v>6060</v>
      </c>
      <c r="I1357" s="10">
        <v>69459</v>
      </c>
      <c r="J1357" s="10">
        <v>2</v>
      </c>
      <c r="K1357" s="3"/>
      <c r="L1357" s="3"/>
    </row>
    <row r="1358" spans="1:12" x14ac:dyDescent="0.3">
      <c r="A1358" s="2">
        <v>2016</v>
      </c>
      <c r="B1358" s="2" t="s">
        <v>12</v>
      </c>
      <c r="C1358" s="4" t="s">
        <v>89</v>
      </c>
      <c r="D1358" s="2" t="s">
        <v>5</v>
      </c>
      <c r="E1358" s="2" t="str">
        <f t="shared" si="42"/>
        <v>201606</v>
      </c>
      <c r="F1358" s="2" t="str">
        <f t="shared" si="43"/>
        <v>20160691</v>
      </c>
      <c r="G1358" s="2" t="s">
        <v>6</v>
      </c>
      <c r="H1358" s="2">
        <v>14126</v>
      </c>
      <c r="I1358" s="10">
        <v>52649</v>
      </c>
      <c r="J1358" s="10">
        <v>0</v>
      </c>
      <c r="K1358" s="3"/>
      <c r="L1358" s="3"/>
    </row>
    <row r="1359" spans="1:12" x14ac:dyDescent="0.3">
      <c r="A1359" s="2">
        <v>2016</v>
      </c>
      <c r="B1359" s="2" t="s">
        <v>12</v>
      </c>
      <c r="C1359" s="4" t="s">
        <v>89</v>
      </c>
      <c r="D1359" s="2" t="s">
        <v>18</v>
      </c>
      <c r="E1359" s="2" t="str">
        <f t="shared" si="42"/>
        <v>201606</v>
      </c>
      <c r="F1359" s="2" t="str">
        <f t="shared" si="43"/>
        <v>20160605</v>
      </c>
      <c r="G1359" s="2" t="s">
        <v>19</v>
      </c>
      <c r="H1359" s="2">
        <v>3582345</v>
      </c>
      <c r="I1359" s="10">
        <v>2296020</v>
      </c>
      <c r="J1359" s="10">
        <v>55</v>
      </c>
      <c r="K1359" s="3"/>
      <c r="L1359" s="3"/>
    </row>
    <row r="1360" spans="1:12" x14ac:dyDescent="0.3">
      <c r="A1360" s="2">
        <v>2016</v>
      </c>
      <c r="B1360" s="2" t="s">
        <v>12</v>
      </c>
      <c r="C1360" s="4" t="s">
        <v>89</v>
      </c>
      <c r="D1360" s="2" t="s">
        <v>20</v>
      </c>
      <c r="E1360" s="2" t="str">
        <f t="shared" si="42"/>
        <v>201606</v>
      </c>
      <c r="F1360" s="2" t="str">
        <f t="shared" si="43"/>
        <v>20160681</v>
      </c>
      <c r="G1360" s="2" t="s">
        <v>21</v>
      </c>
      <c r="H1360" s="2">
        <v>42317</v>
      </c>
      <c r="I1360" s="10">
        <v>191745</v>
      </c>
      <c r="J1360" s="10">
        <v>2</v>
      </c>
      <c r="K1360" s="3"/>
      <c r="L1360" s="3"/>
    </row>
    <row r="1361" spans="1:12" x14ac:dyDescent="0.3">
      <c r="A1361" s="2">
        <v>2016</v>
      </c>
      <c r="B1361" s="2" t="s">
        <v>12</v>
      </c>
      <c r="C1361" s="4" t="s">
        <v>89</v>
      </c>
      <c r="D1361" s="2" t="s">
        <v>22</v>
      </c>
      <c r="E1361" s="2" t="str">
        <f t="shared" si="42"/>
        <v>201606</v>
      </c>
      <c r="F1361" s="2" t="str">
        <f t="shared" si="43"/>
        <v>20160608</v>
      </c>
      <c r="G1361" s="2" t="s">
        <v>23</v>
      </c>
      <c r="H1361" s="2">
        <v>1060126</v>
      </c>
      <c r="I1361" s="10">
        <v>1334427</v>
      </c>
      <c r="J1361" s="10">
        <v>5</v>
      </c>
      <c r="K1361" s="3"/>
      <c r="L1361" s="3"/>
    </row>
    <row r="1362" spans="1:12" x14ac:dyDescent="0.3">
      <c r="A1362" s="2">
        <v>2016</v>
      </c>
      <c r="B1362" s="2" t="s">
        <v>12</v>
      </c>
      <c r="C1362" s="4" t="s">
        <v>89</v>
      </c>
      <c r="D1362" s="2" t="s">
        <v>24</v>
      </c>
      <c r="E1362" s="2" t="str">
        <f t="shared" si="42"/>
        <v>201606</v>
      </c>
      <c r="F1362" s="2" t="str">
        <f t="shared" si="43"/>
        <v>20160611</v>
      </c>
      <c r="G1362" s="2" t="s">
        <v>25</v>
      </c>
      <c r="H1362" s="2">
        <v>5981981</v>
      </c>
      <c r="I1362" s="10">
        <v>1220432</v>
      </c>
      <c r="J1362" s="10">
        <v>15</v>
      </c>
      <c r="K1362" s="3"/>
      <c r="L1362" s="3"/>
    </row>
    <row r="1363" spans="1:12" x14ac:dyDescent="0.3">
      <c r="A1363" s="2">
        <v>2016</v>
      </c>
      <c r="B1363" s="2" t="s">
        <v>12</v>
      </c>
      <c r="C1363" s="4" t="s">
        <v>89</v>
      </c>
      <c r="D1363" s="2" t="s">
        <v>26</v>
      </c>
      <c r="E1363" s="2" t="str">
        <f t="shared" si="42"/>
        <v>201606</v>
      </c>
      <c r="F1363" s="2" t="str">
        <f t="shared" si="43"/>
        <v>20160613</v>
      </c>
      <c r="G1363" s="2" t="s">
        <v>27</v>
      </c>
      <c r="H1363" s="2">
        <v>607154</v>
      </c>
      <c r="I1363" s="10">
        <v>1396750</v>
      </c>
      <c r="J1363" s="10">
        <v>32</v>
      </c>
      <c r="K1363" s="3"/>
      <c r="L1363" s="3"/>
    </row>
    <row r="1364" spans="1:12" x14ac:dyDescent="0.3">
      <c r="A1364" s="2">
        <v>2016</v>
      </c>
      <c r="B1364" s="2" t="s">
        <v>12</v>
      </c>
      <c r="C1364" s="4" t="s">
        <v>89</v>
      </c>
      <c r="D1364" s="2" t="s">
        <v>28</v>
      </c>
      <c r="E1364" s="2" t="str">
        <f t="shared" si="42"/>
        <v>201606</v>
      </c>
      <c r="F1364" s="2" t="str">
        <f t="shared" si="43"/>
        <v>20160615</v>
      </c>
      <c r="G1364" s="2" t="s">
        <v>29</v>
      </c>
      <c r="H1364" s="2">
        <v>434650</v>
      </c>
      <c r="I1364" s="10">
        <v>648605</v>
      </c>
      <c r="J1364" s="10">
        <v>15</v>
      </c>
      <c r="K1364" s="3"/>
      <c r="L1364" s="3"/>
    </row>
    <row r="1365" spans="1:12" x14ac:dyDescent="0.3">
      <c r="A1365" s="2">
        <v>2016</v>
      </c>
      <c r="B1365" s="2" t="s">
        <v>12</v>
      </c>
      <c r="C1365" s="4" t="s">
        <v>89</v>
      </c>
      <c r="D1365" s="2" t="s">
        <v>30</v>
      </c>
      <c r="E1365" s="2" t="str">
        <f t="shared" si="42"/>
        <v>201606</v>
      </c>
      <c r="F1365" s="2" t="str">
        <f t="shared" si="43"/>
        <v>20160617</v>
      </c>
      <c r="G1365" s="2" t="s">
        <v>31</v>
      </c>
      <c r="H1365" s="2">
        <v>433382</v>
      </c>
      <c r="I1365" s="10">
        <v>417148</v>
      </c>
      <c r="J1365" s="10">
        <v>11</v>
      </c>
      <c r="K1365" s="3"/>
      <c r="L1365" s="3"/>
    </row>
    <row r="1366" spans="1:12" x14ac:dyDescent="0.3">
      <c r="A1366" s="2">
        <v>2016</v>
      </c>
      <c r="B1366" s="2" t="s">
        <v>12</v>
      </c>
      <c r="C1366" s="4" t="s">
        <v>89</v>
      </c>
      <c r="D1366" s="2" t="s">
        <v>32</v>
      </c>
      <c r="E1366" s="2" t="str">
        <f t="shared" si="42"/>
        <v>201606</v>
      </c>
      <c r="F1366" s="2" t="str">
        <f t="shared" si="43"/>
        <v>20160618</v>
      </c>
      <c r="G1366" s="2" t="s">
        <v>33</v>
      </c>
      <c r="H1366" s="2">
        <v>70898</v>
      </c>
      <c r="I1366" s="10">
        <v>296236</v>
      </c>
      <c r="J1366" s="10">
        <v>5</v>
      </c>
      <c r="K1366" s="3"/>
      <c r="L1366" s="3"/>
    </row>
    <row r="1367" spans="1:12" x14ac:dyDescent="0.3">
      <c r="A1367" s="2">
        <v>2016</v>
      </c>
      <c r="B1367" s="2" t="s">
        <v>12</v>
      </c>
      <c r="C1367" s="4" t="s">
        <v>89</v>
      </c>
      <c r="D1367" s="2" t="s">
        <v>34</v>
      </c>
      <c r="E1367" s="2" t="str">
        <f t="shared" si="42"/>
        <v>201606</v>
      </c>
      <c r="F1367" s="2" t="str">
        <f t="shared" si="43"/>
        <v>20160685</v>
      </c>
      <c r="G1367" s="2" t="s">
        <v>35</v>
      </c>
      <c r="H1367" s="2">
        <v>153010</v>
      </c>
      <c r="I1367" s="10">
        <v>211858</v>
      </c>
      <c r="J1367" s="10">
        <v>3</v>
      </c>
      <c r="K1367" s="3"/>
      <c r="L1367" s="3"/>
    </row>
    <row r="1368" spans="1:12" x14ac:dyDescent="0.3">
      <c r="A1368" s="2">
        <v>2016</v>
      </c>
      <c r="B1368" s="2" t="s">
        <v>12</v>
      </c>
      <c r="C1368" s="4" t="s">
        <v>89</v>
      </c>
      <c r="D1368" s="2" t="s">
        <v>36</v>
      </c>
      <c r="E1368" s="2" t="str">
        <f t="shared" si="42"/>
        <v>201606</v>
      </c>
      <c r="F1368" s="2" t="str">
        <f t="shared" si="43"/>
        <v>20160619</v>
      </c>
      <c r="G1368" s="2" t="s">
        <v>37</v>
      </c>
      <c r="H1368" s="2">
        <v>264648</v>
      </c>
      <c r="I1368" s="10">
        <v>954320</v>
      </c>
      <c r="J1368" s="10">
        <v>6</v>
      </c>
      <c r="K1368" s="3"/>
      <c r="L1368" s="3"/>
    </row>
    <row r="1369" spans="1:12" x14ac:dyDescent="0.3">
      <c r="A1369" s="2">
        <v>2016</v>
      </c>
      <c r="B1369" s="2" t="s">
        <v>12</v>
      </c>
      <c r="C1369" s="4" t="s">
        <v>89</v>
      </c>
      <c r="D1369" s="2" t="s">
        <v>38</v>
      </c>
      <c r="E1369" s="2" t="str">
        <f t="shared" si="42"/>
        <v>201606</v>
      </c>
      <c r="F1369" s="2" t="str">
        <f t="shared" si="43"/>
        <v>20160620</v>
      </c>
      <c r="G1369" s="2" t="s">
        <v>39</v>
      </c>
      <c r="H1369" s="2">
        <v>297849</v>
      </c>
      <c r="I1369" s="10">
        <v>814757</v>
      </c>
      <c r="J1369" s="10">
        <v>3</v>
      </c>
      <c r="K1369" s="3"/>
      <c r="L1369" s="3"/>
    </row>
    <row r="1370" spans="1:12" x14ac:dyDescent="0.3">
      <c r="A1370" s="2">
        <v>2016</v>
      </c>
      <c r="B1370" s="2" t="s">
        <v>12</v>
      </c>
      <c r="C1370" s="4" t="s">
        <v>89</v>
      </c>
      <c r="D1370" s="2" t="s">
        <v>40</v>
      </c>
      <c r="E1370" s="2" t="str">
        <f t="shared" si="42"/>
        <v>201606</v>
      </c>
      <c r="F1370" s="2" t="str">
        <f t="shared" si="43"/>
        <v>20160627</v>
      </c>
      <c r="G1370" s="2" t="s">
        <v>41</v>
      </c>
      <c r="H1370" s="2">
        <v>50552</v>
      </c>
      <c r="I1370" s="10">
        <v>366289</v>
      </c>
      <c r="J1370" s="10">
        <v>3</v>
      </c>
      <c r="K1370" s="3"/>
      <c r="L1370" s="3"/>
    </row>
    <row r="1371" spans="1:12" x14ac:dyDescent="0.3">
      <c r="A1371" s="2">
        <v>2016</v>
      </c>
      <c r="B1371" s="2" t="s">
        <v>12</v>
      </c>
      <c r="C1371" s="4" t="s">
        <v>89</v>
      </c>
      <c r="D1371" s="2" t="s">
        <v>42</v>
      </c>
      <c r="E1371" s="2" t="str">
        <f t="shared" si="42"/>
        <v>201606</v>
      </c>
      <c r="F1371" s="2" t="str">
        <f t="shared" si="43"/>
        <v>20160623</v>
      </c>
      <c r="G1371" s="2" t="s">
        <v>43</v>
      </c>
      <c r="H1371" s="2">
        <v>293273</v>
      </c>
      <c r="I1371" s="10">
        <v>1330350</v>
      </c>
      <c r="J1371" s="10">
        <v>19</v>
      </c>
      <c r="K1371" s="3"/>
      <c r="L1371" s="3"/>
    </row>
    <row r="1372" spans="1:12" x14ac:dyDescent="0.3">
      <c r="A1372" s="2">
        <v>2016</v>
      </c>
      <c r="B1372" s="2" t="s">
        <v>12</v>
      </c>
      <c r="C1372" s="4" t="s">
        <v>89</v>
      </c>
      <c r="D1372" s="2" t="s">
        <v>44</v>
      </c>
      <c r="E1372" s="2" t="str">
        <f t="shared" si="42"/>
        <v>201606</v>
      </c>
      <c r="F1372" s="2" t="str">
        <f t="shared" si="43"/>
        <v>20160625</v>
      </c>
      <c r="G1372" s="2" t="s">
        <v>45</v>
      </c>
      <c r="H1372" s="2">
        <v>1212368</v>
      </c>
      <c r="I1372" s="10">
        <v>859193</v>
      </c>
      <c r="J1372" s="10">
        <v>12</v>
      </c>
      <c r="K1372" s="3"/>
      <c r="L1372" s="3"/>
    </row>
    <row r="1373" spans="1:12" x14ac:dyDescent="0.3">
      <c r="A1373" s="2">
        <v>2016</v>
      </c>
      <c r="B1373" s="2" t="s">
        <v>12</v>
      </c>
      <c r="C1373" s="4" t="s">
        <v>89</v>
      </c>
      <c r="D1373" s="2" t="s">
        <v>46</v>
      </c>
      <c r="E1373" s="2" t="str">
        <f t="shared" si="42"/>
        <v>201606</v>
      </c>
      <c r="F1373" s="2" t="str">
        <f t="shared" si="43"/>
        <v>20160694</v>
      </c>
      <c r="G1373" s="2" t="s">
        <v>47</v>
      </c>
      <c r="H1373" s="2">
        <v>4652</v>
      </c>
      <c r="I1373" s="10">
        <v>39874</v>
      </c>
      <c r="J1373" s="10">
        <v>0</v>
      </c>
      <c r="K1373" s="3"/>
      <c r="L1373" s="3"/>
    </row>
    <row r="1374" spans="1:12" x14ac:dyDescent="0.3">
      <c r="A1374" s="2">
        <v>2016</v>
      </c>
      <c r="B1374" s="2" t="s">
        <v>12</v>
      </c>
      <c r="C1374" s="4" t="s">
        <v>89</v>
      </c>
      <c r="D1374" s="2" t="s">
        <v>48</v>
      </c>
      <c r="E1374" s="2" t="str">
        <f t="shared" si="42"/>
        <v>201606</v>
      </c>
      <c r="F1374" s="2" t="str">
        <f t="shared" si="43"/>
        <v>20160695</v>
      </c>
      <c r="G1374" s="2" t="s">
        <v>49</v>
      </c>
      <c r="H1374" s="2">
        <v>14497</v>
      </c>
      <c r="I1374" s="10">
        <v>57264</v>
      </c>
      <c r="J1374" s="10">
        <v>0</v>
      </c>
      <c r="K1374" s="3"/>
      <c r="L1374" s="3"/>
    </row>
    <row r="1375" spans="1:12" x14ac:dyDescent="0.3">
      <c r="A1375" s="2">
        <v>2016</v>
      </c>
      <c r="B1375" s="2" t="s">
        <v>12</v>
      </c>
      <c r="C1375" s="4" t="s">
        <v>89</v>
      </c>
      <c r="D1375" s="2" t="s">
        <v>50</v>
      </c>
      <c r="E1375" s="2" t="str">
        <f t="shared" si="42"/>
        <v>201606</v>
      </c>
      <c r="F1375" s="2" t="str">
        <f t="shared" si="43"/>
        <v>20160641</v>
      </c>
      <c r="G1375" s="2" t="s">
        <v>51</v>
      </c>
      <c r="H1375" s="2">
        <v>310305</v>
      </c>
      <c r="I1375" s="10">
        <v>746302</v>
      </c>
      <c r="J1375" s="10">
        <v>9</v>
      </c>
      <c r="K1375" s="3"/>
      <c r="L1375" s="3"/>
    </row>
    <row r="1376" spans="1:12" x14ac:dyDescent="0.3">
      <c r="A1376" s="2">
        <v>2016</v>
      </c>
      <c r="B1376" s="2" t="s">
        <v>12</v>
      </c>
      <c r="C1376" s="4" t="s">
        <v>89</v>
      </c>
      <c r="D1376" s="2" t="s">
        <v>54</v>
      </c>
      <c r="E1376" s="2" t="str">
        <f t="shared" si="42"/>
        <v>201606</v>
      </c>
      <c r="F1376" s="2" t="str">
        <f t="shared" si="43"/>
        <v>20160644</v>
      </c>
      <c r="G1376" s="2" t="s">
        <v>55</v>
      </c>
      <c r="H1376" s="2">
        <v>137607</v>
      </c>
      <c r="I1376" s="10">
        <v>717369</v>
      </c>
      <c r="J1376" s="10">
        <v>3</v>
      </c>
      <c r="K1376" s="3"/>
      <c r="L1376" s="3"/>
    </row>
    <row r="1377" spans="1:12" x14ac:dyDescent="0.3">
      <c r="A1377" s="2">
        <v>2016</v>
      </c>
      <c r="B1377" s="2" t="s">
        <v>12</v>
      </c>
      <c r="C1377" s="4" t="s">
        <v>89</v>
      </c>
      <c r="D1377" s="2" t="s">
        <v>56</v>
      </c>
      <c r="E1377" s="2" t="str">
        <f t="shared" si="42"/>
        <v>201606</v>
      </c>
      <c r="F1377" s="2" t="str">
        <f t="shared" si="43"/>
        <v>20160647</v>
      </c>
      <c r="G1377" s="2" t="s">
        <v>57</v>
      </c>
      <c r="H1377" s="2">
        <v>350281</v>
      </c>
      <c r="I1377" s="10">
        <v>947628</v>
      </c>
      <c r="J1377" s="10">
        <v>9</v>
      </c>
      <c r="K1377" s="3"/>
      <c r="L1377" s="3"/>
    </row>
    <row r="1378" spans="1:12" x14ac:dyDescent="0.3">
      <c r="A1378" s="2">
        <v>2016</v>
      </c>
      <c r="B1378" s="2" t="s">
        <v>12</v>
      </c>
      <c r="C1378" s="4" t="s">
        <v>89</v>
      </c>
      <c r="D1378" s="2" t="s">
        <v>58</v>
      </c>
      <c r="E1378" s="2" t="str">
        <f t="shared" si="42"/>
        <v>201606</v>
      </c>
      <c r="F1378" s="2" t="str">
        <f t="shared" si="43"/>
        <v>20160650</v>
      </c>
      <c r="G1378" s="2" t="s">
        <v>59</v>
      </c>
      <c r="H1378" s="2">
        <v>414719</v>
      </c>
      <c r="I1378" s="10">
        <v>465509</v>
      </c>
      <c r="J1378" s="10">
        <v>15</v>
      </c>
      <c r="K1378" s="3"/>
      <c r="L1378" s="3"/>
    </row>
    <row r="1379" spans="1:12" x14ac:dyDescent="0.3">
      <c r="A1379" s="2">
        <v>2016</v>
      </c>
      <c r="B1379" s="2" t="s">
        <v>12</v>
      </c>
      <c r="C1379" s="4" t="s">
        <v>89</v>
      </c>
      <c r="D1379" s="2" t="s">
        <v>60</v>
      </c>
      <c r="E1379" s="2" t="str">
        <f t="shared" si="42"/>
        <v>201606</v>
      </c>
      <c r="F1379" s="2" t="str">
        <f t="shared" si="43"/>
        <v>20160652</v>
      </c>
      <c r="G1379" s="2" t="s">
        <v>61</v>
      </c>
      <c r="H1379" s="2">
        <v>259486</v>
      </c>
      <c r="I1379" s="10">
        <v>1128405</v>
      </c>
      <c r="J1379" s="10">
        <v>17</v>
      </c>
      <c r="K1379" s="3"/>
      <c r="L1379" s="3"/>
    </row>
    <row r="1380" spans="1:12" x14ac:dyDescent="0.3">
      <c r="A1380" s="2">
        <v>2016</v>
      </c>
      <c r="B1380" s="2" t="s">
        <v>12</v>
      </c>
      <c r="C1380" s="4" t="s">
        <v>89</v>
      </c>
      <c r="D1380" s="2" t="s">
        <v>62</v>
      </c>
      <c r="E1380" s="2" t="str">
        <f t="shared" si="42"/>
        <v>201606</v>
      </c>
      <c r="F1380" s="2" t="str">
        <f t="shared" si="43"/>
        <v>20160654</v>
      </c>
      <c r="G1380" s="2" t="s">
        <v>63</v>
      </c>
      <c r="H1380" s="2">
        <v>425038</v>
      </c>
      <c r="I1380" s="10">
        <v>788494</v>
      </c>
      <c r="J1380" s="10">
        <v>6</v>
      </c>
      <c r="K1380" s="3"/>
      <c r="L1380" s="3"/>
    </row>
    <row r="1381" spans="1:12" x14ac:dyDescent="0.3">
      <c r="A1381" s="2">
        <v>2016</v>
      </c>
      <c r="B1381" s="2" t="s">
        <v>12</v>
      </c>
      <c r="C1381" s="4" t="s">
        <v>89</v>
      </c>
      <c r="D1381" s="2" t="s">
        <v>64</v>
      </c>
      <c r="E1381" s="2" t="str">
        <f t="shared" si="42"/>
        <v>201606</v>
      </c>
      <c r="F1381" s="2" t="str">
        <f t="shared" si="43"/>
        <v>20160686</v>
      </c>
      <c r="G1381" s="2" t="s">
        <v>65</v>
      </c>
      <c r="H1381" s="2">
        <v>40875</v>
      </c>
      <c r="I1381" s="10">
        <v>251618</v>
      </c>
      <c r="J1381" s="10">
        <v>6</v>
      </c>
      <c r="K1381" s="3"/>
      <c r="L1381" s="3"/>
    </row>
    <row r="1382" spans="1:12" x14ac:dyDescent="0.3">
      <c r="A1382" s="2">
        <v>2016</v>
      </c>
      <c r="B1382" s="2" t="s">
        <v>12</v>
      </c>
      <c r="C1382" s="4" t="s">
        <v>89</v>
      </c>
      <c r="D1382" s="2" t="s">
        <v>66</v>
      </c>
      <c r="E1382" s="2" t="str">
        <f t="shared" si="42"/>
        <v>201606</v>
      </c>
      <c r="F1382" s="2" t="str">
        <f t="shared" si="43"/>
        <v>20160663</v>
      </c>
      <c r="G1382" s="2" t="s">
        <v>67</v>
      </c>
      <c r="H1382" s="2">
        <v>245687</v>
      </c>
      <c r="I1382" s="10">
        <v>237508</v>
      </c>
      <c r="J1382" s="10">
        <v>6</v>
      </c>
      <c r="K1382" s="3"/>
      <c r="L1382" s="3"/>
    </row>
    <row r="1383" spans="1:12" x14ac:dyDescent="0.3">
      <c r="A1383" s="2">
        <v>2016</v>
      </c>
      <c r="B1383" s="2" t="s">
        <v>12</v>
      </c>
      <c r="C1383" s="4" t="s">
        <v>89</v>
      </c>
      <c r="D1383" s="2" t="s">
        <v>68</v>
      </c>
      <c r="E1383" s="2" t="str">
        <f t="shared" si="42"/>
        <v>201606</v>
      </c>
      <c r="F1383" s="2" t="str">
        <f t="shared" si="43"/>
        <v>20160666</v>
      </c>
      <c r="G1383" s="2" t="s">
        <v>69</v>
      </c>
      <c r="H1383" s="2">
        <v>506668</v>
      </c>
      <c r="I1383" s="10">
        <v>384682</v>
      </c>
      <c r="J1383" s="10">
        <v>10</v>
      </c>
      <c r="K1383" s="3"/>
      <c r="L1383" s="3"/>
    </row>
    <row r="1384" spans="1:12" x14ac:dyDescent="0.3">
      <c r="A1384" s="2">
        <v>2016</v>
      </c>
      <c r="B1384" s="2" t="s">
        <v>12</v>
      </c>
      <c r="C1384" s="4" t="s">
        <v>89</v>
      </c>
      <c r="D1384" s="2" t="s">
        <v>70</v>
      </c>
      <c r="E1384" s="2" t="str">
        <f t="shared" si="42"/>
        <v>201606</v>
      </c>
      <c r="F1384" s="2" t="str">
        <f t="shared" si="43"/>
        <v>20160688</v>
      </c>
      <c r="G1384" s="2" t="s">
        <v>71</v>
      </c>
      <c r="H1384" s="2">
        <v>39473</v>
      </c>
      <c r="I1384" s="10">
        <v>16870</v>
      </c>
      <c r="J1384" s="10">
        <v>1</v>
      </c>
      <c r="K1384" s="3"/>
      <c r="L1384" s="3"/>
    </row>
    <row r="1385" spans="1:12" x14ac:dyDescent="0.3">
      <c r="A1385" s="2">
        <v>2016</v>
      </c>
      <c r="B1385" s="2" t="s">
        <v>12</v>
      </c>
      <c r="C1385" s="4" t="s">
        <v>89</v>
      </c>
      <c r="D1385" s="2" t="s">
        <v>72</v>
      </c>
      <c r="E1385" s="2" t="str">
        <f t="shared" si="42"/>
        <v>201606</v>
      </c>
      <c r="F1385" s="2" t="str">
        <f t="shared" si="43"/>
        <v>20160668</v>
      </c>
      <c r="G1385" s="2" t="s">
        <v>73</v>
      </c>
      <c r="H1385" s="2">
        <v>1049975</v>
      </c>
      <c r="I1385" s="10">
        <v>871923</v>
      </c>
      <c r="J1385" s="10">
        <v>26</v>
      </c>
      <c r="K1385" s="3"/>
      <c r="L1385" s="3"/>
    </row>
    <row r="1386" spans="1:12" x14ac:dyDescent="0.3">
      <c r="A1386" s="2">
        <v>2016</v>
      </c>
      <c r="B1386" s="2" t="s">
        <v>12</v>
      </c>
      <c r="C1386" s="4" t="s">
        <v>89</v>
      </c>
      <c r="D1386" s="2" t="s">
        <v>74</v>
      </c>
      <c r="E1386" s="2" t="str">
        <f t="shared" si="42"/>
        <v>201606</v>
      </c>
      <c r="F1386" s="2" t="str">
        <f t="shared" si="43"/>
        <v>20160670</v>
      </c>
      <c r="G1386" s="2" t="s">
        <v>75</v>
      </c>
      <c r="H1386" s="2">
        <v>150633</v>
      </c>
      <c r="I1386" s="10">
        <v>801740</v>
      </c>
      <c r="J1386" s="10">
        <v>5</v>
      </c>
      <c r="K1386" s="3"/>
      <c r="L1386" s="3"/>
    </row>
    <row r="1387" spans="1:12" x14ac:dyDescent="0.3">
      <c r="A1387" s="2">
        <v>2016</v>
      </c>
      <c r="B1387" s="2" t="s">
        <v>12</v>
      </c>
      <c r="C1387" s="4" t="s">
        <v>89</v>
      </c>
      <c r="D1387" s="2" t="s">
        <v>76</v>
      </c>
      <c r="E1387" s="2" t="str">
        <f t="shared" si="42"/>
        <v>201606</v>
      </c>
      <c r="F1387" s="2" t="str">
        <f t="shared" si="43"/>
        <v>20160673</v>
      </c>
      <c r="G1387" s="2" t="s">
        <v>77</v>
      </c>
      <c r="H1387" s="2">
        <v>474057</v>
      </c>
      <c r="I1387" s="10">
        <v>716720</v>
      </c>
      <c r="J1387" s="10">
        <v>19</v>
      </c>
      <c r="K1387" s="3"/>
      <c r="L1387" s="3"/>
    </row>
    <row r="1388" spans="1:12" x14ac:dyDescent="0.3">
      <c r="A1388" s="2">
        <v>2016</v>
      </c>
      <c r="B1388" s="2" t="s">
        <v>12</v>
      </c>
      <c r="C1388" s="4" t="s">
        <v>89</v>
      </c>
      <c r="D1388" s="2" t="s">
        <v>78</v>
      </c>
      <c r="E1388" s="2" t="str">
        <f t="shared" si="42"/>
        <v>201606</v>
      </c>
      <c r="F1388" s="2" t="str">
        <f t="shared" si="43"/>
        <v>20160676</v>
      </c>
      <c r="G1388" s="2" t="s">
        <v>79</v>
      </c>
      <c r="H1388" s="2">
        <v>2389111</v>
      </c>
      <c r="I1388" s="10">
        <v>1789366</v>
      </c>
      <c r="J1388" s="10">
        <v>10</v>
      </c>
      <c r="K1388" s="3"/>
      <c r="L1388" s="3"/>
    </row>
    <row r="1389" spans="1:12" x14ac:dyDescent="0.3">
      <c r="A1389" s="2">
        <v>2016</v>
      </c>
      <c r="B1389" s="2" t="s">
        <v>12</v>
      </c>
      <c r="C1389" s="4" t="s">
        <v>89</v>
      </c>
      <c r="D1389" s="2" t="s">
        <v>80</v>
      </c>
      <c r="E1389" s="2" t="str">
        <f t="shared" si="42"/>
        <v>201606</v>
      </c>
      <c r="F1389" s="2" t="str">
        <f t="shared" si="43"/>
        <v>20160697</v>
      </c>
      <c r="G1389" s="2" t="s">
        <v>81</v>
      </c>
      <c r="H1389" s="2">
        <v>3154</v>
      </c>
      <c r="I1389" s="10">
        <v>26781</v>
      </c>
      <c r="J1389" s="10">
        <v>1</v>
      </c>
      <c r="K1389" s="3"/>
      <c r="L1389" s="3"/>
    </row>
    <row r="1390" spans="1:12" x14ac:dyDescent="0.3">
      <c r="A1390" s="2">
        <v>2016</v>
      </c>
      <c r="B1390" s="2" t="s">
        <v>12</v>
      </c>
      <c r="C1390" s="4" t="s">
        <v>89</v>
      </c>
      <c r="D1390" s="2" t="s">
        <v>82</v>
      </c>
      <c r="E1390" s="2" t="str">
        <f t="shared" si="42"/>
        <v>201606</v>
      </c>
      <c r="F1390" s="2" t="str">
        <f t="shared" si="43"/>
        <v>20160699</v>
      </c>
      <c r="G1390" s="2" t="s">
        <v>83</v>
      </c>
      <c r="H1390" s="2">
        <v>6343</v>
      </c>
      <c r="I1390" s="10">
        <v>69434</v>
      </c>
      <c r="J1390" s="10">
        <v>2</v>
      </c>
      <c r="K1390" s="3"/>
      <c r="L1390" s="3"/>
    </row>
    <row r="1391" spans="1:12" x14ac:dyDescent="0.3">
      <c r="A1391" s="2">
        <v>2016</v>
      </c>
      <c r="B1391" s="2" t="s">
        <v>11</v>
      </c>
      <c r="C1391" s="4" t="s">
        <v>88</v>
      </c>
      <c r="D1391" s="2" t="s">
        <v>5</v>
      </c>
      <c r="E1391" s="2" t="str">
        <f t="shared" si="42"/>
        <v>201607</v>
      </c>
      <c r="F1391" s="2" t="str">
        <f t="shared" si="43"/>
        <v>20160791</v>
      </c>
      <c r="G1391" s="2" t="s">
        <v>6</v>
      </c>
      <c r="H1391" s="2">
        <v>14420</v>
      </c>
      <c r="I1391" s="10">
        <v>52816</v>
      </c>
      <c r="J1391" s="10">
        <v>0</v>
      </c>
      <c r="K1391" s="3"/>
      <c r="L1391" s="3"/>
    </row>
    <row r="1392" spans="1:12" x14ac:dyDescent="0.3">
      <c r="A1392" s="2">
        <v>2016</v>
      </c>
      <c r="B1392" s="2" t="s">
        <v>11</v>
      </c>
      <c r="C1392" s="4" t="s">
        <v>88</v>
      </c>
      <c r="D1392" s="2" t="s">
        <v>18</v>
      </c>
      <c r="E1392" s="2" t="str">
        <f t="shared" si="42"/>
        <v>201607</v>
      </c>
      <c r="F1392" s="2" t="str">
        <f t="shared" si="43"/>
        <v>20160705</v>
      </c>
      <c r="G1392" s="2" t="s">
        <v>19</v>
      </c>
      <c r="H1392" s="2">
        <v>3605662</v>
      </c>
      <c r="I1392" s="10">
        <v>2276078</v>
      </c>
      <c r="J1392" s="10">
        <v>55</v>
      </c>
      <c r="K1392" s="3"/>
      <c r="L1392" s="3"/>
    </row>
    <row r="1393" spans="1:12" x14ac:dyDescent="0.3">
      <c r="A1393" s="2">
        <v>2016</v>
      </c>
      <c r="B1393" s="2" t="s">
        <v>11</v>
      </c>
      <c r="C1393" s="4" t="s">
        <v>88</v>
      </c>
      <c r="D1393" s="2" t="s">
        <v>20</v>
      </c>
      <c r="E1393" s="2" t="str">
        <f t="shared" si="42"/>
        <v>201607</v>
      </c>
      <c r="F1393" s="2" t="str">
        <f t="shared" si="43"/>
        <v>20160781</v>
      </c>
      <c r="G1393" s="2" t="s">
        <v>21</v>
      </c>
      <c r="H1393" s="2">
        <v>43047</v>
      </c>
      <c r="I1393" s="10">
        <v>191277</v>
      </c>
      <c r="J1393" s="10">
        <v>2</v>
      </c>
      <c r="K1393" s="3"/>
      <c r="L1393" s="3"/>
    </row>
    <row r="1394" spans="1:12" x14ac:dyDescent="0.3">
      <c r="A1394" s="2">
        <v>2016</v>
      </c>
      <c r="B1394" s="2" t="s">
        <v>11</v>
      </c>
      <c r="C1394" s="4" t="s">
        <v>88</v>
      </c>
      <c r="D1394" s="2" t="s">
        <v>22</v>
      </c>
      <c r="E1394" s="2" t="str">
        <f t="shared" si="42"/>
        <v>201607</v>
      </c>
      <c r="F1394" s="2" t="str">
        <f t="shared" si="43"/>
        <v>20160708</v>
      </c>
      <c r="G1394" s="2" t="s">
        <v>23</v>
      </c>
      <c r="H1394" s="2">
        <v>1063723</v>
      </c>
      <c r="I1394" s="10">
        <v>1321281</v>
      </c>
      <c r="J1394" s="10">
        <v>5</v>
      </c>
      <c r="K1394" s="3"/>
      <c r="L1394" s="3"/>
    </row>
    <row r="1395" spans="1:12" x14ac:dyDescent="0.3">
      <c r="A1395" s="2">
        <v>2016</v>
      </c>
      <c r="B1395" s="2" t="s">
        <v>11</v>
      </c>
      <c r="C1395" s="4" t="s">
        <v>88</v>
      </c>
      <c r="D1395" s="2" t="s">
        <v>24</v>
      </c>
      <c r="E1395" s="2" t="str">
        <f t="shared" si="42"/>
        <v>201607</v>
      </c>
      <c r="F1395" s="2" t="str">
        <f t="shared" si="43"/>
        <v>20160711</v>
      </c>
      <c r="G1395" s="2" t="s">
        <v>25</v>
      </c>
      <c r="H1395" s="2">
        <v>5984989</v>
      </c>
      <c r="I1395" s="10">
        <v>1208885</v>
      </c>
      <c r="J1395" s="10">
        <v>15</v>
      </c>
      <c r="K1395" s="3"/>
      <c r="L1395" s="3"/>
    </row>
    <row r="1396" spans="1:12" x14ac:dyDescent="0.3">
      <c r="A1396" s="2">
        <v>2016</v>
      </c>
      <c r="B1396" s="2" t="s">
        <v>11</v>
      </c>
      <c r="C1396" s="4" t="s">
        <v>88</v>
      </c>
      <c r="D1396" s="2" t="s">
        <v>26</v>
      </c>
      <c r="E1396" s="2" t="str">
        <f t="shared" si="42"/>
        <v>201607</v>
      </c>
      <c r="F1396" s="2" t="str">
        <f t="shared" si="43"/>
        <v>20160713</v>
      </c>
      <c r="G1396" s="2" t="s">
        <v>27</v>
      </c>
      <c r="H1396" s="2">
        <v>609250</v>
      </c>
      <c r="I1396" s="10">
        <v>1378525</v>
      </c>
      <c r="J1396" s="10">
        <v>32</v>
      </c>
      <c r="K1396" s="3"/>
      <c r="L1396" s="3"/>
    </row>
    <row r="1397" spans="1:12" x14ac:dyDescent="0.3">
      <c r="A1397" s="2">
        <v>2016</v>
      </c>
      <c r="B1397" s="2" t="s">
        <v>11</v>
      </c>
      <c r="C1397" s="4" t="s">
        <v>88</v>
      </c>
      <c r="D1397" s="2" t="s">
        <v>28</v>
      </c>
      <c r="E1397" s="2" t="str">
        <f t="shared" si="42"/>
        <v>201607</v>
      </c>
      <c r="F1397" s="2" t="str">
        <f t="shared" si="43"/>
        <v>20160715</v>
      </c>
      <c r="G1397" s="2" t="s">
        <v>29</v>
      </c>
      <c r="H1397" s="2">
        <v>440936</v>
      </c>
      <c r="I1397" s="10">
        <v>642884</v>
      </c>
      <c r="J1397" s="10">
        <v>15</v>
      </c>
      <c r="K1397" s="3"/>
      <c r="L1397" s="3"/>
    </row>
    <row r="1398" spans="1:12" x14ac:dyDescent="0.3">
      <c r="A1398" s="2">
        <v>2016</v>
      </c>
      <c r="B1398" s="2" t="s">
        <v>11</v>
      </c>
      <c r="C1398" s="4" t="s">
        <v>88</v>
      </c>
      <c r="D1398" s="2" t="s">
        <v>30</v>
      </c>
      <c r="E1398" s="2" t="str">
        <f t="shared" si="42"/>
        <v>201607</v>
      </c>
      <c r="F1398" s="2" t="str">
        <f t="shared" si="43"/>
        <v>20160717</v>
      </c>
      <c r="G1398" s="2" t="s">
        <v>31</v>
      </c>
      <c r="H1398" s="2">
        <v>436345</v>
      </c>
      <c r="I1398" s="10">
        <v>413080</v>
      </c>
      <c r="J1398" s="10">
        <v>11</v>
      </c>
      <c r="K1398" s="3"/>
      <c r="L1398" s="3"/>
    </row>
    <row r="1399" spans="1:12" x14ac:dyDescent="0.3">
      <c r="A1399" s="2">
        <v>2016</v>
      </c>
      <c r="B1399" s="2" t="s">
        <v>11</v>
      </c>
      <c r="C1399" s="4" t="s">
        <v>88</v>
      </c>
      <c r="D1399" s="2" t="s">
        <v>32</v>
      </c>
      <c r="E1399" s="2" t="str">
        <f t="shared" si="42"/>
        <v>201607</v>
      </c>
      <c r="F1399" s="2" t="str">
        <f t="shared" si="43"/>
        <v>20160718</v>
      </c>
      <c r="G1399" s="2" t="s">
        <v>33</v>
      </c>
      <c r="H1399" s="2">
        <v>71508</v>
      </c>
      <c r="I1399" s="10">
        <v>295329</v>
      </c>
      <c r="J1399" s="10">
        <v>5</v>
      </c>
      <c r="K1399" s="3"/>
      <c r="L1399" s="3"/>
    </row>
    <row r="1400" spans="1:12" x14ac:dyDescent="0.3">
      <c r="A1400" s="2">
        <v>2016</v>
      </c>
      <c r="B1400" s="2" t="s">
        <v>11</v>
      </c>
      <c r="C1400" s="4" t="s">
        <v>88</v>
      </c>
      <c r="D1400" s="2" t="s">
        <v>34</v>
      </c>
      <c r="E1400" s="2" t="str">
        <f t="shared" si="42"/>
        <v>201607</v>
      </c>
      <c r="F1400" s="2" t="str">
        <f t="shared" si="43"/>
        <v>20160785</v>
      </c>
      <c r="G1400" s="2" t="s">
        <v>35</v>
      </c>
      <c r="H1400" s="2">
        <v>154522</v>
      </c>
      <c r="I1400" s="10">
        <v>213240</v>
      </c>
      <c r="J1400" s="10">
        <v>3</v>
      </c>
      <c r="K1400" s="3"/>
      <c r="L1400" s="3"/>
    </row>
    <row r="1401" spans="1:12" x14ac:dyDescent="0.3">
      <c r="A1401" s="2">
        <v>2016</v>
      </c>
      <c r="B1401" s="2" t="s">
        <v>11</v>
      </c>
      <c r="C1401" s="4" t="s">
        <v>88</v>
      </c>
      <c r="D1401" s="2" t="s">
        <v>36</v>
      </c>
      <c r="E1401" s="2" t="str">
        <f t="shared" si="42"/>
        <v>201607</v>
      </c>
      <c r="F1401" s="2" t="str">
        <f t="shared" si="43"/>
        <v>20160719</v>
      </c>
      <c r="G1401" s="2" t="s">
        <v>37</v>
      </c>
      <c r="H1401" s="2">
        <v>267337</v>
      </c>
      <c r="I1401" s="10">
        <v>945868</v>
      </c>
      <c r="J1401" s="10">
        <v>6</v>
      </c>
      <c r="K1401" s="3"/>
      <c r="L1401" s="3"/>
    </row>
    <row r="1402" spans="1:12" x14ac:dyDescent="0.3">
      <c r="A1402" s="2">
        <v>2016</v>
      </c>
      <c r="B1402" s="2" t="s">
        <v>11</v>
      </c>
      <c r="C1402" s="4" t="s">
        <v>88</v>
      </c>
      <c r="D1402" s="2" t="s">
        <v>38</v>
      </c>
      <c r="E1402" s="2" t="str">
        <f t="shared" si="42"/>
        <v>201607</v>
      </c>
      <c r="F1402" s="2" t="str">
        <f t="shared" si="43"/>
        <v>20160720</v>
      </c>
      <c r="G1402" s="2" t="s">
        <v>39</v>
      </c>
      <c r="H1402" s="2">
        <v>300455</v>
      </c>
      <c r="I1402" s="10">
        <v>798021</v>
      </c>
      <c r="J1402" s="10">
        <v>3</v>
      </c>
      <c r="K1402" s="3"/>
      <c r="L1402" s="3"/>
    </row>
    <row r="1403" spans="1:12" x14ac:dyDescent="0.3">
      <c r="A1403" s="2">
        <v>2016</v>
      </c>
      <c r="B1403" s="2" t="s">
        <v>11</v>
      </c>
      <c r="C1403" s="4" t="s">
        <v>88</v>
      </c>
      <c r="D1403" s="2" t="s">
        <v>40</v>
      </c>
      <c r="E1403" s="2" t="str">
        <f t="shared" si="42"/>
        <v>201607</v>
      </c>
      <c r="F1403" s="2" t="str">
        <f t="shared" si="43"/>
        <v>20160727</v>
      </c>
      <c r="G1403" s="2" t="s">
        <v>41</v>
      </c>
      <c r="H1403" s="2">
        <v>51472</v>
      </c>
      <c r="I1403" s="10">
        <v>356468</v>
      </c>
      <c r="J1403" s="10">
        <v>3</v>
      </c>
      <c r="K1403" s="3"/>
      <c r="L1403" s="3"/>
    </row>
    <row r="1404" spans="1:12" x14ac:dyDescent="0.3">
      <c r="A1404" s="2">
        <v>2016</v>
      </c>
      <c r="B1404" s="2" t="s">
        <v>11</v>
      </c>
      <c r="C1404" s="4" t="s">
        <v>88</v>
      </c>
      <c r="D1404" s="2" t="s">
        <v>42</v>
      </c>
      <c r="E1404" s="2" t="str">
        <f t="shared" si="42"/>
        <v>201607</v>
      </c>
      <c r="F1404" s="2" t="str">
        <f t="shared" si="43"/>
        <v>20160723</v>
      </c>
      <c r="G1404" s="2" t="s">
        <v>43</v>
      </c>
      <c r="H1404" s="2">
        <v>300251</v>
      </c>
      <c r="I1404" s="10">
        <v>1299103</v>
      </c>
      <c r="J1404" s="10">
        <v>19</v>
      </c>
      <c r="K1404" s="3"/>
      <c r="L1404" s="3"/>
    </row>
    <row r="1405" spans="1:12" x14ac:dyDescent="0.3">
      <c r="A1405" s="2">
        <v>2016</v>
      </c>
      <c r="B1405" s="2" t="s">
        <v>11</v>
      </c>
      <c r="C1405" s="4" t="s">
        <v>88</v>
      </c>
      <c r="D1405" s="2" t="s">
        <v>44</v>
      </c>
      <c r="E1405" s="2" t="str">
        <f t="shared" si="42"/>
        <v>201607</v>
      </c>
      <c r="F1405" s="2" t="str">
        <f t="shared" si="43"/>
        <v>20160725</v>
      </c>
      <c r="G1405" s="2" t="s">
        <v>45</v>
      </c>
      <c r="H1405" s="2">
        <v>1223295</v>
      </c>
      <c r="I1405" s="10">
        <v>857799</v>
      </c>
      <c r="J1405" s="10">
        <v>12</v>
      </c>
      <c r="K1405" s="3"/>
      <c r="L1405" s="3"/>
    </row>
    <row r="1406" spans="1:12" x14ac:dyDescent="0.3">
      <c r="A1406" s="2">
        <v>2016</v>
      </c>
      <c r="B1406" s="2" t="s">
        <v>11</v>
      </c>
      <c r="C1406" s="4" t="s">
        <v>88</v>
      </c>
      <c r="D1406" s="2" t="s">
        <v>46</v>
      </c>
      <c r="E1406" s="2" t="str">
        <f t="shared" si="42"/>
        <v>201607</v>
      </c>
      <c r="F1406" s="2" t="str">
        <f t="shared" si="43"/>
        <v>20160794</v>
      </c>
      <c r="G1406" s="2" t="s">
        <v>47</v>
      </c>
      <c r="H1406" s="2">
        <v>4642</v>
      </c>
      <c r="I1406" s="10">
        <v>39843</v>
      </c>
      <c r="J1406" s="10">
        <v>0</v>
      </c>
      <c r="K1406" s="3"/>
      <c r="L1406" s="3"/>
    </row>
    <row r="1407" spans="1:12" x14ac:dyDescent="0.3">
      <c r="A1407" s="2">
        <v>2016</v>
      </c>
      <c r="B1407" s="2" t="s">
        <v>11</v>
      </c>
      <c r="C1407" s="4" t="s">
        <v>88</v>
      </c>
      <c r="D1407" s="2" t="s">
        <v>48</v>
      </c>
      <c r="E1407" s="2" t="str">
        <f t="shared" si="42"/>
        <v>201607</v>
      </c>
      <c r="F1407" s="2" t="str">
        <f t="shared" si="43"/>
        <v>20160795</v>
      </c>
      <c r="G1407" s="2" t="s">
        <v>49</v>
      </c>
      <c r="H1407" s="2">
        <v>15290</v>
      </c>
      <c r="I1407" s="10">
        <v>56172</v>
      </c>
      <c r="J1407" s="10">
        <v>0</v>
      </c>
      <c r="K1407" s="3"/>
      <c r="L1407" s="3"/>
    </row>
    <row r="1408" spans="1:12" x14ac:dyDescent="0.3">
      <c r="A1408" s="2">
        <v>2016</v>
      </c>
      <c r="B1408" s="2" t="s">
        <v>11</v>
      </c>
      <c r="C1408" s="4" t="s">
        <v>88</v>
      </c>
      <c r="D1408" s="2" t="s">
        <v>50</v>
      </c>
      <c r="E1408" s="2" t="str">
        <f t="shared" si="42"/>
        <v>201607</v>
      </c>
      <c r="F1408" s="2" t="str">
        <f t="shared" si="43"/>
        <v>20160741</v>
      </c>
      <c r="G1408" s="2" t="s">
        <v>51</v>
      </c>
      <c r="H1408" s="2">
        <v>314380</v>
      </c>
      <c r="I1408" s="10">
        <v>743468</v>
      </c>
      <c r="J1408" s="10">
        <v>9</v>
      </c>
      <c r="K1408" s="3"/>
      <c r="L1408" s="3"/>
    </row>
    <row r="1409" spans="1:12" x14ac:dyDescent="0.3">
      <c r="A1409" s="2">
        <v>2016</v>
      </c>
      <c r="B1409" s="2" t="s">
        <v>11</v>
      </c>
      <c r="C1409" s="4" t="s">
        <v>88</v>
      </c>
      <c r="D1409" s="2" t="s">
        <v>54</v>
      </c>
      <c r="E1409" s="2" t="str">
        <f t="shared" si="42"/>
        <v>201607</v>
      </c>
      <c r="F1409" s="2" t="str">
        <f t="shared" si="43"/>
        <v>20160744</v>
      </c>
      <c r="G1409" s="2" t="s">
        <v>55</v>
      </c>
      <c r="H1409" s="2">
        <v>139061</v>
      </c>
      <c r="I1409" s="10">
        <v>708732</v>
      </c>
      <c r="J1409" s="10">
        <v>3</v>
      </c>
      <c r="K1409" s="3"/>
      <c r="L1409" s="3"/>
    </row>
    <row r="1410" spans="1:12" x14ac:dyDescent="0.3">
      <c r="A1410" s="2">
        <v>2016</v>
      </c>
      <c r="B1410" s="2" t="s">
        <v>11</v>
      </c>
      <c r="C1410" s="4" t="s">
        <v>88</v>
      </c>
      <c r="D1410" s="2" t="s">
        <v>56</v>
      </c>
      <c r="E1410" s="2" t="str">
        <f t="shared" ref="E1410:E1473" si="44">+CONCATENATE(A1410,C1410)</f>
        <v>201607</v>
      </c>
      <c r="F1410" s="2" t="str">
        <f t="shared" ref="F1410:F1473" si="45">+CONCATENATE(A1410,C1410,D1410)</f>
        <v>20160747</v>
      </c>
      <c r="G1410" s="2" t="s">
        <v>57</v>
      </c>
      <c r="H1410" s="2">
        <v>353194</v>
      </c>
      <c r="I1410" s="10">
        <v>916300</v>
      </c>
      <c r="J1410" s="10">
        <v>9</v>
      </c>
      <c r="K1410" s="3"/>
      <c r="L1410" s="3"/>
    </row>
    <row r="1411" spans="1:12" x14ac:dyDescent="0.3">
      <c r="A1411" s="2">
        <v>2016</v>
      </c>
      <c r="B1411" s="2" t="s">
        <v>11</v>
      </c>
      <c r="C1411" s="4" t="s">
        <v>88</v>
      </c>
      <c r="D1411" s="2" t="s">
        <v>58</v>
      </c>
      <c r="E1411" s="2" t="str">
        <f t="shared" si="44"/>
        <v>201607</v>
      </c>
      <c r="F1411" s="2" t="str">
        <f t="shared" si="45"/>
        <v>20160750</v>
      </c>
      <c r="G1411" s="2" t="s">
        <v>59</v>
      </c>
      <c r="H1411" s="2">
        <v>421151</v>
      </c>
      <c r="I1411" s="10">
        <v>466564</v>
      </c>
      <c r="J1411" s="10">
        <v>15</v>
      </c>
      <c r="K1411" s="3"/>
      <c r="L1411" s="3"/>
    </row>
    <row r="1412" spans="1:12" x14ac:dyDescent="0.3">
      <c r="A1412" s="2">
        <v>2016</v>
      </c>
      <c r="B1412" s="2" t="s">
        <v>11</v>
      </c>
      <c r="C1412" s="4" t="s">
        <v>88</v>
      </c>
      <c r="D1412" s="2" t="s">
        <v>60</v>
      </c>
      <c r="E1412" s="2" t="str">
        <f t="shared" si="44"/>
        <v>201607</v>
      </c>
      <c r="F1412" s="2" t="str">
        <f t="shared" si="45"/>
        <v>20160752</v>
      </c>
      <c r="G1412" s="2" t="s">
        <v>61</v>
      </c>
      <c r="H1412" s="2">
        <v>263039</v>
      </c>
      <c r="I1412" s="10">
        <v>1119638</v>
      </c>
      <c r="J1412" s="10">
        <v>17</v>
      </c>
      <c r="K1412" s="3"/>
      <c r="L1412" s="3"/>
    </row>
    <row r="1413" spans="1:12" x14ac:dyDescent="0.3">
      <c r="A1413" s="2">
        <v>2016</v>
      </c>
      <c r="B1413" s="2" t="s">
        <v>11</v>
      </c>
      <c r="C1413" s="4" t="s">
        <v>88</v>
      </c>
      <c r="D1413" s="2" t="s">
        <v>62</v>
      </c>
      <c r="E1413" s="2" t="str">
        <f t="shared" si="44"/>
        <v>201607</v>
      </c>
      <c r="F1413" s="2" t="str">
        <f t="shared" si="45"/>
        <v>20160754</v>
      </c>
      <c r="G1413" s="2" t="s">
        <v>63</v>
      </c>
      <c r="H1413" s="2">
        <v>430744</v>
      </c>
      <c r="I1413" s="10">
        <v>891213</v>
      </c>
      <c r="J1413" s="10">
        <v>6</v>
      </c>
      <c r="K1413" s="3"/>
      <c r="L1413" s="3"/>
    </row>
    <row r="1414" spans="1:12" x14ac:dyDescent="0.3">
      <c r="A1414" s="2">
        <v>2016</v>
      </c>
      <c r="B1414" s="2" t="s">
        <v>11</v>
      </c>
      <c r="C1414" s="4" t="s">
        <v>88</v>
      </c>
      <c r="D1414" s="2" t="s">
        <v>64</v>
      </c>
      <c r="E1414" s="2" t="str">
        <f t="shared" si="44"/>
        <v>201607</v>
      </c>
      <c r="F1414" s="2" t="str">
        <f t="shared" si="45"/>
        <v>20160786</v>
      </c>
      <c r="G1414" s="2" t="s">
        <v>65</v>
      </c>
      <c r="H1414" s="2">
        <v>42967</v>
      </c>
      <c r="I1414" s="10">
        <v>248977</v>
      </c>
      <c r="J1414" s="10">
        <v>6</v>
      </c>
      <c r="K1414" s="3"/>
      <c r="L1414" s="3"/>
    </row>
    <row r="1415" spans="1:12" x14ac:dyDescent="0.3">
      <c r="A1415" s="2">
        <v>2016</v>
      </c>
      <c r="B1415" s="2" t="s">
        <v>11</v>
      </c>
      <c r="C1415" s="4" t="s">
        <v>88</v>
      </c>
      <c r="D1415" s="2" t="s">
        <v>66</v>
      </c>
      <c r="E1415" s="2" t="str">
        <f t="shared" si="44"/>
        <v>201607</v>
      </c>
      <c r="F1415" s="2" t="str">
        <f t="shared" si="45"/>
        <v>20160763</v>
      </c>
      <c r="G1415" s="2" t="s">
        <v>67</v>
      </c>
      <c r="H1415" s="2">
        <v>248860</v>
      </c>
      <c r="I1415" s="10">
        <v>234552</v>
      </c>
      <c r="J1415" s="10">
        <v>6</v>
      </c>
      <c r="K1415" s="3"/>
      <c r="L1415" s="3"/>
    </row>
    <row r="1416" spans="1:12" x14ac:dyDescent="0.3">
      <c r="A1416" s="2">
        <v>2016</v>
      </c>
      <c r="B1416" s="2" t="s">
        <v>11</v>
      </c>
      <c r="C1416" s="4" t="s">
        <v>88</v>
      </c>
      <c r="D1416" s="2" t="s">
        <v>68</v>
      </c>
      <c r="E1416" s="2" t="str">
        <f t="shared" si="44"/>
        <v>201607</v>
      </c>
      <c r="F1416" s="2" t="str">
        <f t="shared" si="45"/>
        <v>20160766</v>
      </c>
      <c r="G1416" s="2" t="s">
        <v>69</v>
      </c>
      <c r="H1416" s="2">
        <v>510842</v>
      </c>
      <c r="I1416" s="10">
        <v>382999</v>
      </c>
      <c r="J1416" s="10">
        <v>10</v>
      </c>
      <c r="K1416" s="3"/>
      <c r="L1416" s="3"/>
    </row>
    <row r="1417" spans="1:12" x14ac:dyDescent="0.3">
      <c r="A1417" s="2">
        <v>2016</v>
      </c>
      <c r="B1417" s="2" t="s">
        <v>11</v>
      </c>
      <c r="C1417" s="4" t="s">
        <v>88</v>
      </c>
      <c r="D1417" s="2" t="s">
        <v>70</v>
      </c>
      <c r="E1417" s="2" t="str">
        <f t="shared" si="44"/>
        <v>201607</v>
      </c>
      <c r="F1417" s="2" t="str">
        <f t="shared" si="45"/>
        <v>20160788</v>
      </c>
      <c r="G1417" s="2" t="s">
        <v>71</v>
      </c>
      <c r="H1417" s="2">
        <v>40339</v>
      </c>
      <c r="I1417" s="10">
        <v>15880</v>
      </c>
      <c r="J1417" s="10">
        <v>1</v>
      </c>
      <c r="K1417" s="3"/>
      <c r="L1417" s="3"/>
    </row>
    <row r="1418" spans="1:12" x14ac:dyDescent="0.3">
      <c r="A1418" s="2">
        <v>2016</v>
      </c>
      <c r="B1418" s="2" t="s">
        <v>11</v>
      </c>
      <c r="C1418" s="4" t="s">
        <v>88</v>
      </c>
      <c r="D1418" s="2" t="s">
        <v>72</v>
      </c>
      <c r="E1418" s="2" t="str">
        <f t="shared" si="44"/>
        <v>201607</v>
      </c>
      <c r="F1418" s="2" t="str">
        <f t="shared" si="45"/>
        <v>20160768</v>
      </c>
      <c r="G1418" s="2" t="s">
        <v>73</v>
      </c>
      <c r="H1418" s="2">
        <v>1062373</v>
      </c>
      <c r="I1418" s="10">
        <v>864996</v>
      </c>
      <c r="J1418" s="10">
        <v>26</v>
      </c>
      <c r="K1418" s="3"/>
      <c r="L1418" s="3"/>
    </row>
    <row r="1419" spans="1:12" x14ac:dyDescent="0.3">
      <c r="A1419" s="2">
        <v>2016</v>
      </c>
      <c r="B1419" s="2" t="s">
        <v>11</v>
      </c>
      <c r="C1419" s="4" t="s">
        <v>88</v>
      </c>
      <c r="D1419" s="2" t="s">
        <v>74</v>
      </c>
      <c r="E1419" s="2" t="str">
        <f t="shared" si="44"/>
        <v>201607</v>
      </c>
      <c r="F1419" s="2" t="str">
        <f t="shared" si="45"/>
        <v>20160770</v>
      </c>
      <c r="G1419" s="2" t="s">
        <v>75</v>
      </c>
      <c r="H1419" s="2">
        <v>152068</v>
      </c>
      <c r="I1419" s="10">
        <v>785255</v>
      </c>
      <c r="J1419" s="10">
        <v>5</v>
      </c>
      <c r="K1419" s="3"/>
      <c r="L1419" s="3"/>
    </row>
    <row r="1420" spans="1:12" x14ac:dyDescent="0.3">
      <c r="A1420" s="2">
        <v>2016</v>
      </c>
      <c r="B1420" s="2" t="s">
        <v>11</v>
      </c>
      <c r="C1420" s="4" t="s">
        <v>88</v>
      </c>
      <c r="D1420" s="2" t="s">
        <v>76</v>
      </c>
      <c r="E1420" s="2" t="str">
        <f t="shared" si="44"/>
        <v>201607</v>
      </c>
      <c r="F1420" s="2" t="str">
        <f t="shared" si="45"/>
        <v>20160773</v>
      </c>
      <c r="G1420" s="2" t="s">
        <v>77</v>
      </c>
      <c r="H1420" s="2">
        <v>480090</v>
      </c>
      <c r="I1420" s="10">
        <v>709269</v>
      </c>
      <c r="J1420" s="10">
        <v>19</v>
      </c>
      <c r="K1420" s="3"/>
      <c r="L1420" s="3"/>
    </row>
    <row r="1421" spans="1:12" x14ac:dyDescent="0.3">
      <c r="A1421" s="2">
        <v>2016</v>
      </c>
      <c r="B1421" s="2" t="s">
        <v>11</v>
      </c>
      <c r="C1421" s="4" t="s">
        <v>88</v>
      </c>
      <c r="D1421" s="2" t="s">
        <v>78</v>
      </c>
      <c r="E1421" s="2" t="str">
        <f t="shared" si="44"/>
        <v>201607</v>
      </c>
      <c r="F1421" s="2" t="str">
        <f t="shared" si="45"/>
        <v>20160776</v>
      </c>
      <c r="G1421" s="2" t="s">
        <v>79</v>
      </c>
      <c r="H1421" s="2">
        <v>2395327</v>
      </c>
      <c r="I1421" s="10">
        <v>1767059</v>
      </c>
      <c r="J1421" s="10">
        <v>10</v>
      </c>
      <c r="K1421" s="3"/>
      <c r="L1421" s="3"/>
    </row>
    <row r="1422" spans="1:12" x14ac:dyDescent="0.3">
      <c r="A1422" s="2">
        <v>2016</v>
      </c>
      <c r="B1422" s="2" t="s">
        <v>11</v>
      </c>
      <c r="C1422" s="4" t="s">
        <v>88</v>
      </c>
      <c r="D1422" s="2" t="s">
        <v>80</v>
      </c>
      <c r="E1422" s="2" t="str">
        <f t="shared" si="44"/>
        <v>201607</v>
      </c>
      <c r="F1422" s="2" t="str">
        <f t="shared" si="45"/>
        <v>20160797</v>
      </c>
      <c r="G1422" s="2" t="s">
        <v>81</v>
      </c>
      <c r="H1422" s="2">
        <v>3219</v>
      </c>
      <c r="I1422" s="10">
        <v>26744</v>
      </c>
      <c r="J1422" s="10">
        <v>1</v>
      </c>
      <c r="K1422" s="3"/>
      <c r="L1422" s="3"/>
    </row>
    <row r="1423" spans="1:12" x14ac:dyDescent="0.3">
      <c r="A1423" s="2">
        <v>2016</v>
      </c>
      <c r="B1423" s="2" t="s">
        <v>11</v>
      </c>
      <c r="C1423" s="4" t="s">
        <v>88</v>
      </c>
      <c r="D1423" s="2" t="s">
        <v>82</v>
      </c>
      <c r="E1423" s="2" t="str">
        <f t="shared" si="44"/>
        <v>201607</v>
      </c>
      <c r="F1423" s="2" t="str">
        <f t="shared" si="45"/>
        <v>20160799</v>
      </c>
      <c r="G1423" s="2" t="s">
        <v>83</v>
      </c>
      <c r="H1423" s="2">
        <v>6637</v>
      </c>
      <c r="I1423" s="10">
        <v>69235</v>
      </c>
      <c r="J1423" s="10">
        <v>2</v>
      </c>
      <c r="K1423" s="3"/>
      <c r="L1423" s="3"/>
    </row>
    <row r="1424" spans="1:12" x14ac:dyDescent="0.3">
      <c r="A1424" s="2">
        <v>2016</v>
      </c>
      <c r="B1424" s="2" t="s">
        <v>7</v>
      </c>
      <c r="C1424" s="4" t="s">
        <v>22</v>
      </c>
      <c r="D1424" s="2" t="s">
        <v>5</v>
      </c>
      <c r="E1424" s="2" t="str">
        <f t="shared" si="44"/>
        <v>201608</v>
      </c>
      <c r="F1424" s="2" t="str">
        <f t="shared" si="45"/>
        <v>20160891</v>
      </c>
      <c r="G1424" s="2" t="s">
        <v>6</v>
      </c>
      <c r="H1424" s="2">
        <v>14452</v>
      </c>
      <c r="I1424" s="10">
        <v>52684</v>
      </c>
      <c r="J1424" s="10">
        <v>0</v>
      </c>
      <c r="K1424" s="3"/>
      <c r="L1424" s="3"/>
    </row>
    <row r="1425" spans="1:12" x14ac:dyDescent="0.3">
      <c r="A1425" s="2">
        <v>2016</v>
      </c>
      <c r="B1425" s="2" t="s">
        <v>7</v>
      </c>
      <c r="C1425" s="4" t="s">
        <v>22</v>
      </c>
      <c r="D1425" s="2" t="s">
        <v>18</v>
      </c>
      <c r="E1425" s="2" t="str">
        <f t="shared" si="44"/>
        <v>201608</v>
      </c>
      <c r="F1425" s="2" t="str">
        <f t="shared" si="45"/>
        <v>20160805</v>
      </c>
      <c r="G1425" s="2" t="s">
        <v>19</v>
      </c>
      <c r="H1425" s="2">
        <v>3600304</v>
      </c>
      <c r="I1425" s="7">
        <v>2269381</v>
      </c>
      <c r="J1425" s="10">
        <v>0</v>
      </c>
      <c r="K1425" s="3"/>
      <c r="L1425" s="3"/>
    </row>
    <row r="1426" spans="1:12" x14ac:dyDescent="0.3">
      <c r="A1426" s="2">
        <v>2016</v>
      </c>
      <c r="B1426" s="2" t="s">
        <v>7</v>
      </c>
      <c r="C1426" s="4" t="s">
        <v>22</v>
      </c>
      <c r="D1426" s="2" t="s">
        <v>20</v>
      </c>
      <c r="E1426" s="2" t="str">
        <f t="shared" si="44"/>
        <v>201608</v>
      </c>
      <c r="F1426" s="2" t="str">
        <f t="shared" si="45"/>
        <v>20160881</v>
      </c>
      <c r="G1426" s="2" t="s">
        <v>21</v>
      </c>
      <c r="H1426" s="2">
        <v>43246</v>
      </c>
      <c r="I1426" s="10">
        <v>191559</v>
      </c>
      <c r="J1426" s="10">
        <v>0</v>
      </c>
      <c r="K1426" s="3"/>
      <c r="L1426" s="3"/>
    </row>
    <row r="1427" spans="1:12" x14ac:dyDescent="0.3">
      <c r="A1427" s="2">
        <v>2016</v>
      </c>
      <c r="B1427" s="2" t="s">
        <v>7</v>
      </c>
      <c r="C1427" s="4" t="s">
        <v>22</v>
      </c>
      <c r="D1427" s="2" t="s">
        <v>22</v>
      </c>
      <c r="E1427" s="2" t="str">
        <f t="shared" si="44"/>
        <v>201608</v>
      </c>
      <c r="F1427" s="2" t="str">
        <f t="shared" si="45"/>
        <v>20160808</v>
      </c>
      <c r="G1427" s="2" t="s">
        <v>23</v>
      </c>
      <c r="H1427" s="2">
        <v>1062375</v>
      </c>
      <c r="I1427" s="10">
        <v>1322774</v>
      </c>
      <c r="J1427" s="10">
        <v>0</v>
      </c>
      <c r="K1427" s="3"/>
      <c r="L1427" s="3"/>
    </row>
    <row r="1428" spans="1:12" x14ac:dyDescent="0.3">
      <c r="A1428" s="2">
        <v>2016</v>
      </c>
      <c r="B1428" s="2" t="s">
        <v>7</v>
      </c>
      <c r="C1428" s="4" t="s">
        <v>22</v>
      </c>
      <c r="D1428" s="2" t="s">
        <v>24</v>
      </c>
      <c r="E1428" s="2" t="str">
        <f t="shared" si="44"/>
        <v>201608</v>
      </c>
      <c r="F1428" s="2" t="str">
        <f t="shared" si="45"/>
        <v>20160811</v>
      </c>
      <c r="G1428" s="2" t="s">
        <v>25</v>
      </c>
      <c r="H1428" s="2">
        <v>5999570</v>
      </c>
      <c r="I1428" s="10">
        <v>1196484</v>
      </c>
      <c r="J1428" s="10">
        <v>0</v>
      </c>
      <c r="K1428" s="3"/>
      <c r="L1428" s="3"/>
    </row>
    <row r="1429" spans="1:12" x14ac:dyDescent="0.3">
      <c r="A1429" s="2">
        <v>2016</v>
      </c>
      <c r="B1429" s="2" t="s">
        <v>7</v>
      </c>
      <c r="C1429" s="4" t="s">
        <v>22</v>
      </c>
      <c r="D1429" s="2" t="s">
        <v>26</v>
      </c>
      <c r="E1429" s="2" t="str">
        <f t="shared" si="44"/>
        <v>201608</v>
      </c>
      <c r="F1429" s="2" t="str">
        <f t="shared" si="45"/>
        <v>20160813</v>
      </c>
      <c r="G1429" s="2" t="s">
        <v>27</v>
      </c>
      <c r="H1429" s="2">
        <v>608027</v>
      </c>
      <c r="I1429" s="10">
        <v>1382373</v>
      </c>
      <c r="J1429" s="10">
        <v>0</v>
      </c>
      <c r="K1429" s="3"/>
      <c r="L1429" s="3"/>
    </row>
    <row r="1430" spans="1:12" x14ac:dyDescent="0.3">
      <c r="A1430" s="2">
        <v>2016</v>
      </c>
      <c r="B1430" s="2" t="s">
        <v>7</v>
      </c>
      <c r="C1430" s="4" t="s">
        <v>22</v>
      </c>
      <c r="D1430" s="2" t="s">
        <v>28</v>
      </c>
      <c r="E1430" s="2" t="str">
        <f t="shared" si="44"/>
        <v>201608</v>
      </c>
      <c r="F1430" s="2" t="str">
        <f t="shared" si="45"/>
        <v>20160815</v>
      </c>
      <c r="G1430" s="2" t="s">
        <v>29</v>
      </c>
      <c r="H1430" s="2">
        <v>441979</v>
      </c>
      <c r="I1430" s="10">
        <v>642686</v>
      </c>
      <c r="J1430" s="10">
        <v>0</v>
      </c>
      <c r="K1430" s="3"/>
      <c r="L1430" s="3"/>
    </row>
    <row r="1431" spans="1:12" x14ac:dyDescent="0.3">
      <c r="A1431" s="2">
        <v>2016</v>
      </c>
      <c r="B1431" s="2" t="s">
        <v>7</v>
      </c>
      <c r="C1431" s="4" t="s">
        <v>22</v>
      </c>
      <c r="D1431" s="2" t="s">
        <v>30</v>
      </c>
      <c r="E1431" s="2" t="str">
        <f t="shared" si="44"/>
        <v>201608</v>
      </c>
      <c r="F1431" s="2" t="str">
        <f t="shared" si="45"/>
        <v>20160817</v>
      </c>
      <c r="G1431" s="2" t="s">
        <v>31</v>
      </c>
      <c r="H1431" s="2">
        <v>437168</v>
      </c>
      <c r="I1431" s="10">
        <v>411712</v>
      </c>
      <c r="J1431" s="10">
        <v>0</v>
      </c>
      <c r="K1431" s="3"/>
      <c r="L1431" s="3"/>
    </row>
    <row r="1432" spans="1:12" x14ac:dyDescent="0.3">
      <c r="A1432" s="2">
        <v>2016</v>
      </c>
      <c r="B1432" s="2" t="s">
        <v>7</v>
      </c>
      <c r="C1432" s="4" t="s">
        <v>22</v>
      </c>
      <c r="D1432" s="2" t="s">
        <v>32</v>
      </c>
      <c r="E1432" s="2" t="str">
        <f t="shared" si="44"/>
        <v>201608</v>
      </c>
      <c r="F1432" s="2" t="str">
        <f t="shared" si="45"/>
        <v>20160818</v>
      </c>
      <c r="G1432" s="2" t="s">
        <v>33</v>
      </c>
      <c r="H1432" s="2">
        <v>71835</v>
      </c>
      <c r="I1432" s="10">
        <v>295643</v>
      </c>
      <c r="J1432" s="10">
        <v>0</v>
      </c>
      <c r="K1432" s="3"/>
      <c r="L1432" s="3"/>
    </row>
    <row r="1433" spans="1:12" x14ac:dyDescent="0.3">
      <c r="A1433" s="2">
        <v>2016</v>
      </c>
      <c r="B1433" s="2" t="s">
        <v>7</v>
      </c>
      <c r="C1433" s="4" t="s">
        <v>22</v>
      </c>
      <c r="D1433" s="2" t="s">
        <v>34</v>
      </c>
      <c r="E1433" s="2" t="str">
        <f t="shared" si="44"/>
        <v>201608</v>
      </c>
      <c r="F1433" s="2" t="str">
        <f t="shared" si="45"/>
        <v>20160885</v>
      </c>
      <c r="G1433" s="2" t="s">
        <v>35</v>
      </c>
      <c r="H1433" s="2">
        <v>158390</v>
      </c>
      <c r="I1433" s="10">
        <v>210444</v>
      </c>
      <c r="J1433" s="10">
        <v>0</v>
      </c>
      <c r="K1433" s="3"/>
      <c r="L1433" s="3"/>
    </row>
    <row r="1434" spans="1:12" x14ac:dyDescent="0.3">
      <c r="A1434" s="2">
        <v>2016</v>
      </c>
      <c r="B1434" s="2" t="s">
        <v>7</v>
      </c>
      <c r="C1434" s="4" t="s">
        <v>22</v>
      </c>
      <c r="D1434" s="2" t="s">
        <v>36</v>
      </c>
      <c r="E1434" s="2" t="str">
        <f t="shared" si="44"/>
        <v>201608</v>
      </c>
      <c r="F1434" s="2" t="str">
        <f t="shared" si="45"/>
        <v>20160819</v>
      </c>
      <c r="G1434" s="2" t="s">
        <v>37</v>
      </c>
      <c r="H1434" s="2">
        <v>268703</v>
      </c>
      <c r="I1434" s="10">
        <v>945429</v>
      </c>
      <c r="J1434" s="10">
        <v>0</v>
      </c>
      <c r="K1434" s="3"/>
      <c r="L1434" s="3"/>
    </row>
    <row r="1435" spans="1:12" x14ac:dyDescent="0.3">
      <c r="A1435" s="2">
        <v>2016</v>
      </c>
      <c r="B1435" s="2" t="s">
        <v>7</v>
      </c>
      <c r="C1435" s="4" t="s">
        <v>22</v>
      </c>
      <c r="D1435" s="2" t="s">
        <v>38</v>
      </c>
      <c r="E1435" s="2" t="str">
        <f t="shared" si="44"/>
        <v>201608</v>
      </c>
      <c r="F1435" s="2" t="str">
        <f t="shared" si="45"/>
        <v>20160820</v>
      </c>
      <c r="G1435" s="2" t="s">
        <v>39</v>
      </c>
      <c r="H1435" s="2">
        <v>300924</v>
      </c>
      <c r="I1435" s="10">
        <v>799676</v>
      </c>
      <c r="J1435" s="10">
        <v>0</v>
      </c>
      <c r="K1435" s="3"/>
      <c r="L1435" s="3"/>
    </row>
    <row r="1436" spans="1:12" x14ac:dyDescent="0.3">
      <c r="A1436" s="2">
        <v>2016</v>
      </c>
      <c r="B1436" s="2" t="s">
        <v>7</v>
      </c>
      <c r="C1436" s="4" t="s">
        <v>22</v>
      </c>
      <c r="D1436" s="2" t="s">
        <v>40</v>
      </c>
      <c r="E1436" s="2" t="str">
        <f t="shared" si="44"/>
        <v>201608</v>
      </c>
      <c r="F1436" s="2" t="str">
        <f t="shared" si="45"/>
        <v>20160827</v>
      </c>
      <c r="G1436" s="2" t="s">
        <v>41</v>
      </c>
      <c r="H1436" s="2">
        <v>52132</v>
      </c>
      <c r="I1436" s="10">
        <v>362001</v>
      </c>
      <c r="J1436" s="10">
        <v>0</v>
      </c>
      <c r="K1436" s="3"/>
      <c r="L1436" s="3"/>
    </row>
    <row r="1437" spans="1:12" x14ac:dyDescent="0.3">
      <c r="A1437" s="2">
        <v>2016</v>
      </c>
      <c r="B1437" s="2" t="s">
        <v>7</v>
      </c>
      <c r="C1437" s="4" t="s">
        <v>22</v>
      </c>
      <c r="D1437" s="2" t="s">
        <v>42</v>
      </c>
      <c r="E1437" s="2" t="str">
        <f t="shared" si="44"/>
        <v>201608</v>
      </c>
      <c r="F1437" s="2" t="str">
        <f t="shared" si="45"/>
        <v>20160823</v>
      </c>
      <c r="G1437" s="2" t="s">
        <v>43</v>
      </c>
      <c r="H1437" s="2">
        <v>300081</v>
      </c>
      <c r="I1437" s="10">
        <v>1302194</v>
      </c>
      <c r="J1437" s="10">
        <v>0</v>
      </c>
      <c r="K1437" s="3"/>
      <c r="L1437" s="3"/>
    </row>
    <row r="1438" spans="1:12" x14ac:dyDescent="0.3">
      <c r="A1438" s="2">
        <v>2016</v>
      </c>
      <c r="B1438" s="2" t="s">
        <v>7</v>
      </c>
      <c r="C1438" s="4" t="s">
        <v>22</v>
      </c>
      <c r="D1438" s="2" t="s">
        <v>44</v>
      </c>
      <c r="E1438" s="2" t="str">
        <f t="shared" si="44"/>
        <v>201608</v>
      </c>
      <c r="F1438" s="2" t="str">
        <f t="shared" si="45"/>
        <v>20160825</v>
      </c>
      <c r="G1438" s="2" t="s">
        <v>45</v>
      </c>
      <c r="H1438" s="2">
        <v>1226333</v>
      </c>
      <c r="I1438" s="10">
        <v>854919</v>
      </c>
      <c r="J1438" s="10">
        <v>0</v>
      </c>
      <c r="K1438" s="3"/>
      <c r="L1438" s="3"/>
    </row>
    <row r="1439" spans="1:12" x14ac:dyDescent="0.3">
      <c r="A1439" s="2">
        <v>2016</v>
      </c>
      <c r="B1439" s="2" t="s">
        <v>7</v>
      </c>
      <c r="C1439" s="4" t="s">
        <v>22</v>
      </c>
      <c r="D1439" s="2" t="s">
        <v>46</v>
      </c>
      <c r="E1439" s="2" t="str">
        <f t="shared" si="44"/>
        <v>201608</v>
      </c>
      <c r="F1439" s="2" t="str">
        <f t="shared" si="45"/>
        <v>20160894</v>
      </c>
      <c r="G1439" s="2" t="s">
        <v>47</v>
      </c>
      <c r="H1439" s="2">
        <v>4671</v>
      </c>
      <c r="I1439" s="10">
        <v>39929</v>
      </c>
      <c r="J1439" s="10">
        <v>0</v>
      </c>
      <c r="K1439" s="3"/>
      <c r="L1439" s="3"/>
    </row>
    <row r="1440" spans="1:12" x14ac:dyDescent="0.3">
      <c r="A1440" s="2">
        <v>2016</v>
      </c>
      <c r="B1440" s="2" t="s">
        <v>7</v>
      </c>
      <c r="C1440" s="4" t="s">
        <v>22</v>
      </c>
      <c r="D1440" s="2" t="s">
        <v>48</v>
      </c>
      <c r="E1440" s="2" t="str">
        <f t="shared" si="44"/>
        <v>201608</v>
      </c>
      <c r="F1440" s="2" t="str">
        <f t="shared" si="45"/>
        <v>20160895</v>
      </c>
      <c r="G1440" s="2" t="s">
        <v>49</v>
      </c>
      <c r="H1440" s="2">
        <v>15441</v>
      </c>
      <c r="I1440" s="10">
        <v>56142</v>
      </c>
      <c r="J1440" s="10">
        <v>0</v>
      </c>
      <c r="K1440" s="3"/>
      <c r="L1440" s="3"/>
    </row>
    <row r="1441" spans="1:12" x14ac:dyDescent="0.3">
      <c r="A1441" s="2">
        <v>2016</v>
      </c>
      <c r="B1441" s="2" t="s">
        <v>7</v>
      </c>
      <c r="C1441" s="4" t="s">
        <v>22</v>
      </c>
      <c r="D1441" s="2" t="s">
        <v>50</v>
      </c>
      <c r="E1441" s="2" t="str">
        <f t="shared" si="44"/>
        <v>201608</v>
      </c>
      <c r="F1441" s="2" t="str">
        <f t="shared" si="45"/>
        <v>20160841</v>
      </c>
      <c r="G1441" s="2" t="s">
        <v>51</v>
      </c>
      <c r="H1441" s="2">
        <v>316359</v>
      </c>
      <c r="I1441" s="10">
        <v>743257</v>
      </c>
      <c r="J1441" s="10">
        <v>0</v>
      </c>
      <c r="K1441" s="3"/>
      <c r="L1441" s="3"/>
    </row>
    <row r="1442" spans="1:12" x14ac:dyDescent="0.3">
      <c r="A1442" s="2">
        <v>2016</v>
      </c>
      <c r="B1442" s="2" t="s">
        <v>7</v>
      </c>
      <c r="C1442" s="4" t="s">
        <v>22</v>
      </c>
      <c r="D1442" s="2" t="s">
        <v>54</v>
      </c>
      <c r="E1442" s="2" t="str">
        <f t="shared" si="44"/>
        <v>201608</v>
      </c>
      <c r="F1442" s="2" t="str">
        <f t="shared" si="45"/>
        <v>20160844</v>
      </c>
      <c r="G1442" s="2" t="s">
        <v>55</v>
      </c>
      <c r="H1442" s="2">
        <v>139755</v>
      </c>
      <c r="I1442" s="10">
        <v>707830</v>
      </c>
      <c r="J1442" s="10">
        <v>0</v>
      </c>
      <c r="K1442" s="3"/>
      <c r="L1442" s="3"/>
    </row>
    <row r="1443" spans="1:12" x14ac:dyDescent="0.3">
      <c r="A1443" s="2">
        <v>2016</v>
      </c>
      <c r="B1443" s="2" t="s">
        <v>7</v>
      </c>
      <c r="C1443" s="4" t="s">
        <v>22</v>
      </c>
      <c r="D1443" s="2" t="s">
        <v>56</v>
      </c>
      <c r="E1443" s="2" t="str">
        <f t="shared" si="44"/>
        <v>201608</v>
      </c>
      <c r="F1443" s="2" t="str">
        <f t="shared" si="45"/>
        <v>20160847</v>
      </c>
      <c r="G1443" s="2" t="s">
        <v>57</v>
      </c>
      <c r="H1443" s="2">
        <v>354965</v>
      </c>
      <c r="I1443" s="10">
        <v>916817</v>
      </c>
      <c r="J1443" s="10">
        <v>0</v>
      </c>
      <c r="K1443" s="3"/>
      <c r="L1443" s="3"/>
    </row>
    <row r="1444" spans="1:12" x14ac:dyDescent="0.3">
      <c r="A1444" s="2">
        <v>2016</v>
      </c>
      <c r="B1444" s="2" t="s">
        <v>7</v>
      </c>
      <c r="C1444" s="4" t="s">
        <v>22</v>
      </c>
      <c r="D1444" s="2" t="s">
        <v>58</v>
      </c>
      <c r="E1444" s="2" t="str">
        <f t="shared" si="44"/>
        <v>201608</v>
      </c>
      <c r="F1444" s="2" t="str">
        <f t="shared" si="45"/>
        <v>20160850</v>
      </c>
      <c r="G1444" s="2" t="s">
        <v>59</v>
      </c>
      <c r="H1444" s="2">
        <v>422743</v>
      </c>
      <c r="I1444" s="10">
        <v>468212</v>
      </c>
      <c r="J1444" s="10">
        <v>0</v>
      </c>
      <c r="K1444" s="3"/>
      <c r="L1444" s="3"/>
    </row>
    <row r="1445" spans="1:12" x14ac:dyDescent="0.3">
      <c r="A1445" s="2">
        <v>2016</v>
      </c>
      <c r="B1445" s="2" t="s">
        <v>7</v>
      </c>
      <c r="C1445" s="4" t="s">
        <v>22</v>
      </c>
      <c r="D1445" s="2" t="s">
        <v>60</v>
      </c>
      <c r="E1445" s="2" t="str">
        <f t="shared" si="44"/>
        <v>201608</v>
      </c>
      <c r="F1445" s="2" t="str">
        <f t="shared" si="45"/>
        <v>20160852</v>
      </c>
      <c r="G1445" s="2" t="s">
        <v>61</v>
      </c>
      <c r="H1445" s="2">
        <v>264210</v>
      </c>
      <c r="I1445" s="10">
        <v>1119245</v>
      </c>
      <c r="J1445" s="10">
        <v>0</v>
      </c>
      <c r="K1445" s="3"/>
      <c r="L1445" s="3"/>
    </row>
    <row r="1446" spans="1:12" x14ac:dyDescent="0.3">
      <c r="A1446" s="2">
        <v>2016</v>
      </c>
      <c r="B1446" s="2" t="s">
        <v>7</v>
      </c>
      <c r="C1446" s="4" t="s">
        <v>22</v>
      </c>
      <c r="D1446" s="2" t="s">
        <v>62</v>
      </c>
      <c r="E1446" s="2" t="str">
        <f t="shared" si="44"/>
        <v>201608</v>
      </c>
      <c r="F1446" s="2" t="str">
        <f t="shared" si="45"/>
        <v>20160854</v>
      </c>
      <c r="G1446" s="2" t="s">
        <v>63</v>
      </c>
      <c r="H1446" s="2">
        <v>432532</v>
      </c>
      <c r="I1446" s="10">
        <v>892140</v>
      </c>
      <c r="J1446" s="10">
        <v>0</v>
      </c>
      <c r="K1446" s="3"/>
      <c r="L1446" s="3"/>
    </row>
    <row r="1447" spans="1:12" x14ac:dyDescent="0.3">
      <c r="A1447" s="2">
        <v>2016</v>
      </c>
      <c r="B1447" s="2" t="s">
        <v>7</v>
      </c>
      <c r="C1447" s="4" t="s">
        <v>22</v>
      </c>
      <c r="D1447" s="2" t="s">
        <v>64</v>
      </c>
      <c r="E1447" s="2" t="str">
        <f t="shared" si="44"/>
        <v>201608</v>
      </c>
      <c r="F1447" s="2" t="str">
        <f t="shared" si="45"/>
        <v>20160886</v>
      </c>
      <c r="G1447" s="2" t="s">
        <v>65</v>
      </c>
      <c r="H1447" s="2">
        <v>43303</v>
      </c>
      <c r="I1447" s="10">
        <v>248789</v>
      </c>
      <c r="J1447" s="10">
        <v>0</v>
      </c>
      <c r="K1447" s="3"/>
      <c r="L1447" s="3"/>
    </row>
    <row r="1448" spans="1:12" x14ac:dyDescent="0.3">
      <c r="A1448" s="2">
        <v>2016</v>
      </c>
      <c r="B1448" s="2" t="s">
        <v>7</v>
      </c>
      <c r="C1448" s="4" t="s">
        <v>22</v>
      </c>
      <c r="D1448" s="2" t="s">
        <v>66</v>
      </c>
      <c r="E1448" s="2" t="str">
        <f t="shared" si="44"/>
        <v>201608</v>
      </c>
      <c r="F1448" s="2" t="str">
        <f t="shared" si="45"/>
        <v>20160863</v>
      </c>
      <c r="G1448" s="2" t="s">
        <v>67</v>
      </c>
      <c r="H1448" s="2">
        <v>250265</v>
      </c>
      <c r="I1448" s="10">
        <v>234490</v>
      </c>
      <c r="J1448" s="10">
        <v>0</v>
      </c>
      <c r="K1448" s="3"/>
      <c r="L1448" s="3"/>
    </row>
    <row r="1449" spans="1:12" x14ac:dyDescent="0.3">
      <c r="A1449" s="2">
        <v>2016</v>
      </c>
      <c r="B1449" s="2" t="s">
        <v>7</v>
      </c>
      <c r="C1449" s="4" t="s">
        <v>22</v>
      </c>
      <c r="D1449" s="2" t="s">
        <v>68</v>
      </c>
      <c r="E1449" s="2" t="str">
        <f t="shared" si="44"/>
        <v>201608</v>
      </c>
      <c r="F1449" s="2" t="str">
        <f t="shared" si="45"/>
        <v>20160866</v>
      </c>
      <c r="G1449" s="2" t="s">
        <v>69</v>
      </c>
      <c r="H1449" s="2">
        <v>512312</v>
      </c>
      <c r="I1449" s="10">
        <v>381856</v>
      </c>
      <c r="J1449" s="10">
        <v>0</v>
      </c>
      <c r="K1449" s="3"/>
      <c r="L1449" s="3"/>
    </row>
    <row r="1450" spans="1:12" x14ac:dyDescent="0.3">
      <c r="A1450" s="2">
        <v>2016</v>
      </c>
      <c r="B1450" s="2" t="s">
        <v>7</v>
      </c>
      <c r="C1450" s="4" t="s">
        <v>22</v>
      </c>
      <c r="D1450" s="2" t="s">
        <v>70</v>
      </c>
      <c r="E1450" s="2" t="str">
        <f t="shared" si="44"/>
        <v>201608</v>
      </c>
      <c r="F1450" s="2" t="str">
        <f t="shared" si="45"/>
        <v>20160888</v>
      </c>
      <c r="G1450" s="2" t="s">
        <v>71</v>
      </c>
      <c r="H1450" s="2">
        <v>40354</v>
      </c>
      <c r="I1450" s="10">
        <v>15677</v>
      </c>
      <c r="J1450" s="10">
        <v>0</v>
      </c>
      <c r="K1450" s="3"/>
      <c r="L1450" s="3"/>
    </row>
    <row r="1451" spans="1:12" x14ac:dyDescent="0.3">
      <c r="A1451" s="2">
        <v>2016</v>
      </c>
      <c r="B1451" s="2" t="s">
        <v>7</v>
      </c>
      <c r="C1451" s="4" t="s">
        <v>22</v>
      </c>
      <c r="D1451" s="2" t="s">
        <v>72</v>
      </c>
      <c r="E1451" s="2" t="str">
        <f t="shared" si="44"/>
        <v>201608</v>
      </c>
      <c r="F1451" s="2" t="str">
        <f t="shared" si="45"/>
        <v>20160868</v>
      </c>
      <c r="G1451" s="2" t="s">
        <v>73</v>
      </c>
      <c r="H1451" s="2">
        <v>1064229</v>
      </c>
      <c r="I1451" s="10">
        <v>865000</v>
      </c>
      <c r="J1451" s="10">
        <v>0</v>
      </c>
      <c r="K1451" s="3"/>
      <c r="L1451" s="3"/>
    </row>
    <row r="1452" spans="1:12" x14ac:dyDescent="0.3">
      <c r="A1452" s="2">
        <v>2016</v>
      </c>
      <c r="B1452" s="2" t="s">
        <v>7</v>
      </c>
      <c r="C1452" s="4" t="s">
        <v>22</v>
      </c>
      <c r="D1452" s="2" t="s">
        <v>74</v>
      </c>
      <c r="E1452" s="2" t="str">
        <f t="shared" si="44"/>
        <v>201608</v>
      </c>
      <c r="F1452" s="2" t="str">
        <f t="shared" si="45"/>
        <v>20160870</v>
      </c>
      <c r="G1452" s="2" t="s">
        <v>75</v>
      </c>
      <c r="H1452" s="2">
        <v>152066</v>
      </c>
      <c r="I1452" s="10">
        <v>787187</v>
      </c>
      <c r="J1452" s="10">
        <v>0</v>
      </c>
      <c r="K1452" s="3"/>
      <c r="L1452" s="3"/>
    </row>
    <row r="1453" spans="1:12" x14ac:dyDescent="0.3">
      <c r="A1453" s="2">
        <v>2016</v>
      </c>
      <c r="B1453" s="2" t="s">
        <v>7</v>
      </c>
      <c r="C1453" s="4" t="s">
        <v>22</v>
      </c>
      <c r="D1453" s="2" t="s">
        <v>76</v>
      </c>
      <c r="E1453" s="2" t="str">
        <f t="shared" si="44"/>
        <v>201608</v>
      </c>
      <c r="F1453" s="2" t="str">
        <f t="shared" si="45"/>
        <v>20160873</v>
      </c>
      <c r="G1453" s="2" t="s">
        <v>77</v>
      </c>
      <c r="H1453" s="2">
        <v>481753</v>
      </c>
      <c r="I1453" s="10">
        <v>708843</v>
      </c>
      <c r="J1453" s="10">
        <v>0</v>
      </c>
      <c r="K1453" s="3"/>
      <c r="L1453" s="3"/>
    </row>
    <row r="1454" spans="1:12" x14ac:dyDescent="0.3">
      <c r="A1454" s="2">
        <v>2016</v>
      </c>
      <c r="B1454" s="2" t="s">
        <v>7</v>
      </c>
      <c r="C1454" s="4" t="s">
        <v>22</v>
      </c>
      <c r="D1454" s="2" t="s">
        <v>78</v>
      </c>
      <c r="E1454" s="2" t="str">
        <f t="shared" si="44"/>
        <v>201608</v>
      </c>
      <c r="F1454" s="2" t="str">
        <f t="shared" si="45"/>
        <v>20160876</v>
      </c>
      <c r="G1454" s="2" t="s">
        <v>79</v>
      </c>
      <c r="H1454" s="2">
        <v>2405939</v>
      </c>
      <c r="I1454" s="10">
        <v>1764485</v>
      </c>
      <c r="J1454" s="10">
        <v>0</v>
      </c>
      <c r="K1454" s="3"/>
      <c r="L1454" s="3"/>
    </row>
    <row r="1455" spans="1:12" x14ac:dyDescent="0.3">
      <c r="A1455" s="2">
        <v>2016</v>
      </c>
      <c r="B1455" s="2" t="s">
        <v>7</v>
      </c>
      <c r="C1455" s="4" t="s">
        <v>22</v>
      </c>
      <c r="D1455" s="2" t="s">
        <v>80</v>
      </c>
      <c r="E1455" s="2" t="str">
        <f t="shared" si="44"/>
        <v>201608</v>
      </c>
      <c r="F1455" s="2" t="str">
        <f t="shared" si="45"/>
        <v>20160897</v>
      </c>
      <c r="G1455" s="2" t="s">
        <v>81</v>
      </c>
      <c r="H1455" s="2">
        <v>3248</v>
      </c>
      <c r="I1455" s="10">
        <v>26795</v>
      </c>
      <c r="J1455" s="10">
        <v>0</v>
      </c>
      <c r="K1455" s="3"/>
      <c r="L1455" s="3"/>
    </row>
    <row r="1456" spans="1:12" x14ac:dyDescent="0.3">
      <c r="A1456" s="2">
        <v>2016</v>
      </c>
      <c r="B1456" s="2" t="s">
        <v>7</v>
      </c>
      <c r="C1456" s="4" t="s">
        <v>22</v>
      </c>
      <c r="D1456" s="2" t="s">
        <v>82</v>
      </c>
      <c r="E1456" s="2" t="str">
        <f t="shared" si="44"/>
        <v>201608</v>
      </c>
      <c r="F1456" s="2" t="str">
        <f t="shared" si="45"/>
        <v>20160899</v>
      </c>
      <c r="G1456" s="2" t="s">
        <v>83</v>
      </c>
      <c r="H1456" s="2">
        <v>6823</v>
      </c>
      <c r="I1456" s="10">
        <v>69369</v>
      </c>
      <c r="J1456" s="10">
        <v>0</v>
      </c>
      <c r="K1456" s="3"/>
      <c r="L1456" s="3"/>
    </row>
    <row r="1457" spans="1:12" x14ac:dyDescent="0.3">
      <c r="A1457" s="2">
        <v>2016</v>
      </c>
      <c r="B1457" s="2" t="s">
        <v>17</v>
      </c>
      <c r="C1457" s="4" t="s">
        <v>92</v>
      </c>
      <c r="D1457" s="2" t="s">
        <v>5</v>
      </c>
      <c r="E1457" s="2" t="str">
        <f t="shared" si="44"/>
        <v>201609</v>
      </c>
      <c r="F1457" s="2" t="str">
        <f t="shared" si="45"/>
        <v>20160991</v>
      </c>
      <c r="G1457" s="2" t="s">
        <v>6</v>
      </c>
      <c r="H1457" s="2">
        <v>13913</v>
      </c>
      <c r="I1457" s="10">
        <v>52768</v>
      </c>
      <c r="J1457" s="10">
        <v>0</v>
      </c>
      <c r="K1457" s="3"/>
      <c r="L1457" s="3"/>
    </row>
    <row r="1458" spans="1:12" x14ac:dyDescent="0.3">
      <c r="A1458" s="2">
        <v>2016</v>
      </c>
      <c r="B1458" s="2" t="s">
        <v>17</v>
      </c>
      <c r="C1458" s="4" t="s">
        <v>92</v>
      </c>
      <c r="D1458" s="2" t="s">
        <v>18</v>
      </c>
      <c r="E1458" s="2" t="str">
        <f t="shared" si="44"/>
        <v>201609</v>
      </c>
      <c r="F1458" s="2" t="str">
        <f t="shared" si="45"/>
        <v>20160905</v>
      </c>
      <c r="G1458" s="2" t="s">
        <v>19</v>
      </c>
      <c r="H1458" s="2">
        <v>3632103</v>
      </c>
      <c r="I1458" s="10">
        <v>2277575</v>
      </c>
      <c r="J1458" s="10">
        <v>0</v>
      </c>
      <c r="K1458" s="3"/>
      <c r="L1458" s="3"/>
    </row>
    <row r="1459" spans="1:12" x14ac:dyDescent="0.3">
      <c r="A1459" s="2">
        <v>2016</v>
      </c>
      <c r="B1459" s="2" t="s">
        <v>17</v>
      </c>
      <c r="C1459" s="4" t="s">
        <v>92</v>
      </c>
      <c r="D1459" s="2" t="s">
        <v>20</v>
      </c>
      <c r="E1459" s="2" t="str">
        <f t="shared" si="44"/>
        <v>201609</v>
      </c>
      <c r="F1459" s="2" t="str">
        <f t="shared" si="45"/>
        <v>20160981</v>
      </c>
      <c r="G1459" s="2" t="s">
        <v>21</v>
      </c>
      <c r="H1459" s="2">
        <v>43443</v>
      </c>
      <c r="I1459" s="10">
        <v>192160</v>
      </c>
      <c r="J1459" s="10">
        <v>0</v>
      </c>
      <c r="K1459" s="3"/>
      <c r="L1459" s="3"/>
    </row>
    <row r="1460" spans="1:12" x14ac:dyDescent="0.3">
      <c r="A1460" s="2">
        <v>2016</v>
      </c>
      <c r="B1460" s="2" t="s">
        <v>17</v>
      </c>
      <c r="C1460" s="4" t="s">
        <v>92</v>
      </c>
      <c r="D1460" s="2" t="s">
        <v>22</v>
      </c>
      <c r="E1460" s="2" t="str">
        <f t="shared" si="44"/>
        <v>201609</v>
      </c>
      <c r="F1460" s="2" t="str">
        <f t="shared" si="45"/>
        <v>20160908</v>
      </c>
      <c r="G1460" s="2" t="s">
        <v>23</v>
      </c>
      <c r="H1460" s="2">
        <v>1068762</v>
      </c>
      <c r="I1460" s="10">
        <v>1322910</v>
      </c>
      <c r="J1460" s="10">
        <v>0</v>
      </c>
      <c r="K1460" s="3"/>
      <c r="L1460" s="3"/>
    </row>
    <row r="1461" spans="1:12" x14ac:dyDescent="0.3">
      <c r="A1461" s="2">
        <v>2016</v>
      </c>
      <c r="B1461" s="2" t="s">
        <v>17</v>
      </c>
      <c r="C1461" s="4" t="s">
        <v>92</v>
      </c>
      <c r="D1461" s="2" t="s">
        <v>24</v>
      </c>
      <c r="E1461" s="2" t="str">
        <f t="shared" si="44"/>
        <v>201609</v>
      </c>
      <c r="F1461" s="2" t="str">
        <f t="shared" si="45"/>
        <v>20160911</v>
      </c>
      <c r="G1461" s="2" t="s">
        <v>25</v>
      </c>
      <c r="H1461" s="2">
        <v>6041000</v>
      </c>
      <c r="I1461" s="10">
        <v>1185546</v>
      </c>
      <c r="J1461" s="10">
        <v>0</v>
      </c>
      <c r="K1461" s="3"/>
      <c r="L1461" s="3"/>
    </row>
    <row r="1462" spans="1:12" x14ac:dyDescent="0.3">
      <c r="A1462" s="2">
        <v>2016</v>
      </c>
      <c r="B1462" s="2" t="s">
        <v>17</v>
      </c>
      <c r="C1462" s="4" t="s">
        <v>92</v>
      </c>
      <c r="D1462" s="2" t="s">
        <v>26</v>
      </c>
      <c r="E1462" s="2" t="str">
        <f t="shared" si="44"/>
        <v>201609</v>
      </c>
      <c r="F1462" s="2" t="str">
        <f t="shared" si="45"/>
        <v>20160913</v>
      </c>
      <c r="G1462" s="2" t="s">
        <v>27</v>
      </c>
      <c r="H1462" s="2">
        <v>610360</v>
      </c>
      <c r="I1462" s="10">
        <v>1380976</v>
      </c>
      <c r="J1462" s="10">
        <v>0</v>
      </c>
      <c r="K1462" s="3"/>
      <c r="L1462" s="3"/>
    </row>
    <row r="1463" spans="1:12" x14ac:dyDescent="0.3">
      <c r="A1463" s="2">
        <v>2016</v>
      </c>
      <c r="B1463" s="2" t="s">
        <v>17</v>
      </c>
      <c r="C1463" s="4" t="s">
        <v>92</v>
      </c>
      <c r="D1463" s="2" t="s">
        <v>28</v>
      </c>
      <c r="E1463" s="2" t="str">
        <f t="shared" si="44"/>
        <v>201609</v>
      </c>
      <c r="F1463" s="2" t="str">
        <f t="shared" si="45"/>
        <v>20160915</v>
      </c>
      <c r="G1463" s="2" t="s">
        <v>29</v>
      </c>
      <c r="H1463" s="2">
        <v>442876</v>
      </c>
      <c r="I1463" s="10">
        <v>642085</v>
      </c>
      <c r="J1463" s="10">
        <v>0</v>
      </c>
      <c r="K1463" s="3"/>
      <c r="L1463" s="3"/>
    </row>
    <row r="1464" spans="1:12" x14ac:dyDescent="0.3">
      <c r="A1464" s="2">
        <v>2016</v>
      </c>
      <c r="B1464" s="2" t="s">
        <v>17</v>
      </c>
      <c r="C1464" s="4" t="s">
        <v>92</v>
      </c>
      <c r="D1464" s="2" t="s">
        <v>30</v>
      </c>
      <c r="E1464" s="2" t="str">
        <f t="shared" si="44"/>
        <v>201609</v>
      </c>
      <c r="F1464" s="2" t="str">
        <f t="shared" si="45"/>
        <v>20160917</v>
      </c>
      <c r="G1464" s="2" t="s">
        <v>31</v>
      </c>
      <c r="H1464" s="2">
        <v>439871</v>
      </c>
      <c r="I1464" s="10">
        <v>410730</v>
      </c>
      <c r="J1464" s="10">
        <v>0</v>
      </c>
      <c r="K1464" s="3"/>
      <c r="L1464" s="3"/>
    </row>
    <row r="1465" spans="1:12" x14ac:dyDescent="0.3">
      <c r="A1465" s="2">
        <v>2016</v>
      </c>
      <c r="B1465" s="2" t="s">
        <v>17</v>
      </c>
      <c r="C1465" s="4" t="s">
        <v>92</v>
      </c>
      <c r="D1465" s="2" t="s">
        <v>32</v>
      </c>
      <c r="E1465" s="2" t="str">
        <f t="shared" si="44"/>
        <v>201609</v>
      </c>
      <c r="F1465" s="2" t="str">
        <f t="shared" si="45"/>
        <v>20160918</v>
      </c>
      <c r="G1465" s="2" t="s">
        <v>33</v>
      </c>
      <c r="H1465" s="2">
        <v>71697</v>
      </c>
      <c r="I1465" s="10">
        <v>295785</v>
      </c>
      <c r="J1465" s="10">
        <v>0</v>
      </c>
      <c r="K1465" s="3"/>
      <c r="L1465" s="3"/>
    </row>
    <row r="1466" spans="1:12" x14ac:dyDescent="0.3">
      <c r="A1466" s="2">
        <v>2016</v>
      </c>
      <c r="B1466" s="2" t="s">
        <v>17</v>
      </c>
      <c r="C1466" s="4" t="s">
        <v>92</v>
      </c>
      <c r="D1466" s="2" t="s">
        <v>34</v>
      </c>
      <c r="E1466" s="2" t="str">
        <f t="shared" si="44"/>
        <v>201609</v>
      </c>
      <c r="F1466" s="2" t="str">
        <f t="shared" si="45"/>
        <v>20160985</v>
      </c>
      <c r="G1466" s="2" t="s">
        <v>35</v>
      </c>
      <c r="H1466" s="2">
        <v>158868</v>
      </c>
      <c r="I1466" s="10">
        <v>211104</v>
      </c>
      <c r="J1466" s="10">
        <v>0</v>
      </c>
      <c r="K1466" s="3"/>
      <c r="L1466" s="3"/>
    </row>
    <row r="1467" spans="1:12" x14ac:dyDescent="0.3">
      <c r="A1467" s="2">
        <v>2016</v>
      </c>
      <c r="B1467" s="2" t="s">
        <v>17</v>
      </c>
      <c r="C1467" s="4" t="s">
        <v>92</v>
      </c>
      <c r="D1467" s="2" t="s">
        <v>36</v>
      </c>
      <c r="E1467" s="2" t="str">
        <f t="shared" si="44"/>
        <v>201609</v>
      </c>
      <c r="F1467" s="2" t="str">
        <f t="shared" si="45"/>
        <v>20160919</v>
      </c>
      <c r="G1467" s="2" t="s">
        <v>37</v>
      </c>
      <c r="H1467" s="2">
        <v>270738</v>
      </c>
      <c r="I1467" s="10">
        <v>945199</v>
      </c>
      <c r="J1467" s="10">
        <v>0</v>
      </c>
      <c r="K1467" s="3"/>
      <c r="L1467" s="3"/>
    </row>
    <row r="1468" spans="1:12" x14ac:dyDescent="0.3">
      <c r="A1468" s="2">
        <v>2016</v>
      </c>
      <c r="B1468" s="2" t="s">
        <v>17</v>
      </c>
      <c r="C1468" s="4" t="s">
        <v>92</v>
      </c>
      <c r="D1468" s="2" t="s">
        <v>38</v>
      </c>
      <c r="E1468" s="2" t="str">
        <f t="shared" si="44"/>
        <v>201609</v>
      </c>
      <c r="F1468" s="2" t="str">
        <f t="shared" si="45"/>
        <v>20160920</v>
      </c>
      <c r="G1468" s="2" t="s">
        <v>39</v>
      </c>
      <c r="H1468" s="2">
        <v>301545</v>
      </c>
      <c r="I1468" s="10">
        <v>801736</v>
      </c>
      <c r="J1468" s="10">
        <v>0</v>
      </c>
      <c r="K1468" s="3"/>
      <c r="L1468" s="3"/>
    </row>
    <row r="1469" spans="1:12" x14ac:dyDescent="0.3">
      <c r="A1469" s="2">
        <v>2016</v>
      </c>
      <c r="B1469" s="2" t="s">
        <v>17</v>
      </c>
      <c r="C1469" s="4" t="s">
        <v>92</v>
      </c>
      <c r="D1469" s="2" t="s">
        <v>40</v>
      </c>
      <c r="E1469" s="2" t="str">
        <f t="shared" si="44"/>
        <v>201609</v>
      </c>
      <c r="F1469" s="2" t="str">
        <f t="shared" si="45"/>
        <v>20160927</v>
      </c>
      <c r="G1469" s="2" t="s">
        <v>41</v>
      </c>
      <c r="H1469" s="2">
        <v>51531</v>
      </c>
      <c r="I1469" s="10">
        <v>363600</v>
      </c>
      <c r="J1469" s="10">
        <v>0</v>
      </c>
      <c r="K1469" s="3"/>
      <c r="L1469" s="3"/>
    </row>
    <row r="1470" spans="1:12" x14ac:dyDescent="0.3">
      <c r="A1470" s="2">
        <v>2016</v>
      </c>
      <c r="B1470" s="2" t="s">
        <v>17</v>
      </c>
      <c r="C1470" s="4" t="s">
        <v>92</v>
      </c>
      <c r="D1470" s="2" t="s">
        <v>42</v>
      </c>
      <c r="E1470" s="2" t="str">
        <f t="shared" si="44"/>
        <v>201609</v>
      </c>
      <c r="F1470" s="2" t="str">
        <f t="shared" si="45"/>
        <v>20160923</v>
      </c>
      <c r="G1470" s="2" t="s">
        <v>43</v>
      </c>
      <c r="H1470" s="2">
        <v>293340</v>
      </c>
      <c r="I1470" s="10">
        <v>1301106</v>
      </c>
      <c r="J1470" s="10">
        <v>0</v>
      </c>
      <c r="K1470" s="3"/>
      <c r="L1470" s="3"/>
    </row>
    <row r="1471" spans="1:12" x14ac:dyDescent="0.3">
      <c r="A1471" s="2">
        <v>2016</v>
      </c>
      <c r="B1471" s="2" t="s">
        <v>17</v>
      </c>
      <c r="C1471" s="4" t="s">
        <v>92</v>
      </c>
      <c r="D1471" s="2" t="s">
        <v>44</v>
      </c>
      <c r="E1471" s="2" t="str">
        <f t="shared" si="44"/>
        <v>201609</v>
      </c>
      <c r="F1471" s="2" t="str">
        <f t="shared" si="45"/>
        <v>20160925</v>
      </c>
      <c r="G1471" s="2" t="s">
        <v>45</v>
      </c>
      <c r="H1471" s="2">
        <v>1229504</v>
      </c>
      <c r="I1471" s="10">
        <v>853528</v>
      </c>
      <c r="J1471" s="10">
        <v>0</v>
      </c>
      <c r="K1471" s="3"/>
      <c r="L1471" s="3"/>
    </row>
    <row r="1472" spans="1:12" x14ac:dyDescent="0.3">
      <c r="A1472" s="2">
        <v>2016</v>
      </c>
      <c r="B1472" s="2" t="s">
        <v>17</v>
      </c>
      <c r="C1472" s="4" t="s">
        <v>92</v>
      </c>
      <c r="D1472" s="2" t="s">
        <v>46</v>
      </c>
      <c r="E1472" s="2" t="str">
        <f t="shared" si="44"/>
        <v>201609</v>
      </c>
      <c r="F1472" s="2" t="str">
        <f t="shared" si="45"/>
        <v>20160994</v>
      </c>
      <c r="G1472" s="2" t="s">
        <v>47</v>
      </c>
      <c r="H1472" s="2">
        <v>4786</v>
      </c>
      <c r="I1472" s="10">
        <v>39896</v>
      </c>
      <c r="J1472" s="10">
        <v>0</v>
      </c>
      <c r="K1472" s="3"/>
      <c r="L1472" s="3"/>
    </row>
    <row r="1473" spans="1:12" x14ac:dyDescent="0.3">
      <c r="A1473" s="2">
        <v>2016</v>
      </c>
      <c r="B1473" s="2" t="s">
        <v>17</v>
      </c>
      <c r="C1473" s="4" t="s">
        <v>92</v>
      </c>
      <c r="D1473" s="2" t="s">
        <v>48</v>
      </c>
      <c r="E1473" s="2" t="str">
        <f t="shared" si="44"/>
        <v>201609</v>
      </c>
      <c r="F1473" s="2" t="str">
        <f t="shared" si="45"/>
        <v>20160995</v>
      </c>
      <c r="G1473" s="2" t="s">
        <v>49</v>
      </c>
      <c r="H1473" s="2">
        <v>15692</v>
      </c>
      <c r="I1473" s="10">
        <v>55888</v>
      </c>
      <c r="J1473" s="10">
        <v>0</v>
      </c>
      <c r="K1473" s="3"/>
      <c r="L1473" s="3"/>
    </row>
    <row r="1474" spans="1:12" x14ac:dyDescent="0.3">
      <c r="A1474" s="2">
        <v>2016</v>
      </c>
      <c r="B1474" s="2" t="s">
        <v>17</v>
      </c>
      <c r="C1474" s="4" t="s">
        <v>92</v>
      </c>
      <c r="D1474" s="2" t="s">
        <v>50</v>
      </c>
      <c r="E1474" s="2" t="str">
        <f t="shared" ref="E1474:E1537" si="46">+CONCATENATE(A1474,C1474)</f>
        <v>201609</v>
      </c>
      <c r="F1474" s="2" t="str">
        <f t="shared" ref="F1474:F1537" si="47">+CONCATENATE(A1474,C1474,D1474)</f>
        <v>20160941</v>
      </c>
      <c r="G1474" s="2" t="s">
        <v>51</v>
      </c>
      <c r="H1474" s="2">
        <v>318696</v>
      </c>
      <c r="I1474" s="10">
        <v>742671</v>
      </c>
      <c r="J1474" s="10">
        <v>0</v>
      </c>
      <c r="K1474" s="3"/>
      <c r="L1474" s="3"/>
    </row>
    <row r="1475" spans="1:12" x14ac:dyDescent="0.3">
      <c r="A1475" s="2">
        <v>2016</v>
      </c>
      <c r="B1475" s="2" t="s">
        <v>17</v>
      </c>
      <c r="C1475" s="4" t="s">
        <v>92</v>
      </c>
      <c r="D1475" s="2" t="s">
        <v>54</v>
      </c>
      <c r="E1475" s="2" t="str">
        <f t="shared" si="46"/>
        <v>201609</v>
      </c>
      <c r="F1475" s="2" t="str">
        <f t="shared" si="47"/>
        <v>20160944</v>
      </c>
      <c r="G1475" s="2" t="s">
        <v>55</v>
      </c>
      <c r="H1475" s="2">
        <v>139437</v>
      </c>
      <c r="I1475" s="10">
        <v>708205</v>
      </c>
      <c r="J1475" s="10">
        <v>0</v>
      </c>
      <c r="K1475" s="3"/>
      <c r="L1475" s="3"/>
    </row>
    <row r="1476" spans="1:12" x14ac:dyDescent="0.3">
      <c r="A1476" s="2">
        <v>2016</v>
      </c>
      <c r="B1476" s="2" t="s">
        <v>17</v>
      </c>
      <c r="C1476" s="4" t="s">
        <v>92</v>
      </c>
      <c r="D1476" s="2" t="s">
        <v>56</v>
      </c>
      <c r="E1476" s="2" t="str">
        <f t="shared" si="46"/>
        <v>201609</v>
      </c>
      <c r="F1476" s="2" t="str">
        <f t="shared" si="47"/>
        <v>20160947</v>
      </c>
      <c r="G1476" s="2" t="s">
        <v>57</v>
      </c>
      <c r="H1476" s="2">
        <v>356422</v>
      </c>
      <c r="I1476" s="10">
        <v>912467</v>
      </c>
      <c r="J1476" s="10">
        <v>0</v>
      </c>
      <c r="K1476" s="3"/>
      <c r="L1476" s="3"/>
    </row>
    <row r="1477" spans="1:12" x14ac:dyDescent="0.3">
      <c r="A1477" s="2">
        <v>2016</v>
      </c>
      <c r="B1477" s="2" t="s">
        <v>17</v>
      </c>
      <c r="C1477" s="4" t="s">
        <v>92</v>
      </c>
      <c r="D1477" s="2" t="s">
        <v>58</v>
      </c>
      <c r="E1477" s="2" t="str">
        <f t="shared" si="46"/>
        <v>201609</v>
      </c>
      <c r="F1477" s="2" t="str">
        <f t="shared" si="47"/>
        <v>20160950</v>
      </c>
      <c r="G1477" s="2" t="s">
        <v>59</v>
      </c>
      <c r="H1477" s="2">
        <v>423567</v>
      </c>
      <c r="I1477" s="10">
        <v>468646</v>
      </c>
      <c r="J1477" s="10">
        <v>0</v>
      </c>
      <c r="K1477" s="3"/>
      <c r="L1477" s="3"/>
    </row>
    <row r="1478" spans="1:12" x14ac:dyDescent="0.3">
      <c r="A1478" s="2">
        <v>2016</v>
      </c>
      <c r="B1478" s="2" t="s">
        <v>17</v>
      </c>
      <c r="C1478" s="4" t="s">
        <v>92</v>
      </c>
      <c r="D1478" s="2" t="s">
        <v>60</v>
      </c>
      <c r="E1478" s="2" t="str">
        <f t="shared" si="46"/>
        <v>201609</v>
      </c>
      <c r="F1478" s="2" t="str">
        <f t="shared" si="47"/>
        <v>20160952</v>
      </c>
      <c r="G1478" s="2" t="s">
        <v>61</v>
      </c>
      <c r="H1478" s="2">
        <v>265928</v>
      </c>
      <c r="I1478" s="10">
        <v>1123758</v>
      </c>
      <c r="J1478" s="10">
        <v>0</v>
      </c>
      <c r="K1478" s="3"/>
      <c r="L1478" s="3"/>
    </row>
    <row r="1479" spans="1:12" x14ac:dyDescent="0.3">
      <c r="A1479" s="2">
        <v>2016</v>
      </c>
      <c r="B1479" s="2" t="s">
        <v>17</v>
      </c>
      <c r="C1479" s="4" t="s">
        <v>92</v>
      </c>
      <c r="D1479" s="2" t="s">
        <v>62</v>
      </c>
      <c r="E1479" s="2" t="str">
        <f t="shared" si="46"/>
        <v>201609</v>
      </c>
      <c r="F1479" s="2" t="str">
        <f t="shared" si="47"/>
        <v>20160954</v>
      </c>
      <c r="G1479" s="2" t="s">
        <v>63</v>
      </c>
      <c r="H1479" s="2">
        <v>433751</v>
      </c>
      <c r="I1479" s="10">
        <v>892376</v>
      </c>
      <c r="J1479" s="10">
        <v>0</v>
      </c>
      <c r="K1479" s="3"/>
      <c r="L1479" s="3"/>
    </row>
    <row r="1480" spans="1:12" x14ac:dyDescent="0.3">
      <c r="A1480" s="2">
        <v>2016</v>
      </c>
      <c r="B1480" s="2" t="s">
        <v>17</v>
      </c>
      <c r="C1480" s="4" t="s">
        <v>92</v>
      </c>
      <c r="D1480" s="2" t="s">
        <v>64</v>
      </c>
      <c r="E1480" s="2" t="str">
        <f t="shared" si="46"/>
        <v>201609</v>
      </c>
      <c r="F1480" s="2" t="str">
        <f t="shared" si="47"/>
        <v>20160986</v>
      </c>
      <c r="G1480" s="2" t="s">
        <v>65</v>
      </c>
      <c r="H1480" s="2">
        <v>43553</v>
      </c>
      <c r="I1480" s="10">
        <v>248966</v>
      </c>
      <c r="J1480" s="10">
        <v>0</v>
      </c>
      <c r="K1480" s="3"/>
      <c r="L1480" s="3"/>
    </row>
    <row r="1481" spans="1:12" x14ac:dyDescent="0.3">
      <c r="A1481" s="2">
        <v>2016</v>
      </c>
      <c r="B1481" s="2" t="s">
        <v>17</v>
      </c>
      <c r="C1481" s="4" t="s">
        <v>92</v>
      </c>
      <c r="D1481" s="2" t="s">
        <v>66</v>
      </c>
      <c r="E1481" s="2" t="str">
        <f t="shared" si="46"/>
        <v>201609</v>
      </c>
      <c r="F1481" s="2" t="str">
        <f t="shared" si="47"/>
        <v>20160963</v>
      </c>
      <c r="G1481" s="2" t="s">
        <v>67</v>
      </c>
      <c r="H1481" s="2">
        <v>253115</v>
      </c>
      <c r="I1481" s="10">
        <v>234189</v>
      </c>
      <c r="J1481" s="10">
        <v>0</v>
      </c>
      <c r="K1481" s="3"/>
      <c r="L1481" s="3"/>
    </row>
    <row r="1482" spans="1:12" x14ac:dyDescent="0.3">
      <c r="A1482" s="2">
        <v>2016</v>
      </c>
      <c r="B1482" s="2" t="s">
        <v>17</v>
      </c>
      <c r="C1482" s="4" t="s">
        <v>92</v>
      </c>
      <c r="D1482" s="2" t="s">
        <v>68</v>
      </c>
      <c r="E1482" s="2" t="str">
        <f t="shared" si="46"/>
        <v>201609</v>
      </c>
      <c r="F1482" s="2" t="str">
        <f t="shared" si="47"/>
        <v>20160966</v>
      </c>
      <c r="G1482" s="2" t="s">
        <v>69</v>
      </c>
      <c r="H1482" s="2">
        <v>517403</v>
      </c>
      <c r="I1482" s="10">
        <v>378296</v>
      </c>
      <c r="J1482" s="10">
        <v>0</v>
      </c>
      <c r="K1482" s="3"/>
      <c r="L1482" s="3"/>
    </row>
    <row r="1483" spans="1:12" x14ac:dyDescent="0.3">
      <c r="A1483" s="2">
        <v>2016</v>
      </c>
      <c r="B1483" s="2" t="s">
        <v>17</v>
      </c>
      <c r="C1483" s="4" t="s">
        <v>92</v>
      </c>
      <c r="D1483" s="2" t="s">
        <v>70</v>
      </c>
      <c r="E1483" s="2" t="str">
        <f t="shared" si="46"/>
        <v>201609</v>
      </c>
      <c r="F1483" s="2" t="str">
        <f t="shared" si="47"/>
        <v>20160988</v>
      </c>
      <c r="G1483" s="2" t="s">
        <v>71</v>
      </c>
      <c r="H1483" s="2">
        <v>40979</v>
      </c>
      <c r="I1483" s="10">
        <v>15351</v>
      </c>
      <c r="J1483" s="10">
        <v>0</v>
      </c>
      <c r="K1483" s="3"/>
      <c r="L1483" s="3"/>
    </row>
    <row r="1484" spans="1:12" x14ac:dyDescent="0.3">
      <c r="A1484" s="2">
        <v>2016</v>
      </c>
      <c r="B1484" s="2" t="s">
        <v>17</v>
      </c>
      <c r="C1484" s="4" t="s">
        <v>92</v>
      </c>
      <c r="D1484" s="2" t="s">
        <v>72</v>
      </c>
      <c r="E1484" s="2" t="str">
        <f t="shared" si="46"/>
        <v>201609</v>
      </c>
      <c r="F1484" s="2" t="str">
        <f t="shared" si="47"/>
        <v>20160968</v>
      </c>
      <c r="G1484" s="2" t="s">
        <v>73</v>
      </c>
      <c r="H1484" s="2">
        <v>1069575</v>
      </c>
      <c r="I1484" s="10">
        <v>864917</v>
      </c>
      <c r="J1484" s="10">
        <v>0</v>
      </c>
      <c r="K1484" s="3"/>
      <c r="L1484" s="3"/>
    </row>
    <row r="1485" spans="1:12" x14ac:dyDescent="0.3">
      <c r="A1485" s="2">
        <v>2016</v>
      </c>
      <c r="B1485" s="2" t="s">
        <v>17</v>
      </c>
      <c r="C1485" s="4" t="s">
        <v>92</v>
      </c>
      <c r="D1485" s="2" t="s">
        <v>74</v>
      </c>
      <c r="E1485" s="2" t="str">
        <f t="shared" si="46"/>
        <v>201609</v>
      </c>
      <c r="F1485" s="2" t="str">
        <f t="shared" si="47"/>
        <v>20160970</v>
      </c>
      <c r="G1485" s="2" t="s">
        <v>75</v>
      </c>
      <c r="H1485" s="2">
        <v>152368</v>
      </c>
      <c r="I1485" s="10">
        <v>784324</v>
      </c>
      <c r="J1485" s="10">
        <v>0</v>
      </c>
      <c r="K1485" s="3"/>
      <c r="L1485" s="3"/>
    </row>
    <row r="1486" spans="1:12" x14ac:dyDescent="0.3">
      <c r="A1486" s="2">
        <v>2016</v>
      </c>
      <c r="B1486" s="2" t="s">
        <v>17</v>
      </c>
      <c r="C1486" s="4" t="s">
        <v>92</v>
      </c>
      <c r="D1486" s="2" t="s">
        <v>76</v>
      </c>
      <c r="E1486" s="2" t="str">
        <f t="shared" si="46"/>
        <v>201609</v>
      </c>
      <c r="F1486" s="2" t="str">
        <f t="shared" si="47"/>
        <v>20160973</v>
      </c>
      <c r="G1486" s="2" t="s">
        <v>77</v>
      </c>
      <c r="H1486" s="2">
        <v>484682</v>
      </c>
      <c r="I1486" s="10">
        <v>707562</v>
      </c>
      <c r="J1486" s="10">
        <v>0</v>
      </c>
      <c r="K1486" s="3"/>
      <c r="L1486" s="3"/>
    </row>
    <row r="1487" spans="1:12" x14ac:dyDescent="0.3">
      <c r="A1487" s="2">
        <v>2016</v>
      </c>
      <c r="B1487" s="2" t="s">
        <v>17</v>
      </c>
      <c r="C1487" s="4" t="s">
        <v>92</v>
      </c>
      <c r="D1487" s="2" t="s">
        <v>78</v>
      </c>
      <c r="E1487" s="2" t="str">
        <f t="shared" si="46"/>
        <v>201609</v>
      </c>
      <c r="F1487" s="2" t="str">
        <f t="shared" si="47"/>
        <v>20160976</v>
      </c>
      <c r="G1487" s="2" t="s">
        <v>79</v>
      </c>
      <c r="H1487" s="2">
        <v>2418706</v>
      </c>
      <c r="I1487" s="10">
        <v>1767014</v>
      </c>
      <c r="J1487" s="10">
        <v>0</v>
      </c>
      <c r="K1487" s="3"/>
      <c r="L1487" s="3"/>
    </row>
    <row r="1488" spans="1:12" x14ac:dyDescent="0.3">
      <c r="A1488" s="2">
        <v>2016</v>
      </c>
      <c r="B1488" s="2" t="s">
        <v>17</v>
      </c>
      <c r="C1488" s="4" t="s">
        <v>92</v>
      </c>
      <c r="D1488" s="2" t="s">
        <v>80</v>
      </c>
      <c r="E1488" s="2" t="str">
        <f t="shared" si="46"/>
        <v>201609</v>
      </c>
      <c r="F1488" s="2" t="str">
        <f t="shared" si="47"/>
        <v>20160997</v>
      </c>
      <c r="G1488" s="2" t="s">
        <v>81</v>
      </c>
      <c r="H1488" s="2">
        <v>3297</v>
      </c>
      <c r="I1488" s="10">
        <v>26826</v>
      </c>
      <c r="J1488" s="10">
        <v>0</v>
      </c>
      <c r="K1488" s="3"/>
      <c r="L1488" s="3"/>
    </row>
    <row r="1489" spans="1:12" x14ac:dyDescent="0.3">
      <c r="A1489" s="2">
        <v>2016</v>
      </c>
      <c r="B1489" s="2" t="s">
        <v>17</v>
      </c>
      <c r="C1489" s="4" t="s">
        <v>92</v>
      </c>
      <c r="D1489" s="2" t="s">
        <v>82</v>
      </c>
      <c r="E1489" s="2" t="str">
        <f t="shared" si="46"/>
        <v>201609</v>
      </c>
      <c r="F1489" s="2" t="str">
        <f t="shared" si="47"/>
        <v>20160999</v>
      </c>
      <c r="G1489" s="2" t="s">
        <v>83</v>
      </c>
      <c r="H1489" s="2">
        <v>6247</v>
      </c>
      <c r="I1489" s="10">
        <v>69260</v>
      </c>
      <c r="J1489" s="10">
        <v>0</v>
      </c>
      <c r="K1489" s="3"/>
      <c r="L1489" s="3"/>
    </row>
    <row r="1490" spans="1:12" x14ac:dyDescent="0.3">
      <c r="A1490" s="2">
        <v>2016</v>
      </c>
      <c r="B1490" s="2" t="s">
        <v>16</v>
      </c>
      <c r="C1490" s="4" t="s">
        <v>91</v>
      </c>
      <c r="D1490" s="2" t="s">
        <v>5</v>
      </c>
      <c r="E1490" s="2" t="str">
        <f t="shared" si="46"/>
        <v>201610</v>
      </c>
      <c r="F1490" s="2" t="str">
        <f t="shared" si="47"/>
        <v>20161091</v>
      </c>
      <c r="G1490" s="2" t="s">
        <v>6</v>
      </c>
      <c r="H1490" s="2">
        <v>14657</v>
      </c>
      <c r="I1490" s="10">
        <v>52493</v>
      </c>
      <c r="J1490" s="10">
        <v>0</v>
      </c>
      <c r="K1490" s="3"/>
      <c r="L1490" s="3"/>
    </row>
    <row r="1491" spans="1:12" x14ac:dyDescent="0.3">
      <c r="A1491" s="2">
        <v>2016</v>
      </c>
      <c r="B1491" s="2" t="s">
        <v>16</v>
      </c>
      <c r="C1491" s="4" t="s">
        <v>91</v>
      </c>
      <c r="D1491" s="2" t="s">
        <v>18</v>
      </c>
      <c r="E1491" s="2" t="str">
        <f t="shared" si="46"/>
        <v>201610</v>
      </c>
      <c r="F1491" s="2" t="str">
        <f t="shared" si="47"/>
        <v>20161005</v>
      </c>
      <c r="G1491" s="2" t="s">
        <v>19</v>
      </c>
      <c r="H1491" s="2">
        <v>3679021</v>
      </c>
      <c r="I1491" s="10">
        <v>2263110</v>
      </c>
      <c r="J1491" s="10">
        <v>0</v>
      </c>
      <c r="K1491" s="3"/>
      <c r="L1491" s="3"/>
    </row>
    <row r="1492" spans="1:12" x14ac:dyDescent="0.3">
      <c r="A1492" s="2">
        <v>2016</v>
      </c>
      <c r="B1492" s="2" t="s">
        <v>16</v>
      </c>
      <c r="C1492" s="4" t="s">
        <v>91</v>
      </c>
      <c r="D1492" s="2" t="s">
        <v>20</v>
      </c>
      <c r="E1492" s="2" t="str">
        <f t="shared" si="46"/>
        <v>201610</v>
      </c>
      <c r="F1492" s="2" t="str">
        <f t="shared" si="47"/>
        <v>20161081</v>
      </c>
      <c r="G1492" s="2" t="s">
        <v>21</v>
      </c>
      <c r="H1492" s="2">
        <v>43711</v>
      </c>
      <c r="I1492" s="10">
        <v>192451</v>
      </c>
      <c r="J1492" s="10">
        <v>0</v>
      </c>
      <c r="K1492" s="3"/>
      <c r="L1492" s="3"/>
    </row>
    <row r="1493" spans="1:12" x14ac:dyDescent="0.3">
      <c r="A1493" s="2">
        <v>2016</v>
      </c>
      <c r="B1493" s="2" t="s">
        <v>16</v>
      </c>
      <c r="C1493" s="4" t="s">
        <v>91</v>
      </c>
      <c r="D1493" s="2" t="s">
        <v>22</v>
      </c>
      <c r="E1493" s="2" t="str">
        <f t="shared" si="46"/>
        <v>201610</v>
      </c>
      <c r="F1493" s="2" t="str">
        <f t="shared" si="47"/>
        <v>20161008</v>
      </c>
      <c r="G1493" s="2" t="s">
        <v>23</v>
      </c>
      <c r="H1493" s="2">
        <v>1079175</v>
      </c>
      <c r="I1493" s="10">
        <v>1328810</v>
      </c>
      <c r="J1493" s="10">
        <v>0</v>
      </c>
      <c r="K1493" s="3"/>
      <c r="L1493" s="3"/>
    </row>
    <row r="1494" spans="1:12" x14ac:dyDescent="0.3">
      <c r="A1494" s="2">
        <v>2016</v>
      </c>
      <c r="B1494" s="2" t="s">
        <v>16</v>
      </c>
      <c r="C1494" s="4" t="s">
        <v>91</v>
      </c>
      <c r="D1494" s="2" t="s">
        <v>24</v>
      </c>
      <c r="E1494" s="2" t="str">
        <f t="shared" si="46"/>
        <v>201610</v>
      </c>
      <c r="F1494" s="2" t="str">
        <f t="shared" si="47"/>
        <v>20161011</v>
      </c>
      <c r="G1494" s="2" t="s">
        <v>25</v>
      </c>
      <c r="H1494" s="2">
        <v>6081732</v>
      </c>
      <c r="I1494" s="10">
        <v>1175743</v>
      </c>
      <c r="J1494" s="10">
        <v>0</v>
      </c>
      <c r="K1494" s="3"/>
      <c r="L1494" s="3"/>
    </row>
    <row r="1495" spans="1:12" x14ac:dyDescent="0.3">
      <c r="A1495" s="2">
        <v>2016</v>
      </c>
      <c r="B1495" s="2" t="s">
        <v>16</v>
      </c>
      <c r="C1495" s="4" t="s">
        <v>91</v>
      </c>
      <c r="D1495" s="2" t="s">
        <v>26</v>
      </c>
      <c r="E1495" s="2" t="str">
        <f t="shared" si="46"/>
        <v>201610</v>
      </c>
      <c r="F1495" s="2" t="str">
        <f t="shared" si="47"/>
        <v>20161013</v>
      </c>
      <c r="G1495" s="2" t="s">
        <v>27</v>
      </c>
      <c r="H1495" s="2">
        <v>615844</v>
      </c>
      <c r="I1495" s="10">
        <v>1377644</v>
      </c>
      <c r="J1495" s="10">
        <v>0</v>
      </c>
      <c r="K1495" s="3"/>
      <c r="L1495" s="3"/>
    </row>
    <row r="1496" spans="1:12" x14ac:dyDescent="0.3">
      <c r="A1496" s="2">
        <v>2016</v>
      </c>
      <c r="B1496" s="2" t="s">
        <v>16</v>
      </c>
      <c r="C1496" s="4" t="s">
        <v>91</v>
      </c>
      <c r="D1496" s="2" t="s">
        <v>28</v>
      </c>
      <c r="E1496" s="2" t="str">
        <f t="shared" si="46"/>
        <v>201610</v>
      </c>
      <c r="F1496" s="2" t="str">
        <f t="shared" si="47"/>
        <v>20161015</v>
      </c>
      <c r="G1496" s="2" t="s">
        <v>29</v>
      </c>
      <c r="H1496" s="2">
        <v>444813</v>
      </c>
      <c r="I1496" s="10">
        <v>640718</v>
      </c>
      <c r="J1496" s="10">
        <v>0</v>
      </c>
      <c r="K1496" s="3"/>
      <c r="L1496" s="3"/>
    </row>
    <row r="1497" spans="1:12" x14ac:dyDescent="0.3">
      <c r="A1497" s="2">
        <v>2016</v>
      </c>
      <c r="B1497" s="2" t="s">
        <v>16</v>
      </c>
      <c r="C1497" s="4" t="s">
        <v>91</v>
      </c>
      <c r="D1497" s="2" t="s">
        <v>30</v>
      </c>
      <c r="E1497" s="2" t="str">
        <f t="shared" si="46"/>
        <v>201610</v>
      </c>
      <c r="F1497" s="2" t="str">
        <f t="shared" si="47"/>
        <v>20161017</v>
      </c>
      <c r="G1497" s="2" t="s">
        <v>31</v>
      </c>
      <c r="H1497" s="2">
        <v>443050</v>
      </c>
      <c r="I1497" s="10">
        <v>409003</v>
      </c>
      <c r="J1497" s="10">
        <v>0</v>
      </c>
      <c r="K1497" s="3"/>
      <c r="L1497" s="3"/>
    </row>
    <row r="1498" spans="1:12" x14ac:dyDescent="0.3">
      <c r="A1498" s="2">
        <v>2016</v>
      </c>
      <c r="B1498" s="2" t="s">
        <v>16</v>
      </c>
      <c r="C1498" s="4" t="s">
        <v>91</v>
      </c>
      <c r="D1498" s="2" t="s">
        <v>32</v>
      </c>
      <c r="E1498" s="2" t="str">
        <f t="shared" si="46"/>
        <v>201610</v>
      </c>
      <c r="F1498" s="2" t="str">
        <f t="shared" si="47"/>
        <v>20161018</v>
      </c>
      <c r="G1498" s="2" t="s">
        <v>33</v>
      </c>
      <c r="H1498" s="2">
        <v>72840</v>
      </c>
      <c r="I1498" s="10">
        <v>296020</v>
      </c>
      <c r="J1498" s="10">
        <v>0</v>
      </c>
      <c r="K1498" s="3"/>
      <c r="L1498" s="3"/>
    </row>
    <row r="1499" spans="1:12" x14ac:dyDescent="0.3">
      <c r="A1499" s="2">
        <v>2016</v>
      </c>
      <c r="B1499" s="2" t="s">
        <v>16</v>
      </c>
      <c r="C1499" s="4" t="s">
        <v>91</v>
      </c>
      <c r="D1499" s="2" t="s">
        <v>34</v>
      </c>
      <c r="E1499" s="2" t="str">
        <f t="shared" si="46"/>
        <v>201610</v>
      </c>
      <c r="F1499" s="2" t="str">
        <f t="shared" si="47"/>
        <v>20161085</v>
      </c>
      <c r="G1499" s="2" t="s">
        <v>35</v>
      </c>
      <c r="H1499" s="2">
        <v>161454</v>
      </c>
      <c r="I1499" s="10">
        <v>209177</v>
      </c>
      <c r="J1499" s="10">
        <v>0</v>
      </c>
      <c r="K1499" s="3"/>
      <c r="L1499" s="3"/>
    </row>
    <row r="1500" spans="1:12" x14ac:dyDescent="0.3">
      <c r="A1500" s="2">
        <v>2016</v>
      </c>
      <c r="B1500" s="2" t="s">
        <v>16</v>
      </c>
      <c r="C1500" s="4" t="s">
        <v>91</v>
      </c>
      <c r="D1500" s="2" t="s">
        <v>36</v>
      </c>
      <c r="E1500" s="2" t="str">
        <f t="shared" si="46"/>
        <v>201610</v>
      </c>
      <c r="F1500" s="2" t="str">
        <f t="shared" si="47"/>
        <v>20161019</v>
      </c>
      <c r="G1500" s="2" t="s">
        <v>37</v>
      </c>
      <c r="H1500" s="2">
        <v>273541</v>
      </c>
      <c r="I1500" s="10">
        <v>943790</v>
      </c>
      <c r="J1500" s="10">
        <v>0</v>
      </c>
      <c r="K1500" s="3"/>
      <c r="L1500" s="3"/>
    </row>
    <row r="1501" spans="1:12" x14ac:dyDescent="0.3">
      <c r="A1501" s="2">
        <v>2016</v>
      </c>
      <c r="B1501" s="2" t="s">
        <v>16</v>
      </c>
      <c r="C1501" s="4" t="s">
        <v>91</v>
      </c>
      <c r="D1501" s="2" t="s">
        <v>38</v>
      </c>
      <c r="E1501" s="2" t="str">
        <f t="shared" si="46"/>
        <v>201610</v>
      </c>
      <c r="F1501" s="2" t="str">
        <f t="shared" si="47"/>
        <v>20161020</v>
      </c>
      <c r="G1501" s="2" t="s">
        <v>39</v>
      </c>
      <c r="H1501" s="2">
        <v>303148</v>
      </c>
      <c r="I1501" s="10">
        <v>802139</v>
      </c>
      <c r="J1501" s="10">
        <v>0</v>
      </c>
      <c r="K1501" s="3"/>
      <c r="L1501" s="3"/>
    </row>
    <row r="1502" spans="1:12" x14ac:dyDescent="0.3">
      <c r="A1502" s="2">
        <v>2016</v>
      </c>
      <c r="B1502" s="2" t="s">
        <v>16</v>
      </c>
      <c r="C1502" s="4" t="s">
        <v>91</v>
      </c>
      <c r="D1502" s="2" t="s">
        <v>40</v>
      </c>
      <c r="E1502" s="2" t="str">
        <f t="shared" si="46"/>
        <v>201610</v>
      </c>
      <c r="F1502" s="2" t="str">
        <f t="shared" si="47"/>
        <v>20161027</v>
      </c>
      <c r="G1502" s="2" t="s">
        <v>41</v>
      </c>
      <c r="H1502" s="2">
        <v>52075</v>
      </c>
      <c r="I1502" s="10">
        <v>363794</v>
      </c>
      <c r="J1502" s="10">
        <v>0</v>
      </c>
      <c r="K1502" s="3"/>
      <c r="L1502" s="3"/>
    </row>
    <row r="1503" spans="1:12" x14ac:dyDescent="0.3">
      <c r="A1503" s="2">
        <v>2016</v>
      </c>
      <c r="B1503" s="2" t="s">
        <v>16</v>
      </c>
      <c r="C1503" s="4" t="s">
        <v>91</v>
      </c>
      <c r="D1503" s="2" t="s">
        <v>42</v>
      </c>
      <c r="E1503" s="2" t="str">
        <f t="shared" si="46"/>
        <v>201610</v>
      </c>
      <c r="F1503" s="2" t="str">
        <f t="shared" si="47"/>
        <v>20161023</v>
      </c>
      <c r="G1503" s="2" t="s">
        <v>43</v>
      </c>
      <c r="H1503" s="2">
        <v>300928</v>
      </c>
      <c r="I1503" s="10">
        <v>1298882</v>
      </c>
      <c r="J1503" s="10">
        <v>0</v>
      </c>
      <c r="K1503" s="3"/>
      <c r="L1503" s="3"/>
    </row>
    <row r="1504" spans="1:12" x14ac:dyDescent="0.3">
      <c r="A1504" s="2">
        <v>2016</v>
      </c>
      <c r="B1504" s="2" t="s">
        <v>16</v>
      </c>
      <c r="C1504" s="4" t="s">
        <v>91</v>
      </c>
      <c r="D1504" s="2" t="s">
        <v>44</v>
      </c>
      <c r="E1504" s="2" t="str">
        <f t="shared" si="46"/>
        <v>201610</v>
      </c>
      <c r="F1504" s="2" t="str">
        <f t="shared" si="47"/>
        <v>20161025</v>
      </c>
      <c r="G1504" s="2" t="s">
        <v>45</v>
      </c>
      <c r="H1504" s="2">
        <v>1239305</v>
      </c>
      <c r="I1504" s="10">
        <v>850589</v>
      </c>
      <c r="J1504" s="10">
        <v>0</v>
      </c>
      <c r="K1504" s="3"/>
      <c r="L1504" s="3"/>
    </row>
    <row r="1505" spans="1:12" x14ac:dyDescent="0.3">
      <c r="A1505" s="2">
        <v>2016</v>
      </c>
      <c r="B1505" s="2" t="s">
        <v>16</v>
      </c>
      <c r="C1505" s="4" t="s">
        <v>91</v>
      </c>
      <c r="D1505" s="2" t="s">
        <v>46</v>
      </c>
      <c r="E1505" s="2" t="str">
        <f t="shared" si="46"/>
        <v>201610</v>
      </c>
      <c r="F1505" s="2" t="str">
        <f t="shared" si="47"/>
        <v>20161094</v>
      </c>
      <c r="G1505" s="2" t="s">
        <v>47</v>
      </c>
      <c r="H1505" s="2">
        <v>4855</v>
      </c>
      <c r="I1505" s="10">
        <v>40039</v>
      </c>
      <c r="J1505" s="10">
        <v>0</v>
      </c>
      <c r="K1505" s="3"/>
      <c r="L1505" s="3"/>
    </row>
    <row r="1506" spans="1:12" x14ac:dyDescent="0.3">
      <c r="A1506" s="2">
        <v>2016</v>
      </c>
      <c r="B1506" s="2" t="s">
        <v>16</v>
      </c>
      <c r="C1506" s="4" t="s">
        <v>91</v>
      </c>
      <c r="D1506" s="2" t="s">
        <v>48</v>
      </c>
      <c r="E1506" s="2" t="str">
        <f t="shared" si="46"/>
        <v>201610</v>
      </c>
      <c r="F1506" s="2" t="str">
        <f t="shared" si="47"/>
        <v>20161095</v>
      </c>
      <c r="G1506" s="2" t="s">
        <v>49</v>
      </c>
      <c r="H1506" s="2">
        <v>16017</v>
      </c>
      <c r="I1506" s="10">
        <v>55020</v>
      </c>
      <c r="J1506" s="10">
        <v>0</v>
      </c>
      <c r="K1506" s="3"/>
      <c r="L1506" s="3"/>
    </row>
    <row r="1507" spans="1:12" x14ac:dyDescent="0.3">
      <c r="A1507" s="2">
        <v>2016</v>
      </c>
      <c r="B1507" s="2" t="s">
        <v>16</v>
      </c>
      <c r="C1507" s="4" t="s">
        <v>91</v>
      </c>
      <c r="D1507" s="2" t="s">
        <v>50</v>
      </c>
      <c r="E1507" s="2" t="str">
        <f t="shared" si="46"/>
        <v>201610</v>
      </c>
      <c r="F1507" s="2" t="str">
        <f t="shared" si="47"/>
        <v>20161041</v>
      </c>
      <c r="G1507" s="2" t="s">
        <v>51</v>
      </c>
      <c r="H1507" s="2">
        <v>321338</v>
      </c>
      <c r="I1507" s="10">
        <v>741971</v>
      </c>
      <c r="J1507" s="10">
        <v>0</v>
      </c>
      <c r="K1507" s="3"/>
      <c r="L1507" s="3"/>
    </row>
    <row r="1508" spans="1:12" x14ac:dyDescent="0.3">
      <c r="A1508" s="2">
        <v>2016</v>
      </c>
      <c r="B1508" s="2" t="s">
        <v>16</v>
      </c>
      <c r="C1508" s="4" t="s">
        <v>91</v>
      </c>
      <c r="D1508" s="2" t="s">
        <v>54</v>
      </c>
      <c r="E1508" s="2" t="str">
        <f t="shared" si="46"/>
        <v>201610</v>
      </c>
      <c r="F1508" s="2" t="str">
        <f t="shared" si="47"/>
        <v>20161044</v>
      </c>
      <c r="G1508" s="2" t="s">
        <v>55</v>
      </c>
      <c r="H1508" s="2">
        <v>140451</v>
      </c>
      <c r="I1508" s="10">
        <v>707730</v>
      </c>
      <c r="J1508" s="10">
        <v>0</v>
      </c>
      <c r="K1508" s="3"/>
      <c r="L1508" s="3"/>
    </row>
    <row r="1509" spans="1:12" x14ac:dyDescent="0.3">
      <c r="A1509" s="2">
        <v>2016</v>
      </c>
      <c r="B1509" s="2" t="s">
        <v>16</v>
      </c>
      <c r="C1509" s="4" t="s">
        <v>91</v>
      </c>
      <c r="D1509" s="2" t="s">
        <v>56</v>
      </c>
      <c r="E1509" s="2" t="str">
        <f t="shared" si="46"/>
        <v>201610</v>
      </c>
      <c r="F1509" s="2" t="str">
        <f t="shared" si="47"/>
        <v>20161047</v>
      </c>
      <c r="G1509" s="2" t="s">
        <v>57</v>
      </c>
      <c r="H1509" s="2">
        <v>358270</v>
      </c>
      <c r="I1509" s="10">
        <v>910115</v>
      </c>
      <c r="J1509" s="10">
        <v>0</v>
      </c>
      <c r="K1509" s="3"/>
      <c r="L1509" s="3"/>
    </row>
    <row r="1510" spans="1:12" x14ac:dyDescent="0.3">
      <c r="A1510" s="2">
        <v>2016</v>
      </c>
      <c r="B1510" s="2" t="s">
        <v>16</v>
      </c>
      <c r="C1510" s="4" t="s">
        <v>91</v>
      </c>
      <c r="D1510" s="2" t="s">
        <v>58</v>
      </c>
      <c r="E1510" s="2" t="str">
        <f t="shared" si="46"/>
        <v>201610</v>
      </c>
      <c r="F1510" s="2" t="str">
        <f t="shared" si="47"/>
        <v>20161050</v>
      </c>
      <c r="G1510" s="2" t="s">
        <v>59</v>
      </c>
      <c r="H1510" s="2">
        <v>424909</v>
      </c>
      <c r="I1510" s="10">
        <v>472398</v>
      </c>
      <c r="J1510" s="10">
        <v>0</v>
      </c>
      <c r="K1510" s="3"/>
      <c r="L1510" s="3"/>
    </row>
    <row r="1511" spans="1:12" x14ac:dyDescent="0.3">
      <c r="A1511" s="2">
        <v>2016</v>
      </c>
      <c r="B1511" s="2" t="s">
        <v>16</v>
      </c>
      <c r="C1511" s="4" t="s">
        <v>91</v>
      </c>
      <c r="D1511" s="2" t="s">
        <v>60</v>
      </c>
      <c r="E1511" s="2" t="str">
        <f t="shared" si="46"/>
        <v>201610</v>
      </c>
      <c r="F1511" s="2" t="str">
        <f t="shared" si="47"/>
        <v>20161052</v>
      </c>
      <c r="G1511" s="2" t="s">
        <v>61</v>
      </c>
      <c r="H1511" s="2">
        <v>268723</v>
      </c>
      <c r="I1511" s="10">
        <v>1121109</v>
      </c>
      <c r="J1511" s="10">
        <v>0</v>
      </c>
      <c r="K1511" s="3"/>
      <c r="L1511" s="3"/>
    </row>
    <row r="1512" spans="1:12" x14ac:dyDescent="0.3">
      <c r="A1512" s="2">
        <v>2016</v>
      </c>
      <c r="B1512" s="2" t="s">
        <v>16</v>
      </c>
      <c r="C1512" s="4" t="s">
        <v>91</v>
      </c>
      <c r="D1512" s="2" t="s">
        <v>62</v>
      </c>
      <c r="E1512" s="2" t="str">
        <f t="shared" si="46"/>
        <v>201610</v>
      </c>
      <c r="F1512" s="2" t="str">
        <f t="shared" si="47"/>
        <v>20161054</v>
      </c>
      <c r="G1512" s="2" t="s">
        <v>63</v>
      </c>
      <c r="H1512" s="2">
        <v>437726</v>
      </c>
      <c r="I1512" s="10">
        <v>891020</v>
      </c>
      <c r="J1512" s="10">
        <v>0</v>
      </c>
      <c r="K1512" s="3"/>
      <c r="L1512" s="3"/>
    </row>
    <row r="1513" spans="1:12" x14ac:dyDescent="0.3">
      <c r="A1513" s="2">
        <v>2016</v>
      </c>
      <c r="B1513" s="2" t="s">
        <v>16</v>
      </c>
      <c r="C1513" s="4" t="s">
        <v>91</v>
      </c>
      <c r="D1513" s="2" t="s">
        <v>64</v>
      </c>
      <c r="E1513" s="2" t="str">
        <f t="shared" si="46"/>
        <v>201610</v>
      </c>
      <c r="F1513" s="2" t="str">
        <f t="shared" si="47"/>
        <v>20161086</v>
      </c>
      <c r="G1513" s="2" t="s">
        <v>65</v>
      </c>
      <c r="H1513" s="2">
        <v>44516</v>
      </c>
      <c r="I1513" s="10">
        <v>248331</v>
      </c>
      <c r="J1513" s="10">
        <v>0</v>
      </c>
      <c r="K1513" s="3"/>
      <c r="L1513" s="3"/>
    </row>
    <row r="1514" spans="1:12" x14ac:dyDescent="0.3">
      <c r="A1514" s="2">
        <v>2016</v>
      </c>
      <c r="B1514" s="2" t="s">
        <v>16</v>
      </c>
      <c r="C1514" s="4" t="s">
        <v>91</v>
      </c>
      <c r="D1514" s="2" t="s">
        <v>66</v>
      </c>
      <c r="E1514" s="2" t="str">
        <f t="shared" si="46"/>
        <v>201610</v>
      </c>
      <c r="F1514" s="2" t="str">
        <f t="shared" si="47"/>
        <v>20161063</v>
      </c>
      <c r="G1514" s="2" t="s">
        <v>67</v>
      </c>
      <c r="H1514" s="2">
        <v>255997</v>
      </c>
      <c r="I1514" s="7">
        <v>232833</v>
      </c>
      <c r="J1514" s="10">
        <v>0</v>
      </c>
      <c r="K1514" s="3"/>
      <c r="L1514" s="3"/>
    </row>
    <row r="1515" spans="1:12" x14ac:dyDescent="0.3">
      <c r="A1515" s="2">
        <v>2016</v>
      </c>
      <c r="B1515" s="2" t="s">
        <v>16</v>
      </c>
      <c r="C1515" s="4" t="s">
        <v>91</v>
      </c>
      <c r="D1515" s="2" t="s">
        <v>68</v>
      </c>
      <c r="E1515" s="2" t="str">
        <f t="shared" si="46"/>
        <v>201610</v>
      </c>
      <c r="F1515" s="2" t="str">
        <f t="shared" si="47"/>
        <v>20161066</v>
      </c>
      <c r="G1515" s="2" t="s">
        <v>69</v>
      </c>
      <c r="H1515" s="2">
        <v>521624</v>
      </c>
      <c r="I1515" s="10">
        <v>375645</v>
      </c>
      <c r="J1515" s="10">
        <v>0</v>
      </c>
      <c r="K1515" s="3"/>
      <c r="L1515" s="3"/>
    </row>
    <row r="1516" spans="1:12" x14ac:dyDescent="0.3">
      <c r="A1516" s="2">
        <v>2016</v>
      </c>
      <c r="B1516" s="2" t="s">
        <v>16</v>
      </c>
      <c r="C1516" s="4" t="s">
        <v>91</v>
      </c>
      <c r="D1516" s="2" t="s">
        <v>70</v>
      </c>
      <c r="E1516" s="2" t="str">
        <f t="shared" si="46"/>
        <v>201610</v>
      </c>
      <c r="F1516" s="2" t="str">
        <f t="shared" si="47"/>
        <v>20161088</v>
      </c>
      <c r="G1516" s="2" t="s">
        <v>71</v>
      </c>
      <c r="H1516" s="2">
        <v>41509</v>
      </c>
      <c r="I1516" s="10">
        <v>14554</v>
      </c>
      <c r="J1516" s="10">
        <v>0</v>
      </c>
      <c r="K1516" s="3"/>
      <c r="L1516" s="3"/>
    </row>
    <row r="1517" spans="1:12" x14ac:dyDescent="0.3">
      <c r="A1517" s="2">
        <v>2016</v>
      </c>
      <c r="B1517" s="2" t="s">
        <v>16</v>
      </c>
      <c r="C1517" s="4" t="s">
        <v>91</v>
      </c>
      <c r="D1517" s="2" t="s">
        <v>72</v>
      </c>
      <c r="E1517" s="2" t="str">
        <f t="shared" si="46"/>
        <v>201610</v>
      </c>
      <c r="F1517" s="2" t="str">
        <f t="shared" si="47"/>
        <v>20161068</v>
      </c>
      <c r="G1517" s="2" t="s">
        <v>73</v>
      </c>
      <c r="H1517" s="2">
        <v>1078875</v>
      </c>
      <c r="I1517" s="10">
        <v>866641</v>
      </c>
      <c r="J1517" s="10">
        <v>0</v>
      </c>
      <c r="K1517" s="3"/>
      <c r="L1517" s="3"/>
    </row>
    <row r="1518" spans="1:12" x14ac:dyDescent="0.3">
      <c r="A1518" s="2">
        <v>2016</v>
      </c>
      <c r="B1518" s="2" t="s">
        <v>16</v>
      </c>
      <c r="C1518" s="4" t="s">
        <v>91</v>
      </c>
      <c r="D1518" s="2" t="s">
        <v>74</v>
      </c>
      <c r="E1518" s="2" t="str">
        <f t="shared" si="46"/>
        <v>201610</v>
      </c>
      <c r="F1518" s="2" t="str">
        <f t="shared" si="47"/>
        <v>20161070</v>
      </c>
      <c r="G1518" s="2" t="s">
        <v>75</v>
      </c>
      <c r="H1518" s="2">
        <v>152908</v>
      </c>
      <c r="I1518" s="10">
        <v>782788</v>
      </c>
      <c r="J1518" s="10">
        <v>0</v>
      </c>
      <c r="K1518" s="3"/>
      <c r="L1518" s="3"/>
    </row>
    <row r="1519" spans="1:12" x14ac:dyDescent="0.3">
      <c r="A1519" s="2">
        <v>2016</v>
      </c>
      <c r="B1519" s="2" t="s">
        <v>16</v>
      </c>
      <c r="C1519" s="4" t="s">
        <v>91</v>
      </c>
      <c r="D1519" s="2" t="s">
        <v>76</v>
      </c>
      <c r="E1519" s="2" t="str">
        <f t="shared" si="46"/>
        <v>201610</v>
      </c>
      <c r="F1519" s="2" t="str">
        <f t="shared" si="47"/>
        <v>20161073</v>
      </c>
      <c r="G1519" s="2" t="s">
        <v>77</v>
      </c>
      <c r="H1519" s="2">
        <v>488359</v>
      </c>
      <c r="I1519" s="10">
        <v>705039</v>
      </c>
      <c r="J1519" s="10">
        <v>0</v>
      </c>
      <c r="K1519" s="3"/>
      <c r="L1519" s="3"/>
    </row>
    <row r="1520" spans="1:12" x14ac:dyDescent="0.3">
      <c r="A1520" s="2">
        <v>2016</v>
      </c>
      <c r="B1520" s="2" t="s">
        <v>16</v>
      </c>
      <c r="C1520" s="4" t="s">
        <v>91</v>
      </c>
      <c r="D1520" s="2" t="s">
        <v>78</v>
      </c>
      <c r="E1520" s="2" t="str">
        <f t="shared" si="46"/>
        <v>201610</v>
      </c>
      <c r="F1520" s="2" t="str">
        <f t="shared" si="47"/>
        <v>20161076</v>
      </c>
      <c r="G1520" s="2" t="s">
        <v>79</v>
      </c>
      <c r="H1520" s="2">
        <v>2444330</v>
      </c>
      <c r="I1520" s="10">
        <v>1751262</v>
      </c>
      <c r="J1520" s="10">
        <v>0</v>
      </c>
      <c r="K1520" s="3"/>
      <c r="L1520" s="3"/>
    </row>
    <row r="1521" spans="1:12" x14ac:dyDescent="0.3">
      <c r="A1521" s="2">
        <v>2016</v>
      </c>
      <c r="B1521" s="2" t="s">
        <v>16</v>
      </c>
      <c r="C1521" s="4" t="s">
        <v>91</v>
      </c>
      <c r="D1521" s="2" t="s">
        <v>80</v>
      </c>
      <c r="E1521" s="2" t="str">
        <f t="shared" si="46"/>
        <v>201610</v>
      </c>
      <c r="F1521" s="2" t="str">
        <f t="shared" si="47"/>
        <v>20161097</v>
      </c>
      <c r="G1521" s="2" t="s">
        <v>81</v>
      </c>
      <c r="H1521" s="2">
        <v>3289</v>
      </c>
      <c r="I1521" s="10">
        <v>26476</v>
      </c>
      <c r="J1521" s="10">
        <v>0</v>
      </c>
      <c r="K1521" s="3"/>
      <c r="L1521" s="3"/>
    </row>
    <row r="1522" spans="1:12" x14ac:dyDescent="0.3">
      <c r="A1522" s="2">
        <v>2016</v>
      </c>
      <c r="B1522" s="2" t="s">
        <v>16</v>
      </c>
      <c r="C1522" s="4" t="s">
        <v>91</v>
      </c>
      <c r="D1522" s="2" t="s">
        <v>82</v>
      </c>
      <c r="E1522" s="2" t="str">
        <f t="shared" si="46"/>
        <v>201610</v>
      </c>
      <c r="F1522" s="2" t="str">
        <f t="shared" si="47"/>
        <v>20161099</v>
      </c>
      <c r="G1522" s="2" t="s">
        <v>83</v>
      </c>
      <c r="H1522" s="2">
        <v>7025</v>
      </c>
      <c r="I1522" s="10">
        <v>68918</v>
      </c>
      <c r="J1522" s="10">
        <v>0</v>
      </c>
      <c r="K1522" s="3"/>
      <c r="L1522" s="3"/>
    </row>
    <row r="1523" spans="1:12" x14ac:dyDescent="0.3">
      <c r="A1523" s="2">
        <v>2016</v>
      </c>
      <c r="B1523" s="2" t="s">
        <v>15</v>
      </c>
      <c r="C1523" s="4" t="s">
        <v>24</v>
      </c>
      <c r="D1523" s="2" t="s">
        <v>5</v>
      </c>
      <c r="E1523" s="2" t="str">
        <f t="shared" si="46"/>
        <v>201611</v>
      </c>
      <c r="F1523" s="2" t="str">
        <f t="shared" si="47"/>
        <v>20161191</v>
      </c>
      <c r="G1523" s="2" t="s">
        <v>6</v>
      </c>
      <c r="H1523" s="2">
        <v>14705</v>
      </c>
      <c r="I1523" s="10">
        <v>52352</v>
      </c>
      <c r="J1523" s="10">
        <v>0</v>
      </c>
      <c r="K1523" s="3"/>
      <c r="L1523" s="3"/>
    </row>
    <row r="1524" spans="1:12" x14ac:dyDescent="0.3">
      <c r="A1524" s="2">
        <v>2016</v>
      </c>
      <c r="B1524" s="2" t="s">
        <v>15</v>
      </c>
      <c r="C1524" s="4" t="s">
        <v>24</v>
      </c>
      <c r="D1524" s="2" t="s">
        <v>18</v>
      </c>
      <c r="E1524" s="2" t="str">
        <f t="shared" si="46"/>
        <v>201611</v>
      </c>
      <c r="F1524" s="2" t="str">
        <f t="shared" si="47"/>
        <v>20161105</v>
      </c>
      <c r="G1524" s="2" t="s">
        <v>19</v>
      </c>
      <c r="H1524" s="2">
        <v>3678843</v>
      </c>
      <c r="I1524" s="10">
        <v>2253831</v>
      </c>
      <c r="J1524" s="10">
        <v>0</v>
      </c>
      <c r="K1524" s="3"/>
      <c r="L1524" s="3"/>
    </row>
    <row r="1525" spans="1:12" x14ac:dyDescent="0.3">
      <c r="A1525" s="2">
        <v>2016</v>
      </c>
      <c r="B1525" s="2" t="s">
        <v>15</v>
      </c>
      <c r="C1525" s="4" t="s">
        <v>24</v>
      </c>
      <c r="D1525" s="2" t="s">
        <v>20</v>
      </c>
      <c r="E1525" s="2" t="str">
        <f t="shared" si="46"/>
        <v>201611</v>
      </c>
      <c r="F1525" s="2" t="str">
        <f t="shared" si="47"/>
        <v>20161181</v>
      </c>
      <c r="G1525" s="2" t="s">
        <v>21</v>
      </c>
      <c r="H1525" s="2">
        <v>43683</v>
      </c>
      <c r="I1525" s="10">
        <v>192784</v>
      </c>
      <c r="J1525" s="10">
        <v>0</v>
      </c>
      <c r="K1525" s="3"/>
      <c r="L1525" s="3"/>
    </row>
    <row r="1526" spans="1:12" x14ac:dyDescent="0.3">
      <c r="A1526" s="2">
        <v>2016</v>
      </c>
      <c r="B1526" s="2" t="s">
        <v>15</v>
      </c>
      <c r="C1526" s="4" t="s">
        <v>24</v>
      </c>
      <c r="D1526" s="2" t="s">
        <v>22</v>
      </c>
      <c r="E1526" s="2" t="str">
        <f t="shared" si="46"/>
        <v>201611</v>
      </c>
      <c r="F1526" s="2" t="str">
        <f t="shared" si="47"/>
        <v>20161108</v>
      </c>
      <c r="G1526" s="2" t="s">
        <v>23</v>
      </c>
      <c r="H1526" s="2">
        <v>1077790</v>
      </c>
      <c r="I1526" s="10">
        <v>1323062</v>
      </c>
      <c r="J1526" s="10">
        <v>0</v>
      </c>
      <c r="K1526" s="3"/>
      <c r="L1526" s="3"/>
    </row>
    <row r="1527" spans="1:12" x14ac:dyDescent="0.3">
      <c r="A1527" s="2">
        <v>2016</v>
      </c>
      <c r="B1527" s="2" t="s">
        <v>15</v>
      </c>
      <c r="C1527" s="4" t="s">
        <v>24</v>
      </c>
      <c r="D1527" s="2" t="s">
        <v>24</v>
      </c>
      <c r="E1527" s="2" t="str">
        <f t="shared" si="46"/>
        <v>201611</v>
      </c>
      <c r="F1527" s="2" t="str">
        <f t="shared" si="47"/>
        <v>20161111</v>
      </c>
      <c r="G1527" s="2" t="s">
        <v>25</v>
      </c>
      <c r="H1527" s="2">
        <v>6060423</v>
      </c>
      <c r="I1527" s="10">
        <v>1161642</v>
      </c>
      <c r="J1527" s="10">
        <v>0</v>
      </c>
      <c r="K1527" s="3"/>
      <c r="L1527" s="3"/>
    </row>
    <row r="1528" spans="1:12" x14ac:dyDescent="0.3">
      <c r="A1528" s="2">
        <v>2016</v>
      </c>
      <c r="B1528" s="2" t="s">
        <v>15</v>
      </c>
      <c r="C1528" s="4" t="s">
        <v>24</v>
      </c>
      <c r="D1528" s="2" t="s">
        <v>26</v>
      </c>
      <c r="E1528" s="2" t="str">
        <f t="shared" si="46"/>
        <v>201611</v>
      </c>
      <c r="F1528" s="2" t="str">
        <f t="shared" si="47"/>
        <v>20161113</v>
      </c>
      <c r="G1528" s="2" t="s">
        <v>27</v>
      </c>
      <c r="H1528" s="2">
        <v>611650</v>
      </c>
      <c r="I1528" s="10">
        <v>1376775</v>
      </c>
      <c r="J1528" s="10">
        <v>0</v>
      </c>
      <c r="K1528" s="3"/>
      <c r="L1528" s="3"/>
    </row>
    <row r="1529" spans="1:12" x14ac:dyDescent="0.3">
      <c r="A1529" s="2">
        <v>2016</v>
      </c>
      <c r="B1529" s="2" t="s">
        <v>15</v>
      </c>
      <c r="C1529" s="4" t="s">
        <v>24</v>
      </c>
      <c r="D1529" s="2" t="s">
        <v>28</v>
      </c>
      <c r="E1529" s="2" t="str">
        <f t="shared" si="46"/>
        <v>201611</v>
      </c>
      <c r="F1529" s="2" t="str">
        <f t="shared" si="47"/>
        <v>20161115</v>
      </c>
      <c r="G1529" s="2" t="s">
        <v>29</v>
      </c>
      <c r="H1529" s="2">
        <v>443171</v>
      </c>
      <c r="I1529" s="10">
        <v>638782</v>
      </c>
      <c r="J1529" s="10">
        <v>0</v>
      </c>
      <c r="K1529" s="3"/>
      <c r="L1529" s="3"/>
    </row>
    <row r="1530" spans="1:12" x14ac:dyDescent="0.3">
      <c r="A1530" s="2">
        <v>2016</v>
      </c>
      <c r="B1530" s="2" t="s">
        <v>15</v>
      </c>
      <c r="C1530" s="4" t="s">
        <v>24</v>
      </c>
      <c r="D1530" s="2" t="s">
        <v>30</v>
      </c>
      <c r="E1530" s="2" t="str">
        <f t="shared" si="46"/>
        <v>201611</v>
      </c>
      <c r="F1530" s="2" t="str">
        <f t="shared" si="47"/>
        <v>20161117</v>
      </c>
      <c r="G1530" s="2" t="s">
        <v>31</v>
      </c>
      <c r="H1530" s="2">
        <v>441855</v>
      </c>
      <c r="I1530" s="10">
        <v>407460</v>
      </c>
      <c r="J1530" s="10">
        <v>0</v>
      </c>
      <c r="K1530" s="3"/>
      <c r="L1530" s="3"/>
    </row>
    <row r="1531" spans="1:12" x14ac:dyDescent="0.3">
      <c r="A1531" s="2">
        <v>2016</v>
      </c>
      <c r="B1531" s="2" t="s">
        <v>15</v>
      </c>
      <c r="C1531" s="4" t="s">
        <v>24</v>
      </c>
      <c r="D1531" s="2" t="s">
        <v>32</v>
      </c>
      <c r="E1531" s="2" t="str">
        <f t="shared" si="46"/>
        <v>201611</v>
      </c>
      <c r="F1531" s="2" t="str">
        <f t="shared" si="47"/>
        <v>20161118</v>
      </c>
      <c r="G1531" s="2" t="s">
        <v>33</v>
      </c>
      <c r="H1531" s="2">
        <v>71514</v>
      </c>
      <c r="I1531" s="10">
        <v>295370</v>
      </c>
      <c r="J1531" s="10">
        <v>0</v>
      </c>
      <c r="K1531" s="3"/>
      <c r="L1531" s="3"/>
    </row>
    <row r="1532" spans="1:12" x14ac:dyDescent="0.3">
      <c r="A1532" s="2">
        <v>2016</v>
      </c>
      <c r="B1532" s="2" t="s">
        <v>15</v>
      </c>
      <c r="C1532" s="4" t="s">
        <v>24</v>
      </c>
      <c r="D1532" s="2" t="s">
        <v>34</v>
      </c>
      <c r="E1532" s="2" t="str">
        <f t="shared" si="46"/>
        <v>201611</v>
      </c>
      <c r="F1532" s="2" t="str">
        <f t="shared" si="47"/>
        <v>20161185</v>
      </c>
      <c r="G1532" s="2" t="s">
        <v>35</v>
      </c>
      <c r="H1532" s="2">
        <v>158953</v>
      </c>
      <c r="I1532" s="10">
        <v>209786</v>
      </c>
      <c r="J1532" s="10">
        <v>0</v>
      </c>
      <c r="K1532" s="3"/>
      <c r="L1532" s="3"/>
    </row>
    <row r="1533" spans="1:12" x14ac:dyDescent="0.3">
      <c r="A1533" s="2">
        <v>2016</v>
      </c>
      <c r="B1533" s="2" t="s">
        <v>15</v>
      </c>
      <c r="C1533" s="4" t="s">
        <v>24</v>
      </c>
      <c r="D1533" s="2" t="s">
        <v>36</v>
      </c>
      <c r="E1533" s="2" t="str">
        <f t="shared" si="46"/>
        <v>201611</v>
      </c>
      <c r="F1533" s="2" t="str">
        <f t="shared" si="47"/>
        <v>20161119</v>
      </c>
      <c r="G1533" s="2" t="s">
        <v>37</v>
      </c>
      <c r="H1533" s="2">
        <v>272543</v>
      </c>
      <c r="I1533" s="10">
        <v>942209</v>
      </c>
      <c r="J1533" s="10">
        <v>0</v>
      </c>
      <c r="K1533" s="3"/>
      <c r="L1533" s="3"/>
    </row>
    <row r="1534" spans="1:12" x14ac:dyDescent="0.3">
      <c r="A1534" s="2">
        <v>2016</v>
      </c>
      <c r="B1534" s="2" t="s">
        <v>15</v>
      </c>
      <c r="C1534" s="4" t="s">
        <v>24</v>
      </c>
      <c r="D1534" s="2" t="s">
        <v>38</v>
      </c>
      <c r="E1534" s="2" t="str">
        <f t="shared" si="46"/>
        <v>201611</v>
      </c>
      <c r="F1534" s="2" t="str">
        <f t="shared" si="47"/>
        <v>20161120</v>
      </c>
      <c r="G1534" s="2" t="s">
        <v>39</v>
      </c>
      <c r="H1534" s="2">
        <v>301499</v>
      </c>
      <c r="I1534" s="10">
        <v>799481</v>
      </c>
      <c r="J1534" s="10">
        <v>0</v>
      </c>
      <c r="K1534" s="3"/>
      <c r="L1534" s="3"/>
    </row>
    <row r="1535" spans="1:12" x14ac:dyDescent="0.3">
      <c r="A1535" s="2">
        <v>2016</v>
      </c>
      <c r="B1535" s="2" t="s">
        <v>15</v>
      </c>
      <c r="C1535" s="4" t="s">
        <v>24</v>
      </c>
      <c r="D1535" s="2" t="s">
        <v>40</v>
      </c>
      <c r="E1535" s="2" t="str">
        <f t="shared" si="46"/>
        <v>201611</v>
      </c>
      <c r="F1535" s="2" t="str">
        <f t="shared" si="47"/>
        <v>20161127</v>
      </c>
      <c r="G1535" s="2" t="s">
        <v>41</v>
      </c>
      <c r="H1535" s="2">
        <v>51809</v>
      </c>
      <c r="I1535" s="10">
        <v>363646</v>
      </c>
      <c r="J1535" s="10">
        <v>0</v>
      </c>
      <c r="K1535" s="3"/>
      <c r="L1535" s="3"/>
    </row>
    <row r="1536" spans="1:12" x14ac:dyDescent="0.3">
      <c r="A1536" s="2">
        <v>2016</v>
      </c>
      <c r="B1536" s="2" t="s">
        <v>15</v>
      </c>
      <c r="C1536" s="4" t="s">
        <v>24</v>
      </c>
      <c r="D1536" s="2" t="s">
        <v>42</v>
      </c>
      <c r="E1536" s="2" t="str">
        <f t="shared" si="46"/>
        <v>201611</v>
      </c>
      <c r="F1536" s="2" t="str">
        <f t="shared" si="47"/>
        <v>20161123</v>
      </c>
      <c r="G1536" s="2" t="s">
        <v>43</v>
      </c>
      <c r="H1536" s="2">
        <v>299099</v>
      </c>
      <c r="I1536" s="10">
        <v>1297490</v>
      </c>
      <c r="J1536" s="10">
        <v>0</v>
      </c>
      <c r="K1536" s="3"/>
      <c r="L1536" s="3"/>
    </row>
    <row r="1537" spans="1:12" x14ac:dyDescent="0.3">
      <c r="A1537" s="2">
        <v>2016</v>
      </c>
      <c r="B1537" s="2" t="s">
        <v>15</v>
      </c>
      <c r="C1537" s="4" t="s">
        <v>24</v>
      </c>
      <c r="D1537" s="2" t="s">
        <v>44</v>
      </c>
      <c r="E1537" s="2" t="str">
        <f t="shared" si="46"/>
        <v>201611</v>
      </c>
      <c r="F1537" s="2" t="str">
        <f t="shared" si="47"/>
        <v>20161125</v>
      </c>
      <c r="G1537" s="2" t="s">
        <v>45</v>
      </c>
      <c r="H1537" s="2">
        <v>1237456</v>
      </c>
      <c r="I1537" s="10">
        <v>848340</v>
      </c>
      <c r="J1537" s="10">
        <v>0</v>
      </c>
      <c r="K1537" s="3"/>
      <c r="L1537" s="3"/>
    </row>
    <row r="1538" spans="1:12" x14ac:dyDescent="0.3">
      <c r="A1538" s="2">
        <v>2016</v>
      </c>
      <c r="B1538" s="2" t="s">
        <v>15</v>
      </c>
      <c r="C1538" s="4" t="s">
        <v>24</v>
      </c>
      <c r="D1538" s="2" t="s">
        <v>46</v>
      </c>
      <c r="E1538" s="2" t="str">
        <f t="shared" ref="E1538:E1601" si="48">+CONCATENATE(A1538,C1538)</f>
        <v>201611</v>
      </c>
      <c r="F1538" s="2" t="str">
        <f t="shared" ref="F1538:F1601" si="49">+CONCATENATE(A1538,C1538,D1538)</f>
        <v>20161194</v>
      </c>
      <c r="G1538" s="2" t="s">
        <v>47</v>
      </c>
      <c r="H1538" s="2">
        <v>4809</v>
      </c>
      <c r="I1538" s="10">
        <v>40172</v>
      </c>
      <c r="J1538" s="10">
        <v>0</v>
      </c>
      <c r="K1538" s="3"/>
      <c r="L1538" s="3"/>
    </row>
    <row r="1539" spans="1:12" x14ac:dyDescent="0.3">
      <c r="A1539" s="2">
        <v>2016</v>
      </c>
      <c r="B1539" s="2" t="s">
        <v>15</v>
      </c>
      <c r="C1539" s="4" t="s">
        <v>24</v>
      </c>
      <c r="D1539" s="2" t="s">
        <v>48</v>
      </c>
      <c r="E1539" s="2" t="str">
        <f t="shared" si="48"/>
        <v>201611</v>
      </c>
      <c r="F1539" s="2" t="str">
        <f t="shared" si="49"/>
        <v>20161195</v>
      </c>
      <c r="G1539" s="2" t="s">
        <v>49</v>
      </c>
      <c r="H1539" s="2">
        <v>15966</v>
      </c>
      <c r="I1539" s="10">
        <v>54928</v>
      </c>
      <c r="J1539" s="10">
        <v>0</v>
      </c>
      <c r="K1539" s="3"/>
      <c r="L1539" s="3"/>
    </row>
    <row r="1540" spans="1:12" x14ac:dyDescent="0.3">
      <c r="A1540" s="2">
        <v>2016</v>
      </c>
      <c r="B1540" s="2" t="s">
        <v>15</v>
      </c>
      <c r="C1540" s="4" t="s">
        <v>24</v>
      </c>
      <c r="D1540" s="2" t="s">
        <v>50</v>
      </c>
      <c r="E1540" s="2" t="str">
        <f t="shared" si="48"/>
        <v>201611</v>
      </c>
      <c r="F1540" s="2" t="str">
        <f t="shared" si="49"/>
        <v>20161141</v>
      </c>
      <c r="G1540" s="2" t="s">
        <v>51</v>
      </c>
      <c r="H1540" s="2">
        <v>317849</v>
      </c>
      <c r="I1540" s="10">
        <v>741470</v>
      </c>
      <c r="J1540" s="10">
        <v>0</v>
      </c>
      <c r="K1540" s="3"/>
      <c r="L1540" s="3"/>
    </row>
    <row r="1541" spans="1:12" x14ac:dyDescent="0.3">
      <c r="A1541" s="2">
        <v>2016</v>
      </c>
      <c r="B1541" s="2" t="s">
        <v>15</v>
      </c>
      <c r="C1541" s="4" t="s">
        <v>24</v>
      </c>
      <c r="D1541" s="2" t="s">
        <v>54</v>
      </c>
      <c r="E1541" s="2" t="str">
        <f t="shared" si="48"/>
        <v>201611</v>
      </c>
      <c r="F1541" s="2" t="str">
        <f t="shared" si="49"/>
        <v>20161144</v>
      </c>
      <c r="G1541" s="2" t="s">
        <v>55</v>
      </c>
      <c r="H1541" s="2">
        <v>139301</v>
      </c>
      <c r="I1541" s="10">
        <v>705737</v>
      </c>
      <c r="J1541" s="10">
        <v>0</v>
      </c>
      <c r="K1541" s="3"/>
      <c r="L1541" s="3"/>
    </row>
    <row r="1542" spans="1:12" x14ac:dyDescent="0.3">
      <c r="A1542" s="2">
        <v>2016</v>
      </c>
      <c r="B1542" s="2" t="s">
        <v>15</v>
      </c>
      <c r="C1542" s="4" t="s">
        <v>24</v>
      </c>
      <c r="D1542" s="2" t="s">
        <v>56</v>
      </c>
      <c r="E1542" s="2" t="str">
        <f t="shared" si="48"/>
        <v>201611</v>
      </c>
      <c r="F1542" s="2" t="str">
        <f t="shared" si="49"/>
        <v>20161147</v>
      </c>
      <c r="G1542" s="2" t="s">
        <v>57</v>
      </c>
      <c r="H1542" s="2">
        <v>356631</v>
      </c>
      <c r="I1542" s="10">
        <v>906716</v>
      </c>
      <c r="J1542" s="10">
        <v>0</v>
      </c>
      <c r="K1542" s="3"/>
      <c r="L1542" s="3"/>
    </row>
    <row r="1543" spans="1:12" x14ac:dyDescent="0.3">
      <c r="A1543" s="2">
        <v>2016</v>
      </c>
      <c r="B1543" s="2" t="s">
        <v>15</v>
      </c>
      <c r="C1543" s="4" t="s">
        <v>24</v>
      </c>
      <c r="D1543" s="2" t="s">
        <v>58</v>
      </c>
      <c r="E1543" s="2" t="str">
        <f t="shared" si="48"/>
        <v>201611</v>
      </c>
      <c r="F1543" s="2" t="str">
        <f t="shared" si="49"/>
        <v>20161150</v>
      </c>
      <c r="G1543" s="2" t="s">
        <v>59</v>
      </c>
      <c r="H1543" s="2">
        <v>420440</v>
      </c>
      <c r="I1543" s="10">
        <v>474782</v>
      </c>
      <c r="J1543" s="10">
        <v>0</v>
      </c>
      <c r="K1543" s="3"/>
      <c r="L1543" s="3"/>
    </row>
    <row r="1544" spans="1:12" x14ac:dyDescent="0.3">
      <c r="A1544" s="2">
        <v>2016</v>
      </c>
      <c r="B1544" s="2" t="s">
        <v>15</v>
      </c>
      <c r="C1544" s="4" t="s">
        <v>24</v>
      </c>
      <c r="D1544" s="2" t="s">
        <v>60</v>
      </c>
      <c r="E1544" s="2" t="str">
        <f t="shared" si="48"/>
        <v>201611</v>
      </c>
      <c r="F1544" s="2" t="str">
        <f t="shared" si="49"/>
        <v>20161152</v>
      </c>
      <c r="G1544" s="2" t="s">
        <v>61</v>
      </c>
      <c r="H1544" s="2">
        <v>268148</v>
      </c>
      <c r="I1544" s="10">
        <v>1127901</v>
      </c>
      <c r="J1544" s="10">
        <v>0</v>
      </c>
      <c r="K1544" s="3"/>
      <c r="L1544" s="3"/>
    </row>
    <row r="1545" spans="1:12" x14ac:dyDescent="0.3">
      <c r="A1545" s="2">
        <v>2016</v>
      </c>
      <c r="B1545" s="2" t="s">
        <v>15</v>
      </c>
      <c r="C1545" s="4" t="s">
        <v>24</v>
      </c>
      <c r="D1545" s="2" t="s">
        <v>62</v>
      </c>
      <c r="E1545" s="2" t="str">
        <f t="shared" si="48"/>
        <v>201611</v>
      </c>
      <c r="F1545" s="2" t="str">
        <f t="shared" si="49"/>
        <v>20161154</v>
      </c>
      <c r="G1545" s="2" t="s">
        <v>63</v>
      </c>
      <c r="H1545" s="2">
        <v>436340</v>
      </c>
      <c r="I1545" s="10">
        <v>891832</v>
      </c>
      <c r="J1545" s="10">
        <v>0</v>
      </c>
      <c r="K1545" s="3"/>
      <c r="L1545" s="3"/>
    </row>
    <row r="1546" spans="1:12" x14ac:dyDescent="0.3">
      <c r="A1546" s="2">
        <v>2016</v>
      </c>
      <c r="B1546" s="2" t="s">
        <v>15</v>
      </c>
      <c r="C1546" s="4" t="s">
        <v>24</v>
      </c>
      <c r="D1546" s="2" t="s">
        <v>64</v>
      </c>
      <c r="E1546" s="2" t="str">
        <f t="shared" si="48"/>
        <v>201611</v>
      </c>
      <c r="F1546" s="2" t="str">
        <f t="shared" si="49"/>
        <v>20161186</v>
      </c>
      <c r="G1546" s="2" t="s">
        <v>65</v>
      </c>
      <c r="H1546" s="2">
        <v>44505</v>
      </c>
      <c r="I1546" s="10">
        <v>248141</v>
      </c>
      <c r="J1546" s="10">
        <v>0</v>
      </c>
      <c r="K1546" s="3"/>
      <c r="L1546" s="3"/>
    </row>
    <row r="1547" spans="1:12" x14ac:dyDescent="0.3">
      <c r="A1547" s="2">
        <v>2016</v>
      </c>
      <c r="B1547" s="2" t="s">
        <v>15</v>
      </c>
      <c r="C1547" s="4" t="s">
        <v>24</v>
      </c>
      <c r="D1547" s="2" t="s">
        <v>66</v>
      </c>
      <c r="E1547" s="2" t="str">
        <f t="shared" si="48"/>
        <v>201611</v>
      </c>
      <c r="F1547" s="2" t="str">
        <f t="shared" si="49"/>
        <v>20161163</v>
      </c>
      <c r="G1547" s="2" t="s">
        <v>67</v>
      </c>
      <c r="H1547" s="2">
        <v>255306</v>
      </c>
      <c r="I1547" s="10">
        <v>232398</v>
      </c>
      <c r="J1547" s="10">
        <v>0</v>
      </c>
      <c r="K1547" s="3"/>
      <c r="L1547" s="3"/>
    </row>
    <row r="1548" spans="1:12" x14ac:dyDescent="0.3">
      <c r="A1548" s="2">
        <v>2016</v>
      </c>
      <c r="B1548" s="2" t="s">
        <v>15</v>
      </c>
      <c r="C1548" s="4" t="s">
        <v>24</v>
      </c>
      <c r="D1548" s="2" t="s">
        <v>68</v>
      </c>
      <c r="E1548" s="2" t="str">
        <f t="shared" si="48"/>
        <v>201611</v>
      </c>
      <c r="F1548" s="2" t="str">
        <f t="shared" si="49"/>
        <v>20161166</v>
      </c>
      <c r="G1548" s="2" t="s">
        <v>69</v>
      </c>
      <c r="H1548" s="2">
        <v>520281</v>
      </c>
      <c r="I1548" s="10">
        <v>373558</v>
      </c>
      <c r="J1548" s="10">
        <v>0</v>
      </c>
      <c r="K1548" s="3"/>
      <c r="L1548" s="3"/>
    </row>
    <row r="1549" spans="1:12" x14ac:dyDescent="0.3">
      <c r="A1549" s="2">
        <v>2016</v>
      </c>
      <c r="B1549" s="2" t="s">
        <v>15</v>
      </c>
      <c r="C1549" s="4" t="s">
        <v>24</v>
      </c>
      <c r="D1549" s="2" t="s">
        <v>70</v>
      </c>
      <c r="E1549" s="2" t="str">
        <f t="shared" si="48"/>
        <v>201611</v>
      </c>
      <c r="F1549" s="2" t="str">
        <f t="shared" si="49"/>
        <v>20161188</v>
      </c>
      <c r="G1549" s="2" t="s">
        <v>71</v>
      </c>
      <c r="H1549" s="2">
        <v>41363</v>
      </c>
      <c r="I1549" s="10">
        <v>14573</v>
      </c>
      <c r="J1549" s="10">
        <v>0</v>
      </c>
      <c r="K1549" s="3"/>
      <c r="L1549" s="3"/>
    </row>
    <row r="1550" spans="1:12" x14ac:dyDescent="0.3">
      <c r="A1550" s="2">
        <v>2016</v>
      </c>
      <c r="B1550" s="2" t="s">
        <v>15</v>
      </c>
      <c r="C1550" s="4" t="s">
        <v>24</v>
      </c>
      <c r="D1550" s="2" t="s">
        <v>72</v>
      </c>
      <c r="E1550" s="2" t="str">
        <f t="shared" si="48"/>
        <v>201611</v>
      </c>
      <c r="F1550" s="2" t="str">
        <f t="shared" si="49"/>
        <v>20161168</v>
      </c>
      <c r="G1550" s="2" t="s">
        <v>73</v>
      </c>
      <c r="H1550" s="2">
        <v>1073915</v>
      </c>
      <c r="I1550" s="10">
        <v>866826</v>
      </c>
      <c r="J1550" s="10">
        <v>0</v>
      </c>
      <c r="K1550" s="3"/>
      <c r="L1550" s="3"/>
    </row>
    <row r="1551" spans="1:12" x14ac:dyDescent="0.3">
      <c r="A1551" s="2">
        <v>2016</v>
      </c>
      <c r="B1551" s="2" t="s">
        <v>15</v>
      </c>
      <c r="C1551" s="4" t="s">
        <v>24</v>
      </c>
      <c r="D1551" s="2" t="s">
        <v>74</v>
      </c>
      <c r="E1551" s="2" t="str">
        <f t="shared" si="48"/>
        <v>201611</v>
      </c>
      <c r="F1551" s="2" t="str">
        <f t="shared" si="49"/>
        <v>20161170</v>
      </c>
      <c r="G1551" s="2" t="s">
        <v>75</v>
      </c>
      <c r="H1551" s="2">
        <v>152358</v>
      </c>
      <c r="I1551" s="10">
        <v>779638</v>
      </c>
      <c r="J1551" s="10">
        <v>0</v>
      </c>
      <c r="K1551" s="3"/>
      <c r="L1551" s="3"/>
    </row>
    <row r="1552" spans="1:12" x14ac:dyDescent="0.3">
      <c r="A1552" s="2">
        <v>2016</v>
      </c>
      <c r="B1552" s="2" t="s">
        <v>15</v>
      </c>
      <c r="C1552" s="4" t="s">
        <v>24</v>
      </c>
      <c r="D1552" s="2" t="s">
        <v>76</v>
      </c>
      <c r="E1552" s="2" t="str">
        <f t="shared" si="48"/>
        <v>201611</v>
      </c>
      <c r="F1552" s="2" t="str">
        <f t="shared" si="49"/>
        <v>20161173</v>
      </c>
      <c r="G1552" s="2" t="s">
        <v>77</v>
      </c>
      <c r="H1552" s="2">
        <v>486579</v>
      </c>
      <c r="I1552" s="10">
        <v>703393</v>
      </c>
      <c r="J1552" s="10">
        <v>0</v>
      </c>
      <c r="K1552" s="3"/>
      <c r="L1552" s="3"/>
    </row>
    <row r="1553" spans="1:12" x14ac:dyDescent="0.3">
      <c r="A1553" s="2">
        <v>2016</v>
      </c>
      <c r="B1553" s="2" t="s">
        <v>15</v>
      </c>
      <c r="C1553" s="4" t="s">
        <v>24</v>
      </c>
      <c r="D1553" s="2" t="s">
        <v>78</v>
      </c>
      <c r="E1553" s="2" t="str">
        <f t="shared" si="48"/>
        <v>201611</v>
      </c>
      <c r="F1553" s="2" t="str">
        <f t="shared" si="49"/>
        <v>20161176</v>
      </c>
      <c r="G1553" s="2" t="s">
        <v>79</v>
      </c>
      <c r="H1553" s="2">
        <v>2441033</v>
      </c>
      <c r="I1553" s="10">
        <v>1740779</v>
      </c>
      <c r="J1553" s="10">
        <v>0</v>
      </c>
      <c r="K1553" s="3"/>
      <c r="L1553" s="3"/>
    </row>
    <row r="1554" spans="1:12" x14ac:dyDescent="0.3">
      <c r="A1554" s="2">
        <v>2016</v>
      </c>
      <c r="B1554" s="2" t="s">
        <v>15</v>
      </c>
      <c r="C1554" s="4" t="s">
        <v>24</v>
      </c>
      <c r="D1554" s="2" t="s">
        <v>80</v>
      </c>
      <c r="E1554" s="2" t="str">
        <f t="shared" si="48"/>
        <v>201611</v>
      </c>
      <c r="F1554" s="2" t="str">
        <f t="shared" si="49"/>
        <v>20161197</v>
      </c>
      <c r="G1554" s="2" t="s">
        <v>81</v>
      </c>
      <c r="H1554" s="2">
        <v>3288</v>
      </c>
      <c r="I1554" s="10">
        <v>25907</v>
      </c>
      <c r="J1554" s="10">
        <v>0</v>
      </c>
      <c r="K1554" s="3"/>
      <c r="L1554" s="3"/>
    </row>
    <row r="1555" spans="1:12" x14ac:dyDescent="0.3">
      <c r="A1555" s="2">
        <v>2016</v>
      </c>
      <c r="B1555" s="2" t="s">
        <v>15</v>
      </c>
      <c r="C1555" s="4" t="s">
        <v>24</v>
      </c>
      <c r="D1555" s="2" t="s">
        <v>82</v>
      </c>
      <c r="E1555" s="2" t="str">
        <f t="shared" si="48"/>
        <v>201611</v>
      </c>
      <c r="F1555" s="2" t="str">
        <f t="shared" si="49"/>
        <v>20161199</v>
      </c>
      <c r="G1555" s="2" t="s">
        <v>83</v>
      </c>
      <c r="H1555" s="2">
        <v>7048</v>
      </c>
      <c r="I1555" s="10">
        <v>68901</v>
      </c>
      <c r="J1555" s="10">
        <v>0</v>
      </c>
      <c r="K1555" s="3"/>
      <c r="L1555" s="3"/>
    </row>
    <row r="1556" spans="1:12" x14ac:dyDescent="0.3">
      <c r="A1556" s="2">
        <v>2016</v>
      </c>
      <c r="B1556" s="2" t="s">
        <v>8</v>
      </c>
      <c r="C1556" s="4" t="s">
        <v>86</v>
      </c>
      <c r="D1556" s="2" t="s">
        <v>5</v>
      </c>
      <c r="E1556" s="2" t="str">
        <f t="shared" si="48"/>
        <v>201612</v>
      </c>
      <c r="F1556" s="2" t="str">
        <f t="shared" si="49"/>
        <v>20161291</v>
      </c>
      <c r="G1556" s="2" t="s">
        <v>6</v>
      </c>
      <c r="H1556" s="2">
        <v>14987</v>
      </c>
      <c r="I1556" s="10">
        <v>52797</v>
      </c>
      <c r="J1556" s="10">
        <v>0</v>
      </c>
      <c r="K1556" s="3"/>
      <c r="L1556" s="3"/>
    </row>
    <row r="1557" spans="1:12" x14ac:dyDescent="0.3">
      <c r="A1557" s="2">
        <v>2016</v>
      </c>
      <c r="B1557" s="2" t="s">
        <v>8</v>
      </c>
      <c r="C1557" s="4" t="s">
        <v>86</v>
      </c>
      <c r="D1557" s="2" t="s">
        <v>18</v>
      </c>
      <c r="E1557" s="2" t="str">
        <f t="shared" si="48"/>
        <v>201612</v>
      </c>
      <c r="F1557" s="2" t="str">
        <f t="shared" si="49"/>
        <v>20161205</v>
      </c>
      <c r="G1557" s="2" t="s">
        <v>19</v>
      </c>
      <c r="H1557" s="2">
        <v>3696111</v>
      </c>
      <c r="I1557" s="10">
        <v>2241894</v>
      </c>
      <c r="J1557" s="10">
        <v>0</v>
      </c>
      <c r="K1557" s="3"/>
      <c r="L1557" s="3"/>
    </row>
    <row r="1558" spans="1:12" x14ac:dyDescent="0.3">
      <c r="A1558" s="2">
        <v>2016</v>
      </c>
      <c r="B1558" s="2" t="s">
        <v>8</v>
      </c>
      <c r="C1558" s="4" t="s">
        <v>86</v>
      </c>
      <c r="D1558" s="2" t="s">
        <v>20</v>
      </c>
      <c r="E1558" s="2" t="str">
        <f t="shared" si="48"/>
        <v>201612</v>
      </c>
      <c r="F1558" s="2" t="str">
        <f t="shared" si="49"/>
        <v>20161281</v>
      </c>
      <c r="G1558" s="2" t="s">
        <v>21</v>
      </c>
      <c r="H1558" s="2">
        <v>44415</v>
      </c>
      <c r="I1558" s="10">
        <v>192837</v>
      </c>
      <c r="J1558" s="10">
        <v>0</v>
      </c>
      <c r="K1558" s="3"/>
      <c r="L1558" s="3"/>
    </row>
    <row r="1559" spans="1:12" x14ac:dyDescent="0.3">
      <c r="A1559" s="2">
        <v>2016</v>
      </c>
      <c r="B1559" s="2" t="s">
        <v>8</v>
      </c>
      <c r="C1559" s="4" t="s">
        <v>86</v>
      </c>
      <c r="D1559" s="2" t="s">
        <v>22</v>
      </c>
      <c r="E1559" s="2" t="str">
        <f t="shared" si="48"/>
        <v>201612</v>
      </c>
      <c r="F1559" s="2" t="str">
        <f t="shared" si="49"/>
        <v>20161208</v>
      </c>
      <c r="G1559" s="2" t="s">
        <v>23</v>
      </c>
      <c r="H1559" s="2">
        <v>1086576</v>
      </c>
      <c r="I1559" s="10">
        <v>1312563</v>
      </c>
      <c r="J1559" s="10">
        <v>0</v>
      </c>
      <c r="K1559" s="3"/>
      <c r="L1559" s="3"/>
    </row>
    <row r="1560" spans="1:12" x14ac:dyDescent="0.3">
      <c r="A1560" s="2">
        <v>2016</v>
      </c>
      <c r="B1560" s="2" t="s">
        <v>8</v>
      </c>
      <c r="C1560" s="4" t="s">
        <v>86</v>
      </c>
      <c r="D1560" s="2" t="s">
        <v>24</v>
      </c>
      <c r="E1560" s="2" t="str">
        <f t="shared" si="48"/>
        <v>201612</v>
      </c>
      <c r="F1560" s="2" t="str">
        <f t="shared" si="49"/>
        <v>20161211</v>
      </c>
      <c r="G1560" s="2" t="s">
        <v>25</v>
      </c>
      <c r="H1560" s="2">
        <v>6067900</v>
      </c>
      <c r="I1560" s="10">
        <v>1166823</v>
      </c>
      <c r="J1560" s="10">
        <v>0</v>
      </c>
      <c r="K1560" s="3"/>
      <c r="L1560" s="3"/>
    </row>
    <row r="1561" spans="1:12" x14ac:dyDescent="0.3">
      <c r="A1561" s="2">
        <v>2016</v>
      </c>
      <c r="B1561" s="2" t="s">
        <v>8</v>
      </c>
      <c r="C1561" s="4" t="s">
        <v>86</v>
      </c>
      <c r="D1561" s="2" t="s">
        <v>26</v>
      </c>
      <c r="E1561" s="2" t="str">
        <f t="shared" si="48"/>
        <v>201612</v>
      </c>
      <c r="F1561" s="2" t="str">
        <f t="shared" si="49"/>
        <v>20161213</v>
      </c>
      <c r="G1561" s="2" t="s">
        <v>27</v>
      </c>
      <c r="H1561" s="2">
        <v>613238</v>
      </c>
      <c r="I1561" s="10">
        <v>1378204</v>
      </c>
      <c r="J1561" s="10">
        <v>0</v>
      </c>
      <c r="K1561" s="3"/>
      <c r="L1561" s="3"/>
    </row>
    <row r="1562" spans="1:12" x14ac:dyDescent="0.3">
      <c r="A1562" s="2">
        <v>2016</v>
      </c>
      <c r="B1562" s="2" t="s">
        <v>8</v>
      </c>
      <c r="C1562" s="4" t="s">
        <v>86</v>
      </c>
      <c r="D1562" s="2" t="s">
        <v>28</v>
      </c>
      <c r="E1562" s="2" t="str">
        <f t="shared" si="48"/>
        <v>201612</v>
      </c>
      <c r="F1562" s="2" t="str">
        <f t="shared" si="49"/>
        <v>20161215</v>
      </c>
      <c r="G1562" s="2" t="s">
        <v>29</v>
      </c>
      <c r="H1562" s="2">
        <v>448206</v>
      </c>
      <c r="I1562" s="10">
        <v>636684</v>
      </c>
      <c r="J1562" s="10">
        <v>0</v>
      </c>
      <c r="K1562" s="3"/>
      <c r="L1562" s="3"/>
    </row>
    <row r="1563" spans="1:12" x14ac:dyDescent="0.3">
      <c r="A1563" s="2">
        <v>2016</v>
      </c>
      <c r="B1563" s="2" t="s">
        <v>8</v>
      </c>
      <c r="C1563" s="4" t="s">
        <v>86</v>
      </c>
      <c r="D1563" s="2" t="s">
        <v>30</v>
      </c>
      <c r="E1563" s="2" t="str">
        <f t="shared" si="48"/>
        <v>201612</v>
      </c>
      <c r="F1563" s="2" t="str">
        <f t="shared" si="49"/>
        <v>20161217</v>
      </c>
      <c r="G1563" s="2" t="s">
        <v>31</v>
      </c>
      <c r="H1563" s="2">
        <v>444992</v>
      </c>
      <c r="I1563" s="10">
        <v>405236</v>
      </c>
      <c r="J1563" s="10">
        <v>0</v>
      </c>
      <c r="K1563" s="3"/>
      <c r="L1563" s="3"/>
    </row>
    <row r="1564" spans="1:12" x14ac:dyDescent="0.3">
      <c r="A1564" s="2">
        <v>2016</v>
      </c>
      <c r="B1564" s="2" t="s">
        <v>8</v>
      </c>
      <c r="C1564" s="4" t="s">
        <v>86</v>
      </c>
      <c r="D1564" s="2" t="s">
        <v>32</v>
      </c>
      <c r="E1564" s="2" t="str">
        <f t="shared" si="48"/>
        <v>201612</v>
      </c>
      <c r="F1564" s="2" t="str">
        <f t="shared" si="49"/>
        <v>20161218</v>
      </c>
      <c r="G1564" s="2" t="s">
        <v>33</v>
      </c>
      <c r="H1564" s="2">
        <v>72194</v>
      </c>
      <c r="I1564" s="10">
        <v>295472</v>
      </c>
      <c r="J1564" s="10">
        <v>0</v>
      </c>
      <c r="K1564" s="3"/>
      <c r="L1564" s="3"/>
    </row>
    <row r="1565" spans="1:12" x14ac:dyDescent="0.3">
      <c r="A1565" s="2">
        <v>2016</v>
      </c>
      <c r="B1565" s="2" t="s">
        <v>8</v>
      </c>
      <c r="C1565" s="4" t="s">
        <v>86</v>
      </c>
      <c r="D1565" s="2" t="s">
        <v>34</v>
      </c>
      <c r="E1565" s="2" t="str">
        <f t="shared" si="48"/>
        <v>201612</v>
      </c>
      <c r="F1565" s="2" t="str">
        <f t="shared" si="49"/>
        <v>20161285</v>
      </c>
      <c r="G1565" s="2" t="s">
        <v>35</v>
      </c>
      <c r="H1565" s="2">
        <v>160749</v>
      </c>
      <c r="I1565" s="10">
        <v>209582</v>
      </c>
      <c r="J1565" s="10">
        <v>0</v>
      </c>
      <c r="K1565" s="3"/>
      <c r="L1565" s="3"/>
    </row>
    <row r="1566" spans="1:12" x14ac:dyDescent="0.3">
      <c r="A1566" s="2">
        <v>2016</v>
      </c>
      <c r="B1566" s="2" t="s">
        <v>8</v>
      </c>
      <c r="C1566" s="4" t="s">
        <v>86</v>
      </c>
      <c r="D1566" s="2" t="s">
        <v>36</v>
      </c>
      <c r="E1566" s="2" t="str">
        <f t="shared" si="48"/>
        <v>201612</v>
      </c>
      <c r="F1566" s="2" t="str">
        <f t="shared" si="49"/>
        <v>20161219</v>
      </c>
      <c r="G1566" s="2" t="s">
        <v>37</v>
      </c>
      <c r="H1566" s="2">
        <v>275093</v>
      </c>
      <c r="I1566" s="10">
        <v>941936</v>
      </c>
      <c r="J1566" s="10">
        <v>0</v>
      </c>
      <c r="K1566" s="3"/>
      <c r="L1566" s="3"/>
    </row>
    <row r="1567" spans="1:12" x14ac:dyDescent="0.3">
      <c r="A1567" s="2">
        <v>2016</v>
      </c>
      <c r="B1567" s="2" t="s">
        <v>8</v>
      </c>
      <c r="C1567" s="4" t="s">
        <v>86</v>
      </c>
      <c r="D1567" s="2" t="s">
        <v>38</v>
      </c>
      <c r="E1567" s="2" t="str">
        <f t="shared" si="48"/>
        <v>201612</v>
      </c>
      <c r="F1567" s="2" t="str">
        <f t="shared" si="49"/>
        <v>20161220</v>
      </c>
      <c r="G1567" s="2" t="s">
        <v>39</v>
      </c>
      <c r="H1567" s="2">
        <v>302975</v>
      </c>
      <c r="I1567" s="10">
        <v>799372</v>
      </c>
      <c r="J1567" s="10">
        <v>0</v>
      </c>
      <c r="K1567" s="3"/>
      <c r="L1567" s="3"/>
    </row>
    <row r="1568" spans="1:12" x14ac:dyDescent="0.3">
      <c r="A1568" s="2">
        <v>2016</v>
      </c>
      <c r="B1568" s="2" t="s">
        <v>8</v>
      </c>
      <c r="C1568" s="4" t="s">
        <v>86</v>
      </c>
      <c r="D1568" s="2" t="s">
        <v>40</v>
      </c>
      <c r="E1568" s="2" t="str">
        <f t="shared" si="48"/>
        <v>201612</v>
      </c>
      <c r="F1568" s="2" t="str">
        <f t="shared" si="49"/>
        <v>20161227</v>
      </c>
      <c r="G1568" s="2" t="s">
        <v>41</v>
      </c>
      <c r="H1568" s="2">
        <v>51098</v>
      </c>
      <c r="I1568" s="10">
        <v>364486</v>
      </c>
      <c r="J1568" s="10">
        <v>0</v>
      </c>
      <c r="K1568" s="3"/>
      <c r="L1568" s="3"/>
    </row>
    <row r="1569" spans="1:12" x14ac:dyDescent="0.3">
      <c r="A1569" s="2">
        <v>2016</v>
      </c>
      <c r="B1569" s="2" t="s">
        <v>8</v>
      </c>
      <c r="C1569" s="4" t="s">
        <v>86</v>
      </c>
      <c r="D1569" s="2" t="s">
        <v>42</v>
      </c>
      <c r="E1569" s="2" t="str">
        <f t="shared" si="48"/>
        <v>201612</v>
      </c>
      <c r="F1569" s="2" t="str">
        <f t="shared" si="49"/>
        <v>20161223</v>
      </c>
      <c r="G1569" s="2" t="s">
        <v>43</v>
      </c>
      <c r="H1569" s="2">
        <v>296667</v>
      </c>
      <c r="I1569" s="10">
        <v>1298942</v>
      </c>
      <c r="J1569" s="10">
        <v>0</v>
      </c>
      <c r="K1569" s="3"/>
      <c r="L1569" s="3"/>
    </row>
    <row r="1570" spans="1:12" x14ac:dyDescent="0.3">
      <c r="A1570" s="2">
        <v>2016</v>
      </c>
      <c r="B1570" s="2" t="s">
        <v>8</v>
      </c>
      <c r="C1570" s="4" t="s">
        <v>86</v>
      </c>
      <c r="D1570" s="2" t="s">
        <v>44</v>
      </c>
      <c r="E1570" s="2" t="str">
        <f t="shared" si="48"/>
        <v>201612</v>
      </c>
      <c r="F1570" s="2" t="str">
        <f t="shared" si="49"/>
        <v>20161225</v>
      </c>
      <c r="G1570" s="2" t="s">
        <v>45</v>
      </c>
      <c r="H1570" s="2">
        <v>1256081</v>
      </c>
      <c r="I1570" s="10">
        <v>844257</v>
      </c>
      <c r="J1570" s="10">
        <v>0</v>
      </c>
      <c r="K1570" s="3"/>
      <c r="L1570" s="3"/>
    </row>
    <row r="1571" spans="1:12" x14ac:dyDescent="0.3">
      <c r="A1571" s="2">
        <v>2016</v>
      </c>
      <c r="B1571" s="2" t="s">
        <v>8</v>
      </c>
      <c r="C1571" s="4" t="s">
        <v>86</v>
      </c>
      <c r="D1571" s="2" t="s">
        <v>46</v>
      </c>
      <c r="E1571" s="2" t="str">
        <f t="shared" si="48"/>
        <v>201612</v>
      </c>
      <c r="F1571" s="2" t="str">
        <f t="shared" si="49"/>
        <v>20161294</v>
      </c>
      <c r="G1571" s="2" t="s">
        <v>47</v>
      </c>
      <c r="H1571" s="2">
        <v>4868</v>
      </c>
      <c r="I1571" s="10">
        <v>40296</v>
      </c>
      <c r="J1571" s="10">
        <v>0</v>
      </c>
      <c r="K1571" s="3"/>
      <c r="L1571" s="3"/>
    </row>
    <row r="1572" spans="1:12" x14ac:dyDescent="0.3">
      <c r="A1572" s="2">
        <v>2016</v>
      </c>
      <c r="B1572" s="2" t="s">
        <v>8</v>
      </c>
      <c r="C1572" s="4" t="s">
        <v>86</v>
      </c>
      <c r="D1572" s="2" t="s">
        <v>48</v>
      </c>
      <c r="E1572" s="2" t="str">
        <f t="shared" si="48"/>
        <v>201612</v>
      </c>
      <c r="F1572" s="2" t="str">
        <f t="shared" si="49"/>
        <v>20161295</v>
      </c>
      <c r="G1572" s="2" t="s">
        <v>49</v>
      </c>
      <c r="H1572" s="2">
        <v>16047</v>
      </c>
      <c r="I1572" s="10">
        <v>55108</v>
      </c>
      <c r="J1572" s="10">
        <v>0</v>
      </c>
      <c r="K1572" s="3"/>
      <c r="L1572" s="3"/>
    </row>
    <row r="1573" spans="1:12" x14ac:dyDescent="0.3">
      <c r="A1573" s="2">
        <v>2016</v>
      </c>
      <c r="B1573" s="2" t="s">
        <v>8</v>
      </c>
      <c r="C1573" s="4" t="s">
        <v>86</v>
      </c>
      <c r="D1573" s="2" t="s">
        <v>50</v>
      </c>
      <c r="E1573" s="2" t="str">
        <f t="shared" si="48"/>
        <v>201612</v>
      </c>
      <c r="F1573" s="2" t="str">
        <f t="shared" si="49"/>
        <v>20161241</v>
      </c>
      <c r="G1573" s="2" t="s">
        <v>51</v>
      </c>
      <c r="H1573" s="2">
        <v>321955</v>
      </c>
      <c r="I1573" s="10">
        <v>740314</v>
      </c>
      <c r="J1573" s="10">
        <v>0</v>
      </c>
      <c r="K1573" s="3"/>
      <c r="L1573" s="3"/>
    </row>
    <row r="1574" spans="1:12" x14ac:dyDescent="0.3">
      <c r="A1574" s="2">
        <v>2016</v>
      </c>
      <c r="B1574" s="2" t="s">
        <v>8</v>
      </c>
      <c r="C1574" s="4" t="s">
        <v>86</v>
      </c>
      <c r="D1574" s="2" t="s">
        <v>54</v>
      </c>
      <c r="E1574" s="2" t="str">
        <f t="shared" si="48"/>
        <v>201612</v>
      </c>
      <c r="F1574" s="2" t="str">
        <f t="shared" si="49"/>
        <v>20161244</v>
      </c>
      <c r="G1574" s="2" t="s">
        <v>55</v>
      </c>
      <c r="H1574" s="2">
        <v>138528</v>
      </c>
      <c r="I1574" s="10">
        <v>707142</v>
      </c>
      <c r="J1574" s="10">
        <v>0</v>
      </c>
      <c r="K1574" s="3"/>
      <c r="L1574" s="3"/>
    </row>
    <row r="1575" spans="1:12" x14ac:dyDescent="0.3">
      <c r="A1575" s="2">
        <v>2016</v>
      </c>
      <c r="B1575" s="2" t="s">
        <v>8</v>
      </c>
      <c r="C1575" s="4" t="s">
        <v>86</v>
      </c>
      <c r="D1575" s="2" t="s">
        <v>56</v>
      </c>
      <c r="E1575" s="2" t="str">
        <f t="shared" si="48"/>
        <v>201612</v>
      </c>
      <c r="F1575" s="2" t="str">
        <f t="shared" si="49"/>
        <v>20161247</v>
      </c>
      <c r="G1575" s="2" t="s">
        <v>57</v>
      </c>
      <c r="H1575" s="2">
        <v>356958</v>
      </c>
      <c r="I1575" s="10">
        <v>907165</v>
      </c>
      <c r="J1575" s="10">
        <v>0</v>
      </c>
      <c r="K1575" s="3"/>
      <c r="L1575" s="3"/>
    </row>
    <row r="1576" spans="1:12" x14ac:dyDescent="0.3">
      <c r="A1576" s="2">
        <v>2016</v>
      </c>
      <c r="B1576" s="2" t="s">
        <v>8</v>
      </c>
      <c r="C1576" s="4" t="s">
        <v>86</v>
      </c>
      <c r="D1576" s="2" t="s">
        <v>58</v>
      </c>
      <c r="E1576" s="2" t="str">
        <f t="shared" si="48"/>
        <v>201612</v>
      </c>
      <c r="F1576" s="2" t="str">
        <f t="shared" si="49"/>
        <v>20161250</v>
      </c>
      <c r="G1576" s="2" t="s">
        <v>59</v>
      </c>
      <c r="H1576" s="2">
        <v>423102</v>
      </c>
      <c r="I1576" s="10">
        <v>478095</v>
      </c>
      <c r="J1576" s="10">
        <v>0</v>
      </c>
      <c r="K1576" s="3"/>
      <c r="L1576" s="3"/>
    </row>
    <row r="1577" spans="1:12" x14ac:dyDescent="0.3">
      <c r="A1577" s="2">
        <v>2016</v>
      </c>
      <c r="B1577" s="2" t="s">
        <v>8</v>
      </c>
      <c r="C1577" s="4" t="s">
        <v>86</v>
      </c>
      <c r="D1577" s="2" t="s">
        <v>60</v>
      </c>
      <c r="E1577" s="2" t="str">
        <f t="shared" si="48"/>
        <v>201612</v>
      </c>
      <c r="F1577" s="2" t="str">
        <f t="shared" si="49"/>
        <v>20161252</v>
      </c>
      <c r="G1577" s="2" t="s">
        <v>61</v>
      </c>
      <c r="H1577" s="2">
        <v>269181</v>
      </c>
      <c r="I1577" s="10">
        <v>1133207</v>
      </c>
      <c r="J1577" s="10">
        <v>0</v>
      </c>
      <c r="K1577" s="3"/>
      <c r="L1577" s="3"/>
    </row>
    <row r="1578" spans="1:12" x14ac:dyDescent="0.3">
      <c r="A1578" s="2">
        <v>2016</v>
      </c>
      <c r="B1578" s="2" t="s">
        <v>8</v>
      </c>
      <c r="C1578" s="4" t="s">
        <v>86</v>
      </c>
      <c r="D1578" s="2" t="s">
        <v>62</v>
      </c>
      <c r="E1578" s="2" t="str">
        <f t="shared" si="48"/>
        <v>201612</v>
      </c>
      <c r="F1578" s="2" t="str">
        <f t="shared" si="49"/>
        <v>20161254</v>
      </c>
      <c r="G1578" s="2" t="s">
        <v>63</v>
      </c>
      <c r="H1578" s="2">
        <v>438811</v>
      </c>
      <c r="I1578" s="10">
        <v>896675</v>
      </c>
      <c r="J1578" s="10">
        <v>0</v>
      </c>
      <c r="K1578" s="3"/>
      <c r="L1578" s="3"/>
    </row>
    <row r="1579" spans="1:12" x14ac:dyDescent="0.3">
      <c r="A1579" s="2">
        <v>2016</v>
      </c>
      <c r="B1579" s="2" t="s">
        <v>8</v>
      </c>
      <c r="C1579" s="4" t="s">
        <v>86</v>
      </c>
      <c r="D1579" s="2" t="s">
        <v>64</v>
      </c>
      <c r="E1579" s="2" t="str">
        <f t="shared" si="48"/>
        <v>201612</v>
      </c>
      <c r="F1579" s="2" t="str">
        <f t="shared" si="49"/>
        <v>20161286</v>
      </c>
      <c r="G1579" s="2" t="s">
        <v>65</v>
      </c>
      <c r="H1579" s="2">
        <v>44977</v>
      </c>
      <c r="I1579" s="10">
        <v>250175</v>
      </c>
      <c r="J1579" s="10">
        <v>0</v>
      </c>
      <c r="K1579" s="3"/>
      <c r="L1579" s="3"/>
    </row>
    <row r="1580" spans="1:12" x14ac:dyDescent="0.3">
      <c r="A1580" s="2">
        <v>2016</v>
      </c>
      <c r="B1580" s="2" t="s">
        <v>8</v>
      </c>
      <c r="C1580" s="4" t="s">
        <v>86</v>
      </c>
      <c r="D1580" s="2" t="s">
        <v>66</v>
      </c>
      <c r="E1580" s="2" t="str">
        <f t="shared" si="48"/>
        <v>201612</v>
      </c>
      <c r="F1580" s="2" t="str">
        <f t="shared" si="49"/>
        <v>20161263</v>
      </c>
      <c r="G1580" s="2" t="s">
        <v>67</v>
      </c>
      <c r="H1580" s="2">
        <v>257817</v>
      </c>
      <c r="I1580" s="10">
        <v>231814</v>
      </c>
      <c r="J1580" s="10">
        <v>0</v>
      </c>
      <c r="K1580" s="3"/>
      <c r="L1580" s="3"/>
    </row>
    <row r="1581" spans="1:12" x14ac:dyDescent="0.3">
      <c r="A1581" s="2">
        <v>2016</v>
      </c>
      <c r="B1581" s="2" t="s">
        <v>8</v>
      </c>
      <c r="C1581" s="4" t="s">
        <v>86</v>
      </c>
      <c r="D1581" s="2" t="s">
        <v>68</v>
      </c>
      <c r="E1581" s="2" t="str">
        <f t="shared" si="48"/>
        <v>201612</v>
      </c>
      <c r="F1581" s="2" t="str">
        <f t="shared" si="49"/>
        <v>20161266</v>
      </c>
      <c r="G1581" s="2" t="s">
        <v>69</v>
      </c>
      <c r="H1581" s="2">
        <v>522718</v>
      </c>
      <c r="I1581" s="10">
        <v>372214</v>
      </c>
      <c r="J1581" s="10">
        <v>0</v>
      </c>
      <c r="K1581" s="3"/>
      <c r="L1581" s="3"/>
    </row>
    <row r="1582" spans="1:12" x14ac:dyDescent="0.3">
      <c r="A1582" s="2">
        <v>2016</v>
      </c>
      <c r="B1582" s="2" t="s">
        <v>8</v>
      </c>
      <c r="C1582" s="4" t="s">
        <v>86</v>
      </c>
      <c r="D1582" s="2" t="s">
        <v>70</v>
      </c>
      <c r="E1582" s="2" t="str">
        <f t="shared" si="48"/>
        <v>201612</v>
      </c>
      <c r="F1582" s="2" t="str">
        <f t="shared" si="49"/>
        <v>20161288</v>
      </c>
      <c r="G1582" s="2" t="s">
        <v>71</v>
      </c>
      <c r="H1582" s="2">
        <v>41371</v>
      </c>
      <c r="I1582" s="10">
        <v>14402</v>
      </c>
      <c r="J1582" s="10">
        <v>0</v>
      </c>
      <c r="K1582" s="3"/>
      <c r="L1582" s="3"/>
    </row>
    <row r="1583" spans="1:12" x14ac:dyDescent="0.3">
      <c r="A1583" s="2">
        <v>2016</v>
      </c>
      <c r="B1583" s="2" t="s">
        <v>8</v>
      </c>
      <c r="C1583" s="4" t="s">
        <v>86</v>
      </c>
      <c r="D1583" s="2" t="s">
        <v>72</v>
      </c>
      <c r="E1583" s="2" t="str">
        <f t="shared" si="48"/>
        <v>201612</v>
      </c>
      <c r="F1583" s="2" t="str">
        <f t="shared" si="49"/>
        <v>20161268</v>
      </c>
      <c r="G1583" s="2" t="s">
        <v>73</v>
      </c>
      <c r="H1583" s="2">
        <v>1080256</v>
      </c>
      <c r="I1583" s="10">
        <v>878166</v>
      </c>
      <c r="J1583" s="10">
        <v>0</v>
      </c>
      <c r="K1583" s="3"/>
      <c r="L1583" s="3"/>
    </row>
    <row r="1584" spans="1:12" x14ac:dyDescent="0.3">
      <c r="A1584" s="2">
        <v>2016</v>
      </c>
      <c r="B1584" s="2" t="s">
        <v>8</v>
      </c>
      <c r="C1584" s="4" t="s">
        <v>86</v>
      </c>
      <c r="D1584" s="2" t="s">
        <v>74</v>
      </c>
      <c r="E1584" s="2" t="str">
        <f t="shared" si="48"/>
        <v>201612</v>
      </c>
      <c r="F1584" s="2" t="str">
        <f t="shared" si="49"/>
        <v>20161270</v>
      </c>
      <c r="G1584" s="2" t="s">
        <v>75</v>
      </c>
      <c r="H1584" s="2">
        <v>153127</v>
      </c>
      <c r="I1584" s="10">
        <v>777453</v>
      </c>
      <c r="J1584" s="10">
        <v>0</v>
      </c>
      <c r="K1584" s="3"/>
      <c r="L1584" s="3"/>
    </row>
    <row r="1585" spans="1:12" x14ac:dyDescent="0.3">
      <c r="A1585" s="2">
        <v>2016</v>
      </c>
      <c r="B1585" s="2" t="s">
        <v>8</v>
      </c>
      <c r="C1585" s="4" t="s">
        <v>86</v>
      </c>
      <c r="D1585" s="2" t="s">
        <v>76</v>
      </c>
      <c r="E1585" s="2" t="str">
        <f t="shared" si="48"/>
        <v>201612</v>
      </c>
      <c r="F1585" s="2" t="str">
        <f t="shared" si="49"/>
        <v>20161273</v>
      </c>
      <c r="G1585" s="2" t="s">
        <v>77</v>
      </c>
      <c r="H1585" s="2">
        <v>488168</v>
      </c>
      <c r="I1585" s="10">
        <v>702552</v>
      </c>
      <c r="J1585" s="10">
        <v>0</v>
      </c>
      <c r="K1585" s="3"/>
      <c r="L1585" s="3"/>
    </row>
    <row r="1586" spans="1:12" x14ac:dyDescent="0.3">
      <c r="A1586" s="2">
        <v>2016</v>
      </c>
      <c r="B1586" s="2" t="s">
        <v>8</v>
      </c>
      <c r="C1586" s="4" t="s">
        <v>86</v>
      </c>
      <c r="D1586" s="2" t="s">
        <v>78</v>
      </c>
      <c r="E1586" s="2" t="str">
        <f t="shared" si="48"/>
        <v>201612</v>
      </c>
      <c r="F1586" s="2" t="str">
        <f t="shared" si="49"/>
        <v>20161276</v>
      </c>
      <c r="G1586" s="2" t="s">
        <v>79</v>
      </c>
      <c r="H1586" s="2">
        <v>2449512</v>
      </c>
      <c r="I1586" s="10">
        <v>1750285</v>
      </c>
      <c r="J1586" s="10">
        <v>0</v>
      </c>
      <c r="K1586" s="3"/>
      <c r="L1586" s="3"/>
    </row>
    <row r="1587" spans="1:12" x14ac:dyDescent="0.3">
      <c r="A1587" s="2">
        <v>2016</v>
      </c>
      <c r="B1587" s="2" t="s">
        <v>8</v>
      </c>
      <c r="C1587" s="4" t="s">
        <v>86</v>
      </c>
      <c r="D1587" s="2" t="s">
        <v>80</v>
      </c>
      <c r="E1587" s="2" t="str">
        <f t="shared" si="48"/>
        <v>201612</v>
      </c>
      <c r="F1587" s="2" t="str">
        <f t="shared" si="49"/>
        <v>20161297</v>
      </c>
      <c r="G1587" s="2" t="s">
        <v>81</v>
      </c>
      <c r="H1587" s="2">
        <v>3358</v>
      </c>
      <c r="I1587" s="10">
        <v>26106</v>
      </c>
      <c r="J1587" s="10">
        <v>0</v>
      </c>
      <c r="K1587" s="3"/>
      <c r="L1587" s="3"/>
    </row>
    <row r="1588" spans="1:12" x14ac:dyDescent="0.3">
      <c r="A1588" s="2">
        <v>2016</v>
      </c>
      <c r="B1588" s="2" t="s">
        <v>8</v>
      </c>
      <c r="C1588" s="4" t="s">
        <v>86</v>
      </c>
      <c r="D1588" s="2" t="s">
        <v>82</v>
      </c>
      <c r="E1588" s="2" t="str">
        <f t="shared" si="48"/>
        <v>201612</v>
      </c>
      <c r="F1588" s="2" t="str">
        <f t="shared" si="49"/>
        <v>20161299</v>
      </c>
      <c r="G1588" s="2" t="s">
        <v>83</v>
      </c>
      <c r="H1588" s="2">
        <v>7067</v>
      </c>
      <c r="I1588" s="10">
        <v>69209</v>
      </c>
      <c r="J1588" s="10">
        <v>0</v>
      </c>
      <c r="K1588" s="3"/>
      <c r="L1588" s="3"/>
    </row>
    <row r="1589" spans="1:12" x14ac:dyDescent="0.3">
      <c r="A1589" s="2">
        <v>2017</v>
      </c>
      <c r="B1589" s="2" t="s">
        <v>9</v>
      </c>
      <c r="C1589" s="4" t="s">
        <v>52</v>
      </c>
      <c r="D1589" s="2" t="s">
        <v>5</v>
      </c>
      <c r="E1589" s="2" t="str">
        <f t="shared" si="48"/>
        <v>201701</v>
      </c>
      <c r="F1589" s="2" t="str">
        <f t="shared" si="49"/>
        <v>20170191</v>
      </c>
      <c r="G1589" s="2" t="s">
        <v>6</v>
      </c>
      <c r="H1589" s="2">
        <v>14504</v>
      </c>
      <c r="I1589" s="10">
        <v>52845</v>
      </c>
      <c r="J1589" s="10">
        <v>0</v>
      </c>
      <c r="K1589" s="3"/>
      <c r="L1589" s="3"/>
    </row>
    <row r="1590" spans="1:12" x14ac:dyDescent="0.3">
      <c r="A1590" s="2">
        <v>2017</v>
      </c>
      <c r="B1590" s="2" t="s">
        <v>9</v>
      </c>
      <c r="C1590" s="4" t="s">
        <v>52</v>
      </c>
      <c r="D1590" s="2" t="s">
        <v>18</v>
      </c>
      <c r="E1590" s="2" t="str">
        <f t="shared" si="48"/>
        <v>201701</v>
      </c>
      <c r="F1590" s="2" t="str">
        <f t="shared" si="49"/>
        <v>20170105</v>
      </c>
      <c r="G1590" s="2" t="s">
        <v>19</v>
      </c>
      <c r="H1590" s="2">
        <v>3648469</v>
      </c>
      <c r="I1590" s="10">
        <v>2232694</v>
      </c>
      <c r="J1590" s="10">
        <v>0</v>
      </c>
      <c r="K1590" s="3"/>
      <c r="L1590" s="3"/>
    </row>
    <row r="1591" spans="1:12" x14ac:dyDescent="0.3">
      <c r="A1591" s="2">
        <v>2017</v>
      </c>
      <c r="B1591" s="2" t="s">
        <v>9</v>
      </c>
      <c r="C1591" s="4" t="s">
        <v>52</v>
      </c>
      <c r="D1591" s="2" t="s">
        <v>20</v>
      </c>
      <c r="E1591" s="2" t="str">
        <f t="shared" si="48"/>
        <v>201701</v>
      </c>
      <c r="F1591" s="2" t="str">
        <f t="shared" si="49"/>
        <v>20170181</v>
      </c>
      <c r="G1591" s="2" t="s">
        <v>21</v>
      </c>
      <c r="H1591" s="2">
        <v>44545</v>
      </c>
      <c r="I1591" s="10">
        <v>192817</v>
      </c>
      <c r="J1591" s="10">
        <v>0</v>
      </c>
      <c r="K1591" s="3"/>
      <c r="L1591" s="3"/>
    </row>
    <row r="1592" spans="1:12" x14ac:dyDescent="0.3">
      <c r="A1592" s="2">
        <v>2017</v>
      </c>
      <c r="B1592" s="2" t="s">
        <v>9</v>
      </c>
      <c r="C1592" s="4" t="s">
        <v>52</v>
      </c>
      <c r="D1592" s="2" t="s">
        <v>22</v>
      </c>
      <c r="E1592" s="2" t="str">
        <f t="shared" si="48"/>
        <v>201701</v>
      </c>
      <c r="F1592" s="2" t="str">
        <f t="shared" si="49"/>
        <v>20170108</v>
      </c>
      <c r="G1592" s="2" t="s">
        <v>23</v>
      </c>
      <c r="H1592" s="2">
        <v>1079481</v>
      </c>
      <c r="I1592" s="10">
        <v>1309285</v>
      </c>
      <c r="J1592" s="10">
        <v>0</v>
      </c>
      <c r="K1592" s="3"/>
      <c r="L1592" s="3"/>
    </row>
    <row r="1593" spans="1:12" x14ac:dyDescent="0.3">
      <c r="A1593" s="2">
        <v>2017</v>
      </c>
      <c r="B1593" s="2" t="s">
        <v>9</v>
      </c>
      <c r="C1593" s="4" t="s">
        <v>52</v>
      </c>
      <c r="D1593" s="2" t="s">
        <v>24</v>
      </c>
      <c r="E1593" s="2" t="str">
        <f t="shared" si="48"/>
        <v>201701</v>
      </c>
      <c r="F1593" s="2" t="str">
        <f t="shared" si="49"/>
        <v>20170111</v>
      </c>
      <c r="G1593" s="2" t="s">
        <v>25</v>
      </c>
      <c r="H1593" s="2">
        <v>6030149</v>
      </c>
      <c r="I1593" s="10">
        <v>1167608</v>
      </c>
      <c r="J1593" s="10">
        <v>0</v>
      </c>
      <c r="K1593" s="3"/>
      <c r="L1593" s="3"/>
    </row>
    <row r="1594" spans="1:12" x14ac:dyDescent="0.3">
      <c r="A1594" s="2">
        <v>2017</v>
      </c>
      <c r="B1594" s="2" t="s">
        <v>9</v>
      </c>
      <c r="C1594" s="4" t="s">
        <v>52</v>
      </c>
      <c r="D1594" s="2" t="s">
        <v>26</v>
      </c>
      <c r="E1594" s="2" t="str">
        <f t="shared" si="48"/>
        <v>201701</v>
      </c>
      <c r="F1594" s="2" t="str">
        <f t="shared" si="49"/>
        <v>20170113</v>
      </c>
      <c r="G1594" s="2" t="s">
        <v>27</v>
      </c>
      <c r="H1594" s="2">
        <v>609729</v>
      </c>
      <c r="I1594" s="10">
        <v>1383831</v>
      </c>
      <c r="J1594" s="10">
        <v>0</v>
      </c>
      <c r="K1594" s="3"/>
      <c r="L1594" s="3"/>
    </row>
    <row r="1595" spans="1:12" x14ac:dyDescent="0.3">
      <c r="A1595" s="2">
        <v>2017</v>
      </c>
      <c r="B1595" s="2" t="s">
        <v>9</v>
      </c>
      <c r="C1595" s="4" t="s">
        <v>52</v>
      </c>
      <c r="D1595" s="2" t="s">
        <v>28</v>
      </c>
      <c r="E1595" s="2" t="str">
        <f t="shared" si="48"/>
        <v>201701</v>
      </c>
      <c r="F1595" s="2" t="str">
        <f t="shared" si="49"/>
        <v>20170115</v>
      </c>
      <c r="G1595" s="2" t="s">
        <v>29</v>
      </c>
      <c r="H1595" s="2">
        <v>447318</v>
      </c>
      <c r="I1595" s="10">
        <v>634224</v>
      </c>
      <c r="J1595" s="10">
        <v>0</v>
      </c>
      <c r="K1595" s="3"/>
      <c r="L1595" s="3"/>
    </row>
    <row r="1596" spans="1:12" x14ac:dyDescent="0.3">
      <c r="A1596" s="2">
        <v>2017</v>
      </c>
      <c r="B1596" s="2" t="s">
        <v>9</v>
      </c>
      <c r="C1596" s="4" t="s">
        <v>52</v>
      </c>
      <c r="D1596" s="2" t="s">
        <v>30</v>
      </c>
      <c r="E1596" s="2" t="str">
        <f t="shared" si="48"/>
        <v>201701</v>
      </c>
      <c r="F1596" s="2" t="str">
        <f t="shared" si="49"/>
        <v>20170117</v>
      </c>
      <c r="G1596" s="2" t="s">
        <v>31</v>
      </c>
      <c r="H1596" s="2">
        <v>441428</v>
      </c>
      <c r="I1596" s="10">
        <v>403473</v>
      </c>
      <c r="J1596" s="10">
        <v>0</v>
      </c>
      <c r="K1596" s="3"/>
      <c r="L1596" s="3"/>
    </row>
    <row r="1597" spans="1:12" x14ac:dyDescent="0.3">
      <c r="A1597" s="2">
        <v>2017</v>
      </c>
      <c r="B1597" s="2" t="s">
        <v>9</v>
      </c>
      <c r="C1597" s="4" t="s">
        <v>52</v>
      </c>
      <c r="D1597" s="2" t="s">
        <v>32</v>
      </c>
      <c r="E1597" s="2" t="str">
        <f t="shared" si="48"/>
        <v>201701</v>
      </c>
      <c r="F1597" s="2" t="str">
        <f t="shared" si="49"/>
        <v>20170118</v>
      </c>
      <c r="G1597" s="2" t="s">
        <v>33</v>
      </c>
      <c r="H1597" s="2">
        <v>70414</v>
      </c>
      <c r="I1597" s="10">
        <v>295601</v>
      </c>
      <c r="J1597" s="10">
        <v>0</v>
      </c>
      <c r="K1597" s="3"/>
      <c r="L1597" s="3"/>
    </row>
    <row r="1598" spans="1:12" x14ac:dyDescent="0.3">
      <c r="A1598" s="2">
        <v>2017</v>
      </c>
      <c r="B1598" s="2" t="s">
        <v>9</v>
      </c>
      <c r="C1598" s="4" t="s">
        <v>52</v>
      </c>
      <c r="D1598" s="2" t="s">
        <v>34</v>
      </c>
      <c r="E1598" s="2" t="str">
        <f t="shared" si="48"/>
        <v>201701</v>
      </c>
      <c r="F1598" s="2" t="str">
        <f t="shared" si="49"/>
        <v>20170185</v>
      </c>
      <c r="G1598" s="2" t="s">
        <v>35</v>
      </c>
      <c r="H1598" s="2">
        <v>158732</v>
      </c>
      <c r="I1598" s="10">
        <v>208848</v>
      </c>
      <c r="J1598" s="10">
        <v>0</v>
      </c>
      <c r="K1598" s="3"/>
      <c r="L1598" s="3"/>
    </row>
    <row r="1599" spans="1:12" x14ac:dyDescent="0.3">
      <c r="A1599" s="2">
        <v>2017</v>
      </c>
      <c r="B1599" s="2" t="s">
        <v>9</v>
      </c>
      <c r="C1599" s="4" t="s">
        <v>52</v>
      </c>
      <c r="D1599" s="2" t="s">
        <v>36</v>
      </c>
      <c r="E1599" s="2" t="str">
        <f t="shared" si="48"/>
        <v>201701</v>
      </c>
      <c r="F1599" s="2" t="str">
        <f t="shared" si="49"/>
        <v>20170119</v>
      </c>
      <c r="G1599" s="2" t="s">
        <v>37</v>
      </c>
      <c r="H1599" s="2">
        <v>266902</v>
      </c>
      <c r="I1599" s="10">
        <v>943186</v>
      </c>
      <c r="J1599" s="10">
        <v>0</v>
      </c>
      <c r="K1599" s="3"/>
      <c r="L1599" s="3"/>
    </row>
    <row r="1600" spans="1:12" x14ac:dyDescent="0.3">
      <c r="A1600" s="2">
        <v>2017</v>
      </c>
      <c r="B1600" s="2" t="s">
        <v>9</v>
      </c>
      <c r="C1600" s="4" t="s">
        <v>52</v>
      </c>
      <c r="D1600" s="2" t="s">
        <v>38</v>
      </c>
      <c r="E1600" s="2" t="str">
        <f t="shared" si="48"/>
        <v>201701</v>
      </c>
      <c r="F1600" s="2" t="str">
        <f t="shared" si="49"/>
        <v>20170120</v>
      </c>
      <c r="G1600" s="2" t="s">
        <v>39</v>
      </c>
      <c r="H1600" s="2">
        <v>301085</v>
      </c>
      <c r="I1600" s="10">
        <v>800999</v>
      </c>
      <c r="J1600" s="10">
        <v>0</v>
      </c>
      <c r="K1600" s="3"/>
      <c r="L1600" s="3"/>
    </row>
    <row r="1601" spans="1:12" x14ac:dyDescent="0.3">
      <c r="A1601" s="2">
        <v>2017</v>
      </c>
      <c r="B1601" s="2" t="s">
        <v>9</v>
      </c>
      <c r="C1601" s="4" t="s">
        <v>52</v>
      </c>
      <c r="D1601" s="2" t="s">
        <v>40</v>
      </c>
      <c r="E1601" s="2" t="str">
        <f t="shared" si="48"/>
        <v>201701</v>
      </c>
      <c r="F1601" s="2" t="str">
        <f t="shared" si="49"/>
        <v>20170127</v>
      </c>
      <c r="G1601" s="2" t="s">
        <v>41</v>
      </c>
      <c r="H1601" s="2">
        <v>49758</v>
      </c>
      <c r="I1601" s="10">
        <v>363722</v>
      </c>
      <c r="J1601" s="10">
        <v>0</v>
      </c>
      <c r="K1601" s="3"/>
      <c r="L1601" s="3"/>
    </row>
    <row r="1602" spans="1:12" x14ac:dyDescent="0.3">
      <c r="A1602" s="2">
        <v>2017</v>
      </c>
      <c r="B1602" s="2" t="s">
        <v>9</v>
      </c>
      <c r="C1602" s="4" t="s">
        <v>52</v>
      </c>
      <c r="D1602" s="2" t="s">
        <v>42</v>
      </c>
      <c r="E1602" s="2" t="str">
        <f t="shared" ref="E1602:E1665" si="50">+CONCATENATE(A1602,C1602)</f>
        <v>201701</v>
      </c>
      <c r="F1602" s="2" t="str">
        <f t="shared" ref="F1602:F1665" si="51">+CONCATENATE(A1602,C1602,D1602)</f>
        <v>20170123</v>
      </c>
      <c r="G1602" s="2" t="s">
        <v>43</v>
      </c>
      <c r="H1602" s="2">
        <v>286128</v>
      </c>
      <c r="I1602" s="10">
        <v>1302434</v>
      </c>
      <c r="J1602" s="10">
        <v>0</v>
      </c>
      <c r="K1602" s="3"/>
      <c r="L1602" s="3"/>
    </row>
    <row r="1603" spans="1:12" x14ac:dyDescent="0.3">
      <c r="A1603" s="2">
        <v>2017</v>
      </c>
      <c r="B1603" s="2" t="s">
        <v>9</v>
      </c>
      <c r="C1603" s="4" t="s">
        <v>52</v>
      </c>
      <c r="D1603" s="2" t="s">
        <v>44</v>
      </c>
      <c r="E1603" s="2" t="str">
        <f t="shared" si="50"/>
        <v>201701</v>
      </c>
      <c r="F1603" s="2" t="str">
        <f t="shared" si="51"/>
        <v>20170125</v>
      </c>
      <c r="G1603" s="2" t="s">
        <v>45</v>
      </c>
      <c r="H1603" s="2">
        <v>1248495</v>
      </c>
      <c r="I1603" s="7">
        <v>842664</v>
      </c>
      <c r="J1603" s="10">
        <v>0</v>
      </c>
      <c r="K1603" s="3"/>
      <c r="L1603" s="3"/>
    </row>
    <row r="1604" spans="1:12" x14ac:dyDescent="0.3">
      <c r="A1604" s="2">
        <v>2017</v>
      </c>
      <c r="B1604" s="2" t="s">
        <v>9</v>
      </c>
      <c r="C1604" s="4" t="s">
        <v>52</v>
      </c>
      <c r="D1604" s="2" t="s">
        <v>46</v>
      </c>
      <c r="E1604" s="2" t="str">
        <f t="shared" si="50"/>
        <v>201701</v>
      </c>
      <c r="F1604" s="2" t="str">
        <f t="shared" si="51"/>
        <v>20170194</v>
      </c>
      <c r="G1604" s="2" t="s">
        <v>47</v>
      </c>
      <c r="H1604" s="2">
        <v>4774</v>
      </c>
      <c r="I1604" s="10">
        <v>35897</v>
      </c>
      <c r="J1604" s="10">
        <v>0</v>
      </c>
      <c r="K1604" s="3"/>
      <c r="L1604" s="3"/>
    </row>
    <row r="1605" spans="1:12" x14ac:dyDescent="0.3">
      <c r="A1605" s="2">
        <v>2017</v>
      </c>
      <c r="B1605" s="2" t="s">
        <v>9</v>
      </c>
      <c r="C1605" s="4" t="s">
        <v>52</v>
      </c>
      <c r="D1605" s="2" t="s">
        <v>48</v>
      </c>
      <c r="E1605" s="2" t="str">
        <f t="shared" si="50"/>
        <v>201701</v>
      </c>
      <c r="F1605" s="2" t="str">
        <f t="shared" si="51"/>
        <v>20170195</v>
      </c>
      <c r="G1605" s="2" t="s">
        <v>49</v>
      </c>
      <c r="H1605" s="2">
        <v>15933</v>
      </c>
      <c r="I1605" s="10">
        <v>55183</v>
      </c>
      <c r="J1605" s="10">
        <v>0</v>
      </c>
      <c r="K1605" s="3"/>
      <c r="L1605" s="3"/>
    </row>
    <row r="1606" spans="1:12" x14ac:dyDescent="0.3">
      <c r="A1606" s="2">
        <v>2017</v>
      </c>
      <c r="B1606" s="2" t="s">
        <v>9</v>
      </c>
      <c r="C1606" s="4" t="s">
        <v>52</v>
      </c>
      <c r="D1606" s="2" t="s">
        <v>50</v>
      </c>
      <c r="E1606" s="2" t="str">
        <f t="shared" si="50"/>
        <v>201701</v>
      </c>
      <c r="F1606" s="2" t="str">
        <f t="shared" si="51"/>
        <v>20170141</v>
      </c>
      <c r="G1606" s="2" t="s">
        <v>51</v>
      </c>
      <c r="H1606" s="2">
        <v>320911</v>
      </c>
      <c r="I1606" s="10">
        <v>739246</v>
      </c>
      <c r="J1606" s="10">
        <v>0</v>
      </c>
      <c r="K1606" s="3"/>
      <c r="L1606" s="3"/>
    </row>
    <row r="1607" spans="1:12" x14ac:dyDescent="0.3">
      <c r="A1607" s="2">
        <v>2017</v>
      </c>
      <c r="B1607" s="2" t="s">
        <v>9</v>
      </c>
      <c r="C1607" s="4" t="s">
        <v>52</v>
      </c>
      <c r="D1607" s="2" t="s">
        <v>54</v>
      </c>
      <c r="E1607" s="2" t="str">
        <f t="shared" si="50"/>
        <v>201701</v>
      </c>
      <c r="F1607" s="2" t="str">
        <f t="shared" si="51"/>
        <v>20170144</v>
      </c>
      <c r="G1607" s="2" t="s">
        <v>55</v>
      </c>
      <c r="H1607" s="2">
        <v>135652</v>
      </c>
      <c r="I1607" s="10">
        <v>707494</v>
      </c>
      <c r="J1607" s="10">
        <v>0</v>
      </c>
      <c r="K1607" s="3"/>
      <c r="L1607" s="3"/>
    </row>
    <row r="1608" spans="1:12" x14ac:dyDescent="0.3">
      <c r="A1608" s="2">
        <v>2017</v>
      </c>
      <c r="B1608" s="2" t="s">
        <v>9</v>
      </c>
      <c r="C1608" s="4" t="s">
        <v>52</v>
      </c>
      <c r="D1608" s="2" t="s">
        <v>56</v>
      </c>
      <c r="E1608" s="2" t="str">
        <f t="shared" si="50"/>
        <v>201701</v>
      </c>
      <c r="F1608" s="2" t="str">
        <f t="shared" si="51"/>
        <v>20170147</v>
      </c>
      <c r="G1608" s="2" t="s">
        <v>57</v>
      </c>
      <c r="H1608" s="2">
        <v>355858</v>
      </c>
      <c r="I1608" s="10">
        <v>905612</v>
      </c>
      <c r="J1608" s="10">
        <v>0</v>
      </c>
      <c r="K1608" s="3"/>
      <c r="L1608" s="3"/>
    </row>
    <row r="1609" spans="1:12" x14ac:dyDescent="0.3">
      <c r="A1609" s="2">
        <v>2017</v>
      </c>
      <c r="B1609" s="2" t="s">
        <v>9</v>
      </c>
      <c r="C1609" s="4" t="s">
        <v>52</v>
      </c>
      <c r="D1609" s="2" t="s">
        <v>58</v>
      </c>
      <c r="E1609" s="2" t="str">
        <f t="shared" si="50"/>
        <v>201701</v>
      </c>
      <c r="F1609" s="2" t="str">
        <f t="shared" si="51"/>
        <v>20170150</v>
      </c>
      <c r="G1609" s="2" t="s">
        <v>59</v>
      </c>
      <c r="H1609" s="2">
        <v>419563</v>
      </c>
      <c r="I1609" s="10">
        <v>478273</v>
      </c>
      <c r="J1609" s="10">
        <v>0</v>
      </c>
      <c r="K1609" s="3"/>
      <c r="L1609" s="3"/>
    </row>
    <row r="1610" spans="1:12" x14ac:dyDescent="0.3">
      <c r="A1610" s="2">
        <v>2017</v>
      </c>
      <c r="B1610" s="2" t="s">
        <v>9</v>
      </c>
      <c r="C1610" s="4" t="s">
        <v>52</v>
      </c>
      <c r="D1610" s="2" t="s">
        <v>60</v>
      </c>
      <c r="E1610" s="2" t="str">
        <f t="shared" si="50"/>
        <v>201701</v>
      </c>
      <c r="F1610" s="2" t="str">
        <f t="shared" si="51"/>
        <v>20170152</v>
      </c>
      <c r="G1610" s="2" t="s">
        <v>61</v>
      </c>
      <c r="H1610" s="2">
        <v>265129</v>
      </c>
      <c r="I1610" s="10">
        <v>1134870</v>
      </c>
      <c r="J1610" s="10">
        <v>0</v>
      </c>
      <c r="K1610" s="3"/>
      <c r="L1610" s="3"/>
    </row>
    <row r="1611" spans="1:12" x14ac:dyDescent="0.3">
      <c r="A1611" s="2">
        <v>2017</v>
      </c>
      <c r="B1611" s="2" t="s">
        <v>9</v>
      </c>
      <c r="C1611" s="4" t="s">
        <v>52</v>
      </c>
      <c r="D1611" s="2" t="s">
        <v>62</v>
      </c>
      <c r="E1611" s="2" t="str">
        <f t="shared" si="50"/>
        <v>201701</v>
      </c>
      <c r="F1611" s="2" t="str">
        <f t="shared" si="51"/>
        <v>20170154</v>
      </c>
      <c r="G1611" s="2" t="s">
        <v>63</v>
      </c>
      <c r="H1611" s="2">
        <v>433950</v>
      </c>
      <c r="I1611" s="10">
        <v>897070</v>
      </c>
      <c r="J1611" s="10">
        <v>0</v>
      </c>
      <c r="K1611" s="3"/>
      <c r="L1611" s="3"/>
    </row>
    <row r="1612" spans="1:12" x14ac:dyDescent="0.3">
      <c r="A1612" s="2">
        <v>2017</v>
      </c>
      <c r="B1612" s="2" t="s">
        <v>9</v>
      </c>
      <c r="C1612" s="4" t="s">
        <v>52</v>
      </c>
      <c r="D1612" s="2" t="s">
        <v>64</v>
      </c>
      <c r="E1612" s="2" t="str">
        <f t="shared" si="50"/>
        <v>201701</v>
      </c>
      <c r="F1612" s="2" t="str">
        <f t="shared" si="51"/>
        <v>20170186</v>
      </c>
      <c r="G1612" s="2" t="s">
        <v>65</v>
      </c>
      <c r="H1612" s="2">
        <v>44382</v>
      </c>
      <c r="I1612" s="10">
        <v>250342</v>
      </c>
      <c r="J1612" s="10">
        <v>0</v>
      </c>
      <c r="K1612" s="3"/>
      <c r="L1612" s="3"/>
    </row>
    <row r="1613" spans="1:12" x14ac:dyDescent="0.3">
      <c r="A1613" s="2">
        <v>2017</v>
      </c>
      <c r="B1613" s="2" t="s">
        <v>9</v>
      </c>
      <c r="C1613" s="4" t="s">
        <v>52</v>
      </c>
      <c r="D1613" s="2" t="s">
        <v>66</v>
      </c>
      <c r="E1613" s="2" t="str">
        <f t="shared" si="50"/>
        <v>201701</v>
      </c>
      <c r="F1613" s="2" t="str">
        <f t="shared" si="51"/>
        <v>20170163</v>
      </c>
      <c r="G1613" s="2" t="s">
        <v>67</v>
      </c>
      <c r="H1613" s="2">
        <v>257145</v>
      </c>
      <c r="I1613" s="10">
        <v>231115</v>
      </c>
      <c r="J1613" s="10">
        <v>0</v>
      </c>
      <c r="K1613" s="3"/>
      <c r="L1613" s="3"/>
    </row>
    <row r="1614" spans="1:12" x14ac:dyDescent="0.3">
      <c r="A1614" s="2">
        <v>2017</v>
      </c>
      <c r="B1614" s="2" t="s">
        <v>9</v>
      </c>
      <c r="C1614" s="4" t="s">
        <v>52</v>
      </c>
      <c r="D1614" s="2" t="s">
        <v>68</v>
      </c>
      <c r="E1614" s="2" t="str">
        <f t="shared" si="50"/>
        <v>201701</v>
      </c>
      <c r="F1614" s="2" t="str">
        <f t="shared" si="51"/>
        <v>20170166</v>
      </c>
      <c r="G1614" s="2" t="s">
        <v>69</v>
      </c>
      <c r="H1614" s="2">
        <v>519171</v>
      </c>
      <c r="I1614" s="10">
        <v>371804</v>
      </c>
      <c r="J1614" s="10">
        <v>0</v>
      </c>
      <c r="K1614" s="3"/>
      <c r="L1614" s="3"/>
    </row>
    <row r="1615" spans="1:12" x14ac:dyDescent="0.3">
      <c r="A1615" s="2">
        <v>2017</v>
      </c>
      <c r="B1615" s="2" t="s">
        <v>9</v>
      </c>
      <c r="C1615" s="4" t="s">
        <v>52</v>
      </c>
      <c r="D1615" s="2" t="s">
        <v>70</v>
      </c>
      <c r="E1615" s="2" t="str">
        <f t="shared" si="50"/>
        <v>201701</v>
      </c>
      <c r="F1615" s="2" t="str">
        <f t="shared" si="51"/>
        <v>20170188</v>
      </c>
      <c r="G1615" s="2" t="s">
        <v>71</v>
      </c>
      <c r="H1615" s="2">
        <v>41315</v>
      </c>
      <c r="I1615" s="10">
        <v>14177</v>
      </c>
      <c r="J1615" s="10">
        <v>0</v>
      </c>
      <c r="K1615" s="3"/>
      <c r="L1615" s="3"/>
    </row>
    <row r="1616" spans="1:12" x14ac:dyDescent="0.3">
      <c r="A1616" s="2">
        <v>2017</v>
      </c>
      <c r="B1616" s="2" t="s">
        <v>9</v>
      </c>
      <c r="C1616" s="4" t="s">
        <v>52</v>
      </c>
      <c r="D1616" s="2" t="s">
        <v>72</v>
      </c>
      <c r="E1616" s="2" t="str">
        <f t="shared" si="50"/>
        <v>201701</v>
      </c>
      <c r="F1616" s="2" t="str">
        <f t="shared" si="51"/>
        <v>20170168</v>
      </c>
      <c r="G1616" s="2" t="s">
        <v>73</v>
      </c>
      <c r="H1616" s="2">
        <v>1070845</v>
      </c>
      <c r="I1616" s="10">
        <v>877971</v>
      </c>
      <c r="J1616" s="10">
        <v>0</v>
      </c>
      <c r="K1616" s="3"/>
      <c r="L1616" s="3"/>
    </row>
    <row r="1617" spans="1:12" x14ac:dyDescent="0.3">
      <c r="A1617" s="2">
        <v>2017</v>
      </c>
      <c r="B1617" s="2" t="s">
        <v>9</v>
      </c>
      <c r="C1617" s="4" t="s">
        <v>52</v>
      </c>
      <c r="D1617" s="2" t="s">
        <v>74</v>
      </c>
      <c r="E1617" s="2" t="str">
        <f t="shared" si="50"/>
        <v>201701</v>
      </c>
      <c r="F1617" s="2" t="str">
        <f t="shared" si="51"/>
        <v>20170170</v>
      </c>
      <c r="G1617" s="2" t="s">
        <v>75</v>
      </c>
      <c r="H1617" s="2">
        <v>151787</v>
      </c>
      <c r="I1617" s="10">
        <v>776690</v>
      </c>
      <c r="J1617" s="10">
        <v>0</v>
      </c>
      <c r="K1617" s="3"/>
      <c r="L1617" s="3"/>
    </row>
    <row r="1618" spans="1:12" x14ac:dyDescent="0.3">
      <c r="A1618" s="2">
        <v>2017</v>
      </c>
      <c r="B1618" s="2" t="s">
        <v>9</v>
      </c>
      <c r="C1618" s="4" t="s">
        <v>52</v>
      </c>
      <c r="D1618" s="2" t="s">
        <v>76</v>
      </c>
      <c r="E1618" s="2" t="str">
        <f t="shared" si="50"/>
        <v>201701</v>
      </c>
      <c r="F1618" s="2" t="str">
        <f t="shared" si="51"/>
        <v>20170173</v>
      </c>
      <c r="G1618" s="2" t="s">
        <v>77</v>
      </c>
      <c r="H1618" s="2">
        <v>486059</v>
      </c>
      <c r="I1618" s="10">
        <v>700851</v>
      </c>
      <c r="J1618" s="10">
        <v>0</v>
      </c>
      <c r="K1618" s="3"/>
      <c r="L1618" s="3"/>
    </row>
    <row r="1619" spans="1:12" x14ac:dyDescent="0.3">
      <c r="A1619" s="2">
        <v>2017</v>
      </c>
      <c r="B1619" s="2" t="s">
        <v>9</v>
      </c>
      <c r="C1619" s="4" t="s">
        <v>52</v>
      </c>
      <c r="D1619" s="2" t="s">
        <v>78</v>
      </c>
      <c r="E1619" s="2" t="str">
        <f t="shared" si="50"/>
        <v>201701</v>
      </c>
      <c r="F1619" s="2" t="str">
        <f t="shared" si="51"/>
        <v>20170176</v>
      </c>
      <c r="G1619" s="2" t="s">
        <v>79</v>
      </c>
      <c r="H1619" s="2">
        <v>2423981</v>
      </c>
      <c r="I1619" s="10">
        <v>1749437</v>
      </c>
      <c r="J1619" s="10">
        <v>0</v>
      </c>
      <c r="K1619" s="3"/>
      <c r="L1619" s="3"/>
    </row>
    <row r="1620" spans="1:12" x14ac:dyDescent="0.3">
      <c r="A1620" s="2">
        <v>2017</v>
      </c>
      <c r="B1620" s="2" t="s">
        <v>9</v>
      </c>
      <c r="C1620" s="4" t="s">
        <v>52</v>
      </c>
      <c r="D1620" s="2" t="s">
        <v>80</v>
      </c>
      <c r="E1620" s="2" t="str">
        <f t="shared" si="50"/>
        <v>201701</v>
      </c>
      <c r="F1620" s="2" t="str">
        <f t="shared" si="51"/>
        <v>20170197</v>
      </c>
      <c r="G1620" s="2" t="s">
        <v>81</v>
      </c>
      <c r="H1620" s="2">
        <v>3298</v>
      </c>
      <c r="I1620" s="10">
        <v>26151</v>
      </c>
      <c r="J1620" s="10">
        <v>0</v>
      </c>
      <c r="K1620" s="3"/>
      <c r="L1620" s="3"/>
    </row>
    <row r="1621" spans="1:12" x14ac:dyDescent="0.3">
      <c r="A1621" s="2">
        <v>2017</v>
      </c>
      <c r="B1621" s="2" t="s">
        <v>9</v>
      </c>
      <c r="C1621" s="4" t="s">
        <v>52</v>
      </c>
      <c r="D1621" s="2" t="s">
        <v>82</v>
      </c>
      <c r="E1621" s="2" t="str">
        <f t="shared" si="50"/>
        <v>201701</v>
      </c>
      <c r="F1621" s="2" t="str">
        <f t="shared" si="51"/>
        <v>20170199</v>
      </c>
      <c r="G1621" s="2" t="s">
        <v>83</v>
      </c>
      <c r="H1621" s="2">
        <v>6678</v>
      </c>
      <c r="I1621" s="10">
        <v>69278</v>
      </c>
      <c r="J1621" s="10">
        <v>0</v>
      </c>
      <c r="K1621" s="3"/>
      <c r="L1621" s="3"/>
    </row>
    <row r="1622" spans="1:12" x14ac:dyDescent="0.3">
      <c r="A1622" s="2">
        <v>2017</v>
      </c>
      <c r="B1622" s="2" t="s">
        <v>10</v>
      </c>
      <c r="C1622" s="4" t="s">
        <v>87</v>
      </c>
      <c r="D1622" s="2" t="s">
        <v>5</v>
      </c>
      <c r="E1622" s="2" t="str">
        <f t="shared" si="50"/>
        <v>201702</v>
      </c>
      <c r="F1622" s="2" t="str">
        <f t="shared" si="51"/>
        <v>20170291</v>
      </c>
      <c r="G1622" s="2" t="s">
        <v>6</v>
      </c>
      <c r="H1622" s="2">
        <v>14383</v>
      </c>
      <c r="I1622" s="10">
        <v>52972</v>
      </c>
      <c r="J1622" s="10">
        <v>0</v>
      </c>
      <c r="K1622" s="3"/>
      <c r="L1622" s="3"/>
    </row>
    <row r="1623" spans="1:12" x14ac:dyDescent="0.3">
      <c r="A1623" s="2">
        <v>2017</v>
      </c>
      <c r="B1623" s="2" t="s">
        <v>10</v>
      </c>
      <c r="C1623" s="4" t="s">
        <v>87</v>
      </c>
      <c r="D1623" s="2" t="s">
        <v>18</v>
      </c>
      <c r="E1623" s="2" t="str">
        <f t="shared" si="50"/>
        <v>201702</v>
      </c>
      <c r="F1623" s="2" t="str">
        <f t="shared" si="51"/>
        <v>20170205</v>
      </c>
      <c r="G1623" s="2" t="s">
        <v>19</v>
      </c>
      <c r="H1623" s="2">
        <v>3611661</v>
      </c>
      <c r="I1623" s="10">
        <v>2233776</v>
      </c>
      <c r="J1623" s="10">
        <v>0</v>
      </c>
      <c r="K1623" s="3"/>
      <c r="L1623" s="3"/>
    </row>
    <row r="1624" spans="1:12" x14ac:dyDescent="0.3">
      <c r="A1624" s="2">
        <v>2017</v>
      </c>
      <c r="B1624" s="2" t="s">
        <v>10</v>
      </c>
      <c r="C1624" s="4" t="s">
        <v>87</v>
      </c>
      <c r="D1624" s="2" t="s">
        <v>20</v>
      </c>
      <c r="E1624" s="2" t="str">
        <f t="shared" si="50"/>
        <v>201702</v>
      </c>
      <c r="F1624" s="2" t="str">
        <f t="shared" si="51"/>
        <v>20170281</v>
      </c>
      <c r="G1624" s="2" t="s">
        <v>21</v>
      </c>
      <c r="H1624" s="2">
        <v>44700</v>
      </c>
      <c r="I1624" s="10">
        <v>193006</v>
      </c>
      <c r="J1624" s="10">
        <v>0</v>
      </c>
      <c r="K1624" s="3"/>
      <c r="L1624" s="3"/>
    </row>
    <row r="1625" spans="1:12" x14ac:dyDescent="0.3">
      <c r="A1625" s="2">
        <v>2017</v>
      </c>
      <c r="B1625" s="2" t="s">
        <v>10</v>
      </c>
      <c r="C1625" s="4" t="s">
        <v>87</v>
      </c>
      <c r="D1625" s="2" t="s">
        <v>22</v>
      </c>
      <c r="E1625" s="2" t="str">
        <f t="shared" si="50"/>
        <v>201702</v>
      </c>
      <c r="F1625" s="2" t="str">
        <f t="shared" si="51"/>
        <v>20170208</v>
      </c>
      <c r="G1625" s="2" t="s">
        <v>23</v>
      </c>
      <c r="H1625" s="2">
        <v>1069787</v>
      </c>
      <c r="I1625" s="10">
        <v>1304133</v>
      </c>
      <c r="J1625" s="10">
        <v>0</v>
      </c>
      <c r="K1625" s="3"/>
      <c r="L1625" s="3"/>
    </row>
    <row r="1626" spans="1:12" x14ac:dyDescent="0.3">
      <c r="A1626" s="2">
        <v>2017</v>
      </c>
      <c r="B1626" s="2" t="s">
        <v>10</v>
      </c>
      <c r="C1626" s="4" t="s">
        <v>87</v>
      </c>
      <c r="D1626" s="2" t="s">
        <v>24</v>
      </c>
      <c r="E1626" s="2" t="str">
        <f t="shared" si="50"/>
        <v>201702</v>
      </c>
      <c r="F1626" s="2" t="str">
        <f t="shared" si="51"/>
        <v>20170211</v>
      </c>
      <c r="G1626" s="2" t="s">
        <v>25</v>
      </c>
      <c r="H1626" s="2">
        <v>6007870</v>
      </c>
      <c r="I1626" s="10">
        <v>1164527</v>
      </c>
      <c r="J1626" s="10">
        <v>0</v>
      </c>
      <c r="K1626" s="3"/>
      <c r="L1626" s="3"/>
    </row>
    <row r="1627" spans="1:12" x14ac:dyDescent="0.3">
      <c r="A1627" s="2">
        <v>2017</v>
      </c>
      <c r="B1627" s="2" t="s">
        <v>10</v>
      </c>
      <c r="C1627" s="4" t="s">
        <v>87</v>
      </c>
      <c r="D1627" s="2" t="s">
        <v>26</v>
      </c>
      <c r="E1627" s="2" t="str">
        <f t="shared" si="50"/>
        <v>201702</v>
      </c>
      <c r="F1627" s="2" t="str">
        <f t="shared" si="51"/>
        <v>20170213</v>
      </c>
      <c r="G1627" s="2" t="s">
        <v>27</v>
      </c>
      <c r="H1627" s="2">
        <v>605012</v>
      </c>
      <c r="I1627" s="10">
        <v>1383512</v>
      </c>
      <c r="J1627" s="10">
        <v>0</v>
      </c>
      <c r="K1627" s="3"/>
      <c r="L1627" s="3"/>
    </row>
    <row r="1628" spans="1:12" x14ac:dyDescent="0.3">
      <c r="A1628" s="2">
        <v>2017</v>
      </c>
      <c r="B1628" s="2" t="s">
        <v>10</v>
      </c>
      <c r="C1628" s="4" t="s">
        <v>87</v>
      </c>
      <c r="D1628" s="2" t="s">
        <v>28</v>
      </c>
      <c r="E1628" s="2" t="str">
        <f t="shared" si="50"/>
        <v>201702</v>
      </c>
      <c r="F1628" s="2" t="str">
        <f t="shared" si="51"/>
        <v>20170215</v>
      </c>
      <c r="G1628" s="2" t="s">
        <v>29</v>
      </c>
      <c r="H1628" s="2">
        <v>446134</v>
      </c>
      <c r="I1628" s="10">
        <v>632411</v>
      </c>
      <c r="J1628" s="10">
        <v>0</v>
      </c>
      <c r="K1628" s="3"/>
      <c r="L1628" s="3"/>
    </row>
    <row r="1629" spans="1:12" x14ac:dyDescent="0.3">
      <c r="A1629" s="2">
        <v>2017</v>
      </c>
      <c r="B1629" s="2" t="s">
        <v>10</v>
      </c>
      <c r="C1629" s="4" t="s">
        <v>87</v>
      </c>
      <c r="D1629" s="2" t="s">
        <v>30</v>
      </c>
      <c r="E1629" s="2" t="str">
        <f t="shared" si="50"/>
        <v>201702</v>
      </c>
      <c r="F1629" s="2" t="str">
        <f t="shared" si="51"/>
        <v>20170217</v>
      </c>
      <c r="G1629" s="2" t="s">
        <v>31</v>
      </c>
      <c r="H1629" s="2">
        <v>440238</v>
      </c>
      <c r="I1629" s="10">
        <v>402756</v>
      </c>
      <c r="J1629" s="10">
        <v>0</v>
      </c>
      <c r="K1629" s="3"/>
      <c r="L1629" s="3"/>
    </row>
    <row r="1630" spans="1:12" x14ac:dyDescent="0.3">
      <c r="A1630" s="2">
        <v>2017</v>
      </c>
      <c r="B1630" s="2" t="s">
        <v>10</v>
      </c>
      <c r="C1630" s="4" t="s">
        <v>87</v>
      </c>
      <c r="D1630" s="2" t="s">
        <v>32</v>
      </c>
      <c r="E1630" s="2" t="str">
        <f t="shared" si="50"/>
        <v>201702</v>
      </c>
      <c r="F1630" s="2" t="str">
        <f t="shared" si="51"/>
        <v>20170218</v>
      </c>
      <c r="G1630" s="2" t="s">
        <v>33</v>
      </c>
      <c r="H1630" s="2">
        <v>70085</v>
      </c>
      <c r="I1630" s="10">
        <v>296365</v>
      </c>
      <c r="J1630" s="10">
        <v>0</v>
      </c>
      <c r="K1630" s="3"/>
      <c r="L1630" s="3"/>
    </row>
    <row r="1631" spans="1:12" x14ac:dyDescent="0.3">
      <c r="A1631" s="2">
        <v>2017</v>
      </c>
      <c r="B1631" s="2" t="s">
        <v>10</v>
      </c>
      <c r="C1631" s="4" t="s">
        <v>87</v>
      </c>
      <c r="D1631" s="2" t="s">
        <v>34</v>
      </c>
      <c r="E1631" s="2" t="str">
        <f t="shared" si="50"/>
        <v>201702</v>
      </c>
      <c r="F1631" s="2" t="str">
        <f t="shared" si="51"/>
        <v>20170285</v>
      </c>
      <c r="G1631" s="2" t="s">
        <v>35</v>
      </c>
      <c r="H1631" s="2">
        <v>156141</v>
      </c>
      <c r="I1631" s="10">
        <v>210974</v>
      </c>
      <c r="J1631" s="10">
        <v>0</v>
      </c>
      <c r="K1631" s="3"/>
      <c r="L1631" s="3"/>
    </row>
    <row r="1632" spans="1:12" x14ac:dyDescent="0.3">
      <c r="A1632" s="2">
        <v>2017</v>
      </c>
      <c r="B1632" s="2" t="s">
        <v>10</v>
      </c>
      <c r="C1632" s="4" t="s">
        <v>87</v>
      </c>
      <c r="D1632" s="2" t="s">
        <v>36</v>
      </c>
      <c r="E1632" s="2" t="str">
        <f t="shared" si="50"/>
        <v>201702</v>
      </c>
      <c r="F1632" s="2" t="str">
        <f t="shared" si="51"/>
        <v>20170219</v>
      </c>
      <c r="G1632" s="2" t="s">
        <v>37</v>
      </c>
      <c r="H1632" s="2">
        <v>266949</v>
      </c>
      <c r="I1632" s="10">
        <v>944728</v>
      </c>
      <c r="J1632" s="10">
        <v>0</v>
      </c>
      <c r="K1632" s="3"/>
      <c r="L1632" s="3"/>
    </row>
    <row r="1633" spans="1:12" x14ac:dyDescent="0.3">
      <c r="A1633" s="2">
        <v>2017</v>
      </c>
      <c r="B1633" s="2" t="s">
        <v>10</v>
      </c>
      <c r="C1633" s="4" t="s">
        <v>87</v>
      </c>
      <c r="D1633" s="2" t="s">
        <v>38</v>
      </c>
      <c r="E1633" s="2" t="str">
        <f t="shared" si="50"/>
        <v>201702</v>
      </c>
      <c r="F1633" s="2" t="str">
        <f t="shared" si="51"/>
        <v>20170220</v>
      </c>
      <c r="G1633" s="2" t="s">
        <v>39</v>
      </c>
      <c r="H1633" s="2">
        <v>298557</v>
      </c>
      <c r="I1633" s="10">
        <v>803324</v>
      </c>
      <c r="J1633" s="10">
        <v>0</v>
      </c>
      <c r="K1633" s="3"/>
      <c r="L1633" s="3"/>
    </row>
    <row r="1634" spans="1:12" x14ac:dyDescent="0.3">
      <c r="A1634" s="2">
        <v>2017</v>
      </c>
      <c r="B1634" s="2" t="s">
        <v>10</v>
      </c>
      <c r="C1634" s="4" t="s">
        <v>87</v>
      </c>
      <c r="D1634" s="2" t="s">
        <v>40</v>
      </c>
      <c r="E1634" s="2" t="str">
        <f t="shared" si="50"/>
        <v>201702</v>
      </c>
      <c r="F1634" s="2" t="str">
        <f t="shared" si="51"/>
        <v>20170227</v>
      </c>
      <c r="G1634" s="2" t="s">
        <v>41</v>
      </c>
      <c r="H1634" s="2">
        <v>48361</v>
      </c>
      <c r="I1634" s="10">
        <v>364087</v>
      </c>
      <c r="J1634" s="10">
        <v>0</v>
      </c>
      <c r="K1634" s="3"/>
      <c r="L1634" s="3"/>
    </row>
    <row r="1635" spans="1:12" x14ac:dyDescent="0.3">
      <c r="A1635" s="2">
        <v>2017</v>
      </c>
      <c r="B1635" s="2" t="s">
        <v>10</v>
      </c>
      <c r="C1635" s="4" t="s">
        <v>87</v>
      </c>
      <c r="D1635" s="2" t="s">
        <v>42</v>
      </c>
      <c r="E1635" s="2" t="str">
        <f t="shared" si="50"/>
        <v>201702</v>
      </c>
      <c r="F1635" s="2" t="str">
        <f t="shared" si="51"/>
        <v>20170223</v>
      </c>
      <c r="G1635" s="2" t="s">
        <v>43</v>
      </c>
      <c r="H1635" s="2">
        <v>281711</v>
      </c>
      <c r="I1635" s="10">
        <v>1302838</v>
      </c>
      <c r="J1635" s="10">
        <v>0</v>
      </c>
      <c r="K1635" s="3"/>
      <c r="L1635" s="3"/>
    </row>
    <row r="1636" spans="1:12" x14ac:dyDescent="0.3">
      <c r="A1636" s="2">
        <v>2017</v>
      </c>
      <c r="B1636" s="2" t="s">
        <v>10</v>
      </c>
      <c r="C1636" s="4" t="s">
        <v>87</v>
      </c>
      <c r="D1636" s="2" t="s">
        <v>44</v>
      </c>
      <c r="E1636" s="2" t="str">
        <f t="shared" si="50"/>
        <v>201702</v>
      </c>
      <c r="F1636" s="2" t="str">
        <f t="shared" si="51"/>
        <v>20170225</v>
      </c>
      <c r="G1636" s="2" t="s">
        <v>45</v>
      </c>
      <c r="H1636" s="2">
        <v>1248180</v>
      </c>
      <c r="I1636" s="10">
        <v>841352</v>
      </c>
      <c r="J1636" s="10">
        <v>0</v>
      </c>
      <c r="K1636" s="3"/>
      <c r="L1636" s="3"/>
    </row>
    <row r="1637" spans="1:12" x14ac:dyDescent="0.3">
      <c r="A1637" s="2">
        <v>2017</v>
      </c>
      <c r="B1637" s="2" t="s">
        <v>10</v>
      </c>
      <c r="C1637" s="4" t="s">
        <v>87</v>
      </c>
      <c r="D1637" s="2" t="s">
        <v>46</v>
      </c>
      <c r="E1637" s="2" t="str">
        <f t="shared" si="50"/>
        <v>201702</v>
      </c>
      <c r="F1637" s="2" t="str">
        <f t="shared" si="51"/>
        <v>20170294</v>
      </c>
      <c r="G1637" s="2" t="s">
        <v>47</v>
      </c>
      <c r="H1637" s="2">
        <v>4725</v>
      </c>
      <c r="I1637" s="10">
        <v>36084</v>
      </c>
      <c r="J1637" s="10">
        <v>0</v>
      </c>
      <c r="K1637" s="3"/>
      <c r="L1637" s="3"/>
    </row>
    <row r="1638" spans="1:12" x14ac:dyDescent="0.3">
      <c r="A1638" s="2">
        <v>2017</v>
      </c>
      <c r="B1638" s="2" t="s">
        <v>10</v>
      </c>
      <c r="C1638" s="4" t="s">
        <v>87</v>
      </c>
      <c r="D1638" s="2" t="s">
        <v>48</v>
      </c>
      <c r="E1638" s="2" t="str">
        <f t="shared" si="50"/>
        <v>201702</v>
      </c>
      <c r="F1638" s="2" t="str">
        <f t="shared" si="51"/>
        <v>20170295</v>
      </c>
      <c r="G1638" s="2" t="s">
        <v>49</v>
      </c>
      <c r="H1638" s="2">
        <v>16005</v>
      </c>
      <c r="I1638" s="10">
        <v>55095</v>
      </c>
      <c r="J1638" s="10">
        <v>0</v>
      </c>
      <c r="K1638" s="3"/>
      <c r="L1638" s="3"/>
    </row>
    <row r="1639" spans="1:12" x14ac:dyDescent="0.3">
      <c r="A1639" s="2">
        <v>2017</v>
      </c>
      <c r="B1639" s="2" t="s">
        <v>10</v>
      </c>
      <c r="C1639" s="4" t="s">
        <v>87</v>
      </c>
      <c r="D1639" s="2" t="s">
        <v>50</v>
      </c>
      <c r="E1639" s="2" t="str">
        <f t="shared" si="50"/>
        <v>201702</v>
      </c>
      <c r="F1639" s="2" t="str">
        <f t="shared" si="51"/>
        <v>20170241</v>
      </c>
      <c r="G1639" s="2" t="s">
        <v>51</v>
      </c>
      <c r="H1639" s="2">
        <v>319366</v>
      </c>
      <c r="I1639" s="10">
        <v>738763</v>
      </c>
      <c r="J1639" s="10">
        <v>0</v>
      </c>
      <c r="K1639" s="3"/>
      <c r="L1639" s="3"/>
    </row>
    <row r="1640" spans="1:12" x14ac:dyDescent="0.3">
      <c r="A1640" s="2">
        <v>2017</v>
      </c>
      <c r="B1640" s="2" t="s">
        <v>10</v>
      </c>
      <c r="C1640" s="4" t="s">
        <v>87</v>
      </c>
      <c r="D1640" s="2" t="s">
        <v>54</v>
      </c>
      <c r="E1640" s="2" t="str">
        <f t="shared" si="50"/>
        <v>201702</v>
      </c>
      <c r="F1640" s="2" t="str">
        <f t="shared" si="51"/>
        <v>20170244</v>
      </c>
      <c r="G1640" s="2" t="s">
        <v>55</v>
      </c>
      <c r="H1640" s="2">
        <v>132936</v>
      </c>
      <c r="I1640" s="10">
        <v>708043</v>
      </c>
      <c r="J1640" s="10">
        <v>0</v>
      </c>
      <c r="K1640" s="3"/>
      <c r="L1640" s="3"/>
    </row>
    <row r="1641" spans="1:12" x14ac:dyDescent="0.3">
      <c r="A1641" s="2">
        <v>2017</v>
      </c>
      <c r="B1641" s="2" t="s">
        <v>10</v>
      </c>
      <c r="C1641" s="4" t="s">
        <v>87</v>
      </c>
      <c r="D1641" s="2" t="s">
        <v>56</v>
      </c>
      <c r="E1641" s="2" t="str">
        <f t="shared" si="50"/>
        <v>201702</v>
      </c>
      <c r="F1641" s="2" t="str">
        <f t="shared" si="51"/>
        <v>20170247</v>
      </c>
      <c r="G1641" s="2" t="s">
        <v>57</v>
      </c>
      <c r="H1641" s="2">
        <v>352880</v>
      </c>
      <c r="I1641" s="10">
        <v>906225</v>
      </c>
      <c r="J1641" s="10">
        <v>0</v>
      </c>
      <c r="K1641" s="3"/>
      <c r="L1641" s="3"/>
    </row>
    <row r="1642" spans="1:12" x14ac:dyDescent="0.3">
      <c r="A1642" s="2">
        <v>2017</v>
      </c>
      <c r="B1642" s="2" t="s">
        <v>10</v>
      </c>
      <c r="C1642" s="4" t="s">
        <v>87</v>
      </c>
      <c r="D1642" s="2" t="s">
        <v>58</v>
      </c>
      <c r="E1642" s="2" t="str">
        <f t="shared" si="50"/>
        <v>201702</v>
      </c>
      <c r="F1642" s="2" t="str">
        <f t="shared" si="51"/>
        <v>20170250</v>
      </c>
      <c r="G1642" s="2" t="s">
        <v>59</v>
      </c>
      <c r="H1642" s="2">
        <v>415509</v>
      </c>
      <c r="I1642" s="10">
        <v>480787</v>
      </c>
      <c r="J1642" s="10">
        <v>0</v>
      </c>
      <c r="K1642" s="3"/>
      <c r="L1642" s="3"/>
    </row>
    <row r="1643" spans="1:12" x14ac:dyDescent="0.3">
      <c r="A1643" s="2">
        <v>2017</v>
      </c>
      <c r="B1643" s="2" t="s">
        <v>10</v>
      </c>
      <c r="C1643" s="4" t="s">
        <v>87</v>
      </c>
      <c r="D1643" s="2" t="s">
        <v>60</v>
      </c>
      <c r="E1643" s="2" t="str">
        <f t="shared" si="50"/>
        <v>201702</v>
      </c>
      <c r="F1643" s="2" t="str">
        <f t="shared" si="51"/>
        <v>20170252</v>
      </c>
      <c r="G1643" s="2" t="s">
        <v>61</v>
      </c>
      <c r="H1643" s="2">
        <v>262652</v>
      </c>
      <c r="I1643" s="10">
        <v>1134867</v>
      </c>
      <c r="J1643" s="10">
        <v>0</v>
      </c>
      <c r="K1643" s="3"/>
      <c r="L1643" s="3"/>
    </row>
    <row r="1644" spans="1:12" x14ac:dyDescent="0.3">
      <c r="A1644" s="2">
        <v>2017</v>
      </c>
      <c r="B1644" s="2" t="s">
        <v>10</v>
      </c>
      <c r="C1644" s="4" t="s">
        <v>87</v>
      </c>
      <c r="D1644" s="2" t="s">
        <v>62</v>
      </c>
      <c r="E1644" s="2" t="str">
        <f t="shared" si="50"/>
        <v>201702</v>
      </c>
      <c r="F1644" s="2" t="str">
        <f t="shared" si="51"/>
        <v>20170254</v>
      </c>
      <c r="G1644" s="2" t="s">
        <v>63</v>
      </c>
      <c r="H1644" s="2">
        <v>430504</v>
      </c>
      <c r="I1644" s="10">
        <v>900384</v>
      </c>
      <c r="J1644" s="10">
        <v>0</v>
      </c>
      <c r="K1644" s="3"/>
      <c r="L1644" s="3"/>
    </row>
    <row r="1645" spans="1:12" x14ac:dyDescent="0.3">
      <c r="A1645" s="2">
        <v>2017</v>
      </c>
      <c r="B1645" s="2" t="s">
        <v>10</v>
      </c>
      <c r="C1645" s="4" t="s">
        <v>87</v>
      </c>
      <c r="D1645" s="2" t="s">
        <v>64</v>
      </c>
      <c r="E1645" s="2" t="str">
        <f t="shared" si="50"/>
        <v>201702</v>
      </c>
      <c r="F1645" s="2" t="str">
        <f t="shared" si="51"/>
        <v>20170286</v>
      </c>
      <c r="G1645" s="2" t="s">
        <v>65</v>
      </c>
      <c r="H1645" s="2">
        <v>43670</v>
      </c>
      <c r="I1645" s="10">
        <v>251197</v>
      </c>
      <c r="J1645" s="10">
        <v>0</v>
      </c>
      <c r="K1645" s="3"/>
      <c r="L1645" s="3"/>
    </row>
    <row r="1646" spans="1:12" x14ac:dyDescent="0.3">
      <c r="A1646" s="2">
        <v>2017</v>
      </c>
      <c r="B1646" s="2" t="s">
        <v>10</v>
      </c>
      <c r="C1646" s="4" t="s">
        <v>87</v>
      </c>
      <c r="D1646" s="2" t="s">
        <v>66</v>
      </c>
      <c r="E1646" s="2" t="str">
        <f t="shared" si="50"/>
        <v>201702</v>
      </c>
      <c r="F1646" s="2" t="str">
        <f t="shared" si="51"/>
        <v>20170263</v>
      </c>
      <c r="G1646" s="2" t="s">
        <v>67</v>
      </c>
      <c r="H1646" s="2">
        <v>257639</v>
      </c>
      <c r="I1646" s="10">
        <v>230463</v>
      </c>
      <c r="J1646" s="10">
        <v>0</v>
      </c>
      <c r="K1646" s="3"/>
      <c r="L1646" s="3"/>
    </row>
    <row r="1647" spans="1:12" x14ac:dyDescent="0.3">
      <c r="A1647" s="2">
        <v>2017</v>
      </c>
      <c r="B1647" s="2" t="s">
        <v>10</v>
      </c>
      <c r="C1647" s="4" t="s">
        <v>87</v>
      </c>
      <c r="D1647" s="2" t="s">
        <v>68</v>
      </c>
      <c r="E1647" s="2" t="str">
        <f t="shared" si="50"/>
        <v>201702</v>
      </c>
      <c r="F1647" s="2" t="str">
        <f t="shared" si="51"/>
        <v>20170266</v>
      </c>
      <c r="G1647" s="2" t="s">
        <v>69</v>
      </c>
      <c r="H1647" s="2">
        <v>517234</v>
      </c>
      <c r="I1647" s="10">
        <v>371720</v>
      </c>
      <c r="J1647" s="10">
        <v>0</v>
      </c>
      <c r="K1647" s="3"/>
      <c r="L1647" s="3"/>
    </row>
    <row r="1648" spans="1:12" x14ac:dyDescent="0.3">
      <c r="A1648" s="2">
        <v>2017</v>
      </c>
      <c r="B1648" s="2" t="s">
        <v>10</v>
      </c>
      <c r="C1648" s="4" t="s">
        <v>87</v>
      </c>
      <c r="D1648" s="2" t="s">
        <v>70</v>
      </c>
      <c r="E1648" s="2" t="str">
        <f t="shared" si="50"/>
        <v>201702</v>
      </c>
      <c r="F1648" s="2" t="str">
        <f t="shared" si="51"/>
        <v>20170288</v>
      </c>
      <c r="G1648" s="2" t="s">
        <v>71</v>
      </c>
      <c r="H1648" s="2">
        <v>41254</v>
      </c>
      <c r="I1648" s="10">
        <v>14229</v>
      </c>
      <c r="J1648" s="10">
        <v>0</v>
      </c>
      <c r="K1648" s="3"/>
      <c r="L1648" s="3"/>
    </row>
    <row r="1649" spans="1:12" x14ac:dyDescent="0.3">
      <c r="A1649" s="2">
        <v>2017</v>
      </c>
      <c r="B1649" s="2" t="s">
        <v>10</v>
      </c>
      <c r="C1649" s="4" t="s">
        <v>87</v>
      </c>
      <c r="D1649" s="2" t="s">
        <v>72</v>
      </c>
      <c r="E1649" s="2" t="str">
        <f t="shared" si="50"/>
        <v>201702</v>
      </c>
      <c r="F1649" s="2" t="str">
        <f t="shared" si="51"/>
        <v>20170268</v>
      </c>
      <c r="G1649" s="2" t="s">
        <v>73</v>
      </c>
      <c r="H1649" s="2">
        <v>1063034</v>
      </c>
      <c r="I1649" s="10">
        <v>878576</v>
      </c>
      <c r="J1649" s="10">
        <v>0</v>
      </c>
      <c r="K1649" s="3"/>
      <c r="L1649" s="3"/>
    </row>
    <row r="1650" spans="1:12" x14ac:dyDescent="0.3">
      <c r="A1650" s="2">
        <v>2017</v>
      </c>
      <c r="B1650" s="2" t="s">
        <v>10</v>
      </c>
      <c r="C1650" s="4" t="s">
        <v>87</v>
      </c>
      <c r="D1650" s="2" t="s">
        <v>74</v>
      </c>
      <c r="E1650" s="2" t="str">
        <f t="shared" si="50"/>
        <v>201702</v>
      </c>
      <c r="F1650" s="2" t="str">
        <f t="shared" si="51"/>
        <v>20170270</v>
      </c>
      <c r="G1650" s="2" t="s">
        <v>75</v>
      </c>
      <c r="H1650" s="2">
        <v>149819</v>
      </c>
      <c r="I1650" s="10">
        <v>775818</v>
      </c>
      <c r="J1650" s="10">
        <v>0</v>
      </c>
      <c r="K1650" s="3"/>
      <c r="L1650" s="3"/>
    </row>
    <row r="1651" spans="1:12" x14ac:dyDescent="0.3">
      <c r="A1651" s="2">
        <v>2017</v>
      </c>
      <c r="B1651" s="2" t="s">
        <v>10</v>
      </c>
      <c r="C1651" s="4" t="s">
        <v>87</v>
      </c>
      <c r="D1651" s="2" t="s">
        <v>76</v>
      </c>
      <c r="E1651" s="2" t="str">
        <f t="shared" si="50"/>
        <v>201702</v>
      </c>
      <c r="F1651" s="2" t="str">
        <f t="shared" si="51"/>
        <v>20170273</v>
      </c>
      <c r="G1651" s="2" t="s">
        <v>77</v>
      </c>
      <c r="H1651" s="2">
        <v>482892</v>
      </c>
      <c r="I1651" s="10">
        <v>701517</v>
      </c>
      <c r="J1651" s="10">
        <v>0</v>
      </c>
      <c r="K1651" s="3"/>
      <c r="L1651" s="3"/>
    </row>
    <row r="1652" spans="1:12" x14ac:dyDescent="0.3">
      <c r="A1652" s="2">
        <v>2017</v>
      </c>
      <c r="B1652" s="2" t="s">
        <v>10</v>
      </c>
      <c r="C1652" s="4" t="s">
        <v>87</v>
      </c>
      <c r="D1652" s="2" t="s">
        <v>78</v>
      </c>
      <c r="E1652" s="2" t="str">
        <f t="shared" si="50"/>
        <v>201702</v>
      </c>
      <c r="F1652" s="2" t="str">
        <f t="shared" si="51"/>
        <v>20170276</v>
      </c>
      <c r="G1652" s="2" t="s">
        <v>79</v>
      </c>
      <c r="H1652" s="2">
        <v>2418214</v>
      </c>
      <c r="I1652" s="10">
        <v>1747147</v>
      </c>
      <c r="J1652" s="10">
        <v>0</v>
      </c>
      <c r="K1652" s="3"/>
      <c r="L1652" s="3"/>
    </row>
    <row r="1653" spans="1:12" x14ac:dyDescent="0.3">
      <c r="A1653" s="2">
        <v>2017</v>
      </c>
      <c r="B1653" s="2" t="s">
        <v>10</v>
      </c>
      <c r="C1653" s="4" t="s">
        <v>87</v>
      </c>
      <c r="D1653" s="2" t="s">
        <v>80</v>
      </c>
      <c r="E1653" s="2" t="str">
        <f t="shared" si="50"/>
        <v>201702</v>
      </c>
      <c r="F1653" s="2" t="str">
        <f t="shared" si="51"/>
        <v>20170297</v>
      </c>
      <c r="G1653" s="2" t="s">
        <v>81</v>
      </c>
      <c r="H1653" s="2">
        <v>3280</v>
      </c>
      <c r="I1653" s="10">
        <v>26142</v>
      </c>
      <c r="J1653" s="10">
        <v>0</v>
      </c>
      <c r="K1653" s="3"/>
      <c r="L1653" s="3"/>
    </row>
    <row r="1654" spans="1:12" x14ac:dyDescent="0.3">
      <c r="A1654" s="2">
        <v>2017</v>
      </c>
      <c r="B1654" s="2" t="s">
        <v>10</v>
      </c>
      <c r="C1654" s="4" t="s">
        <v>87</v>
      </c>
      <c r="D1654" s="2" t="s">
        <v>82</v>
      </c>
      <c r="E1654" s="2" t="str">
        <f t="shared" si="50"/>
        <v>201702</v>
      </c>
      <c r="F1654" s="2" t="str">
        <f t="shared" si="51"/>
        <v>20170299</v>
      </c>
      <c r="G1654" s="2" t="s">
        <v>83</v>
      </c>
      <c r="H1654" s="2">
        <v>6519</v>
      </c>
      <c r="I1654" s="10">
        <v>67534</v>
      </c>
      <c r="J1654" s="10">
        <v>0</v>
      </c>
      <c r="K1654" s="3"/>
      <c r="L1654" s="3"/>
    </row>
    <row r="1655" spans="1:12" x14ac:dyDescent="0.3">
      <c r="A1655" s="2">
        <v>2017</v>
      </c>
      <c r="B1655" s="2" t="s">
        <v>13</v>
      </c>
      <c r="C1655" s="4" t="s">
        <v>90</v>
      </c>
      <c r="D1655" s="2" t="s">
        <v>5</v>
      </c>
      <c r="E1655" s="2" t="str">
        <f t="shared" si="50"/>
        <v>201703</v>
      </c>
      <c r="F1655" s="2" t="str">
        <f t="shared" si="51"/>
        <v>20170391</v>
      </c>
      <c r="G1655" s="2" t="s">
        <v>6</v>
      </c>
      <c r="H1655" s="2">
        <v>14088</v>
      </c>
      <c r="I1655" s="10">
        <v>53054</v>
      </c>
      <c r="J1655" s="10">
        <v>0</v>
      </c>
      <c r="K1655" s="3"/>
      <c r="L1655" s="3"/>
    </row>
    <row r="1656" spans="1:12" x14ac:dyDescent="0.3">
      <c r="A1656" s="2">
        <v>2017</v>
      </c>
      <c r="B1656" s="2" t="s">
        <v>13</v>
      </c>
      <c r="C1656" s="4" t="s">
        <v>90</v>
      </c>
      <c r="D1656" s="2" t="s">
        <v>18</v>
      </c>
      <c r="E1656" s="2" t="str">
        <f t="shared" si="50"/>
        <v>201703</v>
      </c>
      <c r="F1656" s="2" t="str">
        <f t="shared" si="51"/>
        <v>20170305</v>
      </c>
      <c r="G1656" s="2" t="s">
        <v>19</v>
      </c>
      <c r="H1656" s="2">
        <v>3683283</v>
      </c>
      <c r="I1656" s="10">
        <v>2225416</v>
      </c>
      <c r="J1656" s="10">
        <v>0</v>
      </c>
      <c r="K1656" s="3"/>
      <c r="L1656" s="3"/>
    </row>
    <row r="1657" spans="1:12" x14ac:dyDescent="0.3">
      <c r="A1657" s="2">
        <v>2017</v>
      </c>
      <c r="B1657" s="2" t="s">
        <v>13</v>
      </c>
      <c r="C1657" s="4" t="s">
        <v>90</v>
      </c>
      <c r="D1657" s="2" t="s">
        <v>20</v>
      </c>
      <c r="E1657" s="2" t="str">
        <f t="shared" si="50"/>
        <v>201703</v>
      </c>
      <c r="F1657" s="2" t="str">
        <f t="shared" si="51"/>
        <v>20170381</v>
      </c>
      <c r="G1657" s="2" t="s">
        <v>21</v>
      </c>
      <c r="H1657" s="2">
        <v>44614</v>
      </c>
      <c r="I1657" s="10">
        <v>192702</v>
      </c>
      <c r="J1657" s="10">
        <v>0</v>
      </c>
      <c r="K1657" s="3"/>
      <c r="L1657" s="3"/>
    </row>
    <row r="1658" spans="1:12" x14ac:dyDescent="0.3">
      <c r="A1658" s="2">
        <v>2017</v>
      </c>
      <c r="B1658" s="2" t="s">
        <v>13</v>
      </c>
      <c r="C1658" s="4" t="s">
        <v>90</v>
      </c>
      <c r="D1658" s="2" t="s">
        <v>22</v>
      </c>
      <c r="E1658" s="2" t="str">
        <f t="shared" si="50"/>
        <v>201703</v>
      </c>
      <c r="F1658" s="2" t="str">
        <f t="shared" si="51"/>
        <v>20170308</v>
      </c>
      <c r="G1658" s="2" t="s">
        <v>23</v>
      </c>
      <c r="H1658" s="2">
        <v>1076621</v>
      </c>
      <c r="I1658" s="10">
        <v>1301588</v>
      </c>
      <c r="J1658" s="10">
        <v>0</v>
      </c>
      <c r="K1658" s="3"/>
      <c r="L1658" s="3"/>
    </row>
    <row r="1659" spans="1:12" x14ac:dyDescent="0.3">
      <c r="A1659" s="2">
        <v>2017</v>
      </c>
      <c r="B1659" s="2" t="s">
        <v>13</v>
      </c>
      <c r="C1659" s="4" t="s">
        <v>90</v>
      </c>
      <c r="D1659" s="2" t="s">
        <v>24</v>
      </c>
      <c r="E1659" s="2" t="str">
        <f t="shared" si="50"/>
        <v>201703</v>
      </c>
      <c r="F1659" s="2" t="str">
        <f t="shared" si="51"/>
        <v>20170311</v>
      </c>
      <c r="G1659" s="2" t="s">
        <v>25</v>
      </c>
      <c r="H1659" s="2">
        <v>6047330</v>
      </c>
      <c r="I1659" s="10">
        <v>1155849</v>
      </c>
      <c r="J1659" s="10">
        <v>0</v>
      </c>
      <c r="K1659" s="3"/>
      <c r="L1659" s="3"/>
    </row>
    <row r="1660" spans="1:12" x14ac:dyDescent="0.3">
      <c r="A1660" s="2">
        <v>2017</v>
      </c>
      <c r="B1660" s="2" t="s">
        <v>13</v>
      </c>
      <c r="C1660" s="4" t="s">
        <v>90</v>
      </c>
      <c r="D1660" s="2" t="s">
        <v>26</v>
      </c>
      <c r="E1660" s="2" t="str">
        <f t="shared" si="50"/>
        <v>201703</v>
      </c>
      <c r="F1660" s="2" t="str">
        <f t="shared" si="51"/>
        <v>20170313</v>
      </c>
      <c r="G1660" s="2" t="s">
        <v>27</v>
      </c>
      <c r="H1660" s="2">
        <v>607308</v>
      </c>
      <c r="I1660" s="10">
        <v>1382356</v>
      </c>
      <c r="J1660" s="10">
        <v>0</v>
      </c>
      <c r="K1660" s="3"/>
      <c r="L1660" s="3"/>
    </row>
    <row r="1661" spans="1:12" x14ac:dyDescent="0.3">
      <c r="A1661" s="2">
        <v>2017</v>
      </c>
      <c r="B1661" s="2" t="s">
        <v>13</v>
      </c>
      <c r="C1661" s="4" t="s">
        <v>90</v>
      </c>
      <c r="D1661" s="2" t="s">
        <v>28</v>
      </c>
      <c r="E1661" s="2" t="str">
        <f t="shared" si="50"/>
        <v>201703</v>
      </c>
      <c r="F1661" s="2" t="str">
        <f t="shared" si="51"/>
        <v>20170315</v>
      </c>
      <c r="G1661" s="2" t="s">
        <v>29</v>
      </c>
      <c r="H1661" s="2">
        <v>445095</v>
      </c>
      <c r="I1661" s="10">
        <v>631380</v>
      </c>
      <c r="J1661" s="10">
        <v>0</v>
      </c>
      <c r="K1661" s="3"/>
      <c r="L1661" s="3"/>
    </row>
    <row r="1662" spans="1:12" x14ac:dyDescent="0.3">
      <c r="A1662" s="2">
        <v>2017</v>
      </c>
      <c r="B1662" s="2" t="s">
        <v>13</v>
      </c>
      <c r="C1662" s="4" t="s">
        <v>90</v>
      </c>
      <c r="D1662" s="2" t="s">
        <v>30</v>
      </c>
      <c r="E1662" s="2" t="str">
        <f t="shared" si="50"/>
        <v>201703</v>
      </c>
      <c r="F1662" s="2" t="str">
        <f t="shared" si="51"/>
        <v>20170317</v>
      </c>
      <c r="G1662" s="2" t="s">
        <v>31</v>
      </c>
      <c r="H1662" s="2">
        <v>444070</v>
      </c>
      <c r="I1662" s="10">
        <v>401131</v>
      </c>
      <c r="J1662" s="10">
        <v>0</v>
      </c>
      <c r="K1662" s="3"/>
      <c r="L1662" s="3"/>
    </row>
    <row r="1663" spans="1:12" x14ac:dyDescent="0.3">
      <c r="A1663" s="2">
        <v>2017</v>
      </c>
      <c r="B1663" s="2" t="s">
        <v>13</v>
      </c>
      <c r="C1663" s="4" t="s">
        <v>90</v>
      </c>
      <c r="D1663" s="2" t="s">
        <v>32</v>
      </c>
      <c r="E1663" s="2" t="str">
        <f t="shared" si="50"/>
        <v>201703</v>
      </c>
      <c r="F1663" s="2" t="str">
        <f t="shared" si="51"/>
        <v>20170318</v>
      </c>
      <c r="G1663" s="2" t="s">
        <v>33</v>
      </c>
      <c r="H1663" s="2">
        <v>70916</v>
      </c>
      <c r="I1663" s="10">
        <v>297815</v>
      </c>
      <c r="J1663" s="10">
        <v>0</v>
      </c>
      <c r="K1663" s="3"/>
      <c r="L1663" s="3"/>
    </row>
    <row r="1664" spans="1:12" x14ac:dyDescent="0.3">
      <c r="A1664" s="2">
        <v>2017</v>
      </c>
      <c r="B1664" s="2" t="s">
        <v>13</v>
      </c>
      <c r="C1664" s="4" t="s">
        <v>90</v>
      </c>
      <c r="D1664" s="2" t="s">
        <v>34</v>
      </c>
      <c r="E1664" s="2" t="str">
        <f t="shared" si="50"/>
        <v>201703</v>
      </c>
      <c r="F1664" s="2" t="str">
        <f t="shared" si="51"/>
        <v>20170385</v>
      </c>
      <c r="G1664" s="2" t="s">
        <v>35</v>
      </c>
      <c r="H1664" s="2">
        <v>156960</v>
      </c>
      <c r="I1664" s="10">
        <v>209720</v>
      </c>
      <c r="J1664" s="10">
        <v>0</v>
      </c>
      <c r="K1664" s="3"/>
      <c r="L1664" s="3"/>
    </row>
    <row r="1665" spans="1:12" x14ac:dyDescent="0.3">
      <c r="A1665" s="2">
        <v>2017</v>
      </c>
      <c r="B1665" s="2" t="s">
        <v>13</v>
      </c>
      <c r="C1665" s="4" t="s">
        <v>90</v>
      </c>
      <c r="D1665" s="2" t="s">
        <v>36</v>
      </c>
      <c r="E1665" s="2" t="str">
        <f t="shared" si="50"/>
        <v>201703</v>
      </c>
      <c r="F1665" s="2" t="str">
        <f t="shared" si="51"/>
        <v>20170319</v>
      </c>
      <c r="G1665" s="2" t="s">
        <v>37</v>
      </c>
      <c r="H1665" s="2">
        <v>268891</v>
      </c>
      <c r="I1665" s="10">
        <v>948312</v>
      </c>
      <c r="J1665" s="10">
        <v>0</v>
      </c>
      <c r="K1665" s="3"/>
      <c r="L1665" s="3"/>
    </row>
    <row r="1666" spans="1:12" x14ac:dyDescent="0.3">
      <c r="A1666" s="2">
        <v>2017</v>
      </c>
      <c r="B1666" s="2" t="s">
        <v>13</v>
      </c>
      <c r="C1666" s="4" t="s">
        <v>90</v>
      </c>
      <c r="D1666" s="2" t="s">
        <v>38</v>
      </c>
      <c r="E1666" s="2" t="str">
        <f t="shared" ref="E1666:E1729" si="52">+CONCATENATE(A1666,C1666)</f>
        <v>201703</v>
      </c>
      <c r="F1666" s="2" t="str">
        <f t="shared" ref="F1666:F1729" si="53">+CONCATENATE(A1666,C1666,D1666)</f>
        <v>20170320</v>
      </c>
      <c r="G1666" s="2" t="s">
        <v>39</v>
      </c>
      <c r="H1666" s="2">
        <v>299888</v>
      </c>
      <c r="I1666" s="10">
        <v>803548</v>
      </c>
      <c r="J1666" s="10">
        <v>0</v>
      </c>
      <c r="K1666" s="3"/>
      <c r="L1666" s="3"/>
    </row>
    <row r="1667" spans="1:12" x14ac:dyDescent="0.3">
      <c r="A1667" s="2">
        <v>2017</v>
      </c>
      <c r="B1667" s="2" t="s">
        <v>13</v>
      </c>
      <c r="C1667" s="4" t="s">
        <v>90</v>
      </c>
      <c r="D1667" s="2" t="s">
        <v>40</v>
      </c>
      <c r="E1667" s="2" t="str">
        <f t="shared" si="52"/>
        <v>201703</v>
      </c>
      <c r="F1667" s="2" t="str">
        <f t="shared" si="53"/>
        <v>20170327</v>
      </c>
      <c r="G1667" s="2" t="s">
        <v>41</v>
      </c>
      <c r="H1667" s="2">
        <v>47551</v>
      </c>
      <c r="I1667" s="10">
        <v>362732</v>
      </c>
      <c r="J1667" s="10">
        <v>0</v>
      </c>
      <c r="K1667" s="3"/>
      <c r="L1667" s="3"/>
    </row>
    <row r="1668" spans="1:12" x14ac:dyDescent="0.3">
      <c r="A1668" s="2">
        <v>2017</v>
      </c>
      <c r="B1668" s="2" t="s">
        <v>13</v>
      </c>
      <c r="C1668" s="4" t="s">
        <v>90</v>
      </c>
      <c r="D1668" s="2" t="s">
        <v>42</v>
      </c>
      <c r="E1668" s="2" t="str">
        <f t="shared" si="52"/>
        <v>201703</v>
      </c>
      <c r="F1668" s="2" t="str">
        <f t="shared" si="53"/>
        <v>20170323</v>
      </c>
      <c r="G1668" s="2" t="s">
        <v>43</v>
      </c>
      <c r="H1668" s="2">
        <v>283248</v>
      </c>
      <c r="I1668" s="10">
        <v>1301692</v>
      </c>
      <c r="J1668" s="10">
        <v>0</v>
      </c>
      <c r="K1668" s="3"/>
      <c r="L1668" s="3"/>
    </row>
    <row r="1669" spans="1:12" x14ac:dyDescent="0.3">
      <c r="A1669" s="2">
        <v>2017</v>
      </c>
      <c r="B1669" s="2" t="s">
        <v>13</v>
      </c>
      <c r="C1669" s="4" t="s">
        <v>90</v>
      </c>
      <c r="D1669" s="2" t="s">
        <v>44</v>
      </c>
      <c r="E1669" s="2" t="str">
        <f t="shared" si="52"/>
        <v>201703</v>
      </c>
      <c r="F1669" s="2" t="str">
        <f t="shared" si="53"/>
        <v>20170325</v>
      </c>
      <c r="G1669" s="2" t="s">
        <v>45</v>
      </c>
      <c r="H1669" s="2">
        <v>1257151</v>
      </c>
      <c r="I1669" s="10">
        <v>837891</v>
      </c>
      <c r="J1669" s="10">
        <v>0</v>
      </c>
      <c r="K1669" s="3"/>
      <c r="L1669" s="3"/>
    </row>
    <row r="1670" spans="1:12" x14ac:dyDescent="0.3">
      <c r="A1670" s="2">
        <v>2017</v>
      </c>
      <c r="B1670" s="2" t="s">
        <v>13</v>
      </c>
      <c r="C1670" s="4" t="s">
        <v>90</v>
      </c>
      <c r="D1670" s="2" t="s">
        <v>46</v>
      </c>
      <c r="E1670" s="2" t="str">
        <f t="shared" si="52"/>
        <v>201703</v>
      </c>
      <c r="F1670" s="2" t="str">
        <f t="shared" si="53"/>
        <v>20170394</v>
      </c>
      <c r="G1670" s="2" t="s">
        <v>47</v>
      </c>
      <c r="H1670" s="2">
        <v>4656</v>
      </c>
      <c r="I1670" s="10">
        <v>36232</v>
      </c>
      <c r="J1670" s="10">
        <v>0</v>
      </c>
      <c r="K1670" s="3"/>
      <c r="L1670" s="3"/>
    </row>
    <row r="1671" spans="1:12" x14ac:dyDescent="0.3">
      <c r="A1671" s="2">
        <v>2017</v>
      </c>
      <c r="B1671" s="2" t="s">
        <v>13</v>
      </c>
      <c r="C1671" s="4" t="s">
        <v>90</v>
      </c>
      <c r="D1671" s="2" t="s">
        <v>48</v>
      </c>
      <c r="E1671" s="2" t="str">
        <f t="shared" si="52"/>
        <v>201703</v>
      </c>
      <c r="F1671" s="2" t="str">
        <f t="shared" si="53"/>
        <v>20170395</v>
      </c>
      <c r="G1671" s="2" t="s">
        <v>49</v>
      </c>
      <c r="H1671" s="2">
        <v>16040</v>
      </c>
      <c r="I1671" s="10">
        <v>54695</v>
      </c>
      <c r="J1671" s="10">
        <v>0</v>
      </c>
      <c r="K1671" s="3"/>
      <c r="L1671" s="3"/>
    </row>
    <row r="1672" spans="1:12" x14ac:dyDescent="0.3">
      <c r="A1672" s="2">
        <v>2017</v>
      </c>
      <c r="B1672" s="2" t="s">
        <v>13</v>
      </c>
      <c r="C1672" s="4" t="s">
        <v>90</v>
      </c>
      <c r="D1672" s="2" t="s">
        <v>50</v>
      </c>
      <c r="E1672" s="2" t="str">
        <f t="shared" si="52"/>
        <v>201703</v>
      </c>
      <c r="F1672" s="2" t="str">
        <f t="shared" si="53"/>
        <v>20170341</v>
      </c>
      <c r="G1672" s="2" t="s">
        <v>51</v>
      </c>
      <c r="H1672" s="2">
        <v>317622</v>
      </c>
      <c r="I1672" s="10">
        <v>740094</v>
      </c>
      <c r="J1672" s="10">
        <v>0</v>
      </c>
      <c r="K1672" s="3"/>
      <c r="L1672" s="3"/>
    </row>
    <row r="1673" spans="1:12" x14ac:dyDescent="0.3">
      <c r="A1673" s="2">
        <v>2017</v>
      </c>
      <c r="B1673" s="2" t="s">
        <v>13</v>
      </c>
      <c r="C1673" s="4" t="s">
        <v>90</v>
      </c>
      <c r="D1673" s="2" t="s">
        <v>54</v>
      </c>
      <c r="E1673" s="2" t="str">
        <f t="shared" si="52"/>
        <v>201703</v>
      </c>
      <c r="F1673" s="2" t="str">
        <f t="shared" si="53"/>
        <v>20170344</v>
      </c>
      <c r="G1673" s="2" t="s">
        <v>55</v>
      </c>
      <c r="H1673" s="2">
        <v>131527</v>
      </c>
      <c r="I1673" s="10">
        <v>692830</v>
      </c>
      <c r="J1673" s="10">
        <v>0</v>
      </c>
      <c r="K1673" s="3"/>
      <c r="L1673" s="3"/>
    </row>
    <row r="1674" spans="1:12" x14ac:dyDescent="0.3">
      <c r="A1674" s="2">
        <v>2017</v>
      </c>
      <c r="B1674" s="2" t="s">
        <v>13</v>
      </c>
      <c r="C1674" s="4" t="s">
        <v>90</v>
      </c>
      <c r="D1674" s="2" t="s">
        <v>56</v>
      </c>
      <c r="E1674" s="2" t="str">
        <f t="shared" si="52"/>
        <v>201703</v>
      </c>
      <c r="F1674" s="2" t="str">
        <f t="shared" si="53"/>
        <v>20170347</v>
      </c>
      <c r="G1674" s="2" t="s">
        <v>57</v>
      </c>
      <c r="H1674" s="2">
        <v>353689</v>
      </c>
      <c r="I1674" s="10">
        <v>905787</v>
      </c>
      <c r="J1674" s="10">
        <v>0</v>
      </c>
      <c r="K1674" s="3"/>
      <c r="L1674" s="3"/>
    </row>
    <row r="1675" spans="1:12" x14ac:dyDescent="0.3">
      <c r="A1675" s="2">
        <v>2017</v>
      </c>
      <c r="B1675" s="2" t="s">
        <v>13</v>
      </c>
      <c r="C1675" s="4" t="s">
        <v>90</v>
      </c>
      <c r="D1675" s="2" t="s">
        <v>58</v>
      </c>
      <c r="E1675" s="2" t="str">
        <f t="shared" si="52"/>
        <v>201703</v>
      </c>
      <c r="F1675" s="2" t="str">
        <f t="shared" si="53"/>
        <v>20170350</v>
      </c>
      <c r="G1675" s="2" t="s">
        <v>59</v>
      </c>
      <c r="H1675" s="2">
        <v>415818</v>
      </c>
      <c r="I1675" s="10">
        <v>479633</v>
      </c>
      <c r="J1675" s="10">
        <v>0</v>
      </c>
      <c r="K1675" s="3"/>
      <c r="L1675" s="3"/>
    </row>
    <row r="1676" spans="1:12" x14ac:dyDescent="0.3">
      <c r="A1676" s="2">
        <v>2017</v>
      </c>
      <c r="B1676" s="2" t="s">
        <v>13</v>
      </c>
      <c r="C1676" s="4" t="s">
        <v>90</v>
      </c>
      <c r="D1676" s="2" t="s">
        <v>60</v>
      </c>
      <c r="E1676" s="2" t="str">
        <f t="shared" si="52"/>
        <v>201703</v>
      </c>
      <c r="F1676" s="2" t="str">
        <f t="shared" si="53"/>
        <v>20170352</v>
      </c>
      <c r="G1676" s="2" t="s">
        <v>61</v>
      </c>
      <c r="H1676" s="2">
        <v>261337</v>
      </c>
      <c r="I1676" s="10">
        <v>1136520</v>
      </c>
      <c r="J1676" s="10">
        <v>0</v>
      </c>
      <c r="K1676" s="3"/>
      <c r="L1676" s="3"/>
    </row>
    <row r="1677" spans="1:12" x14ac:dyDescent="0.3">
      <c r="A1677" s="2">
        <v>2017</v>
      </c>
      <c r="B1677" s="2" t="s">
        <v>13</v>
      </c>
      <c r="C1677" s="4" t="s">
        <v>90</v>
      </c>
      <c r="D1677" s="2" t="s">
        <v>62</v>
      </c>
      <c r="E1677" s="2" t="str">
        <f t="shared" si="52"/>
        <v>201703</v>
      </c>
      <c r="F1677" s="2" t="str">
        <f t="shared" si="53"/>
        <v>20170354</v>
      </c>
      <c r="G1677" s="2" t="s">
        <v>63</v>
      </c>
      <c r="H1677" s="2">
        <v>430684</v>
      </c>
      <c r="I1677" s="10">
        <v>903930</v>
      </c>
      <c r="J1677" s="10">
        <v>0</v>
      </c>
      <c r="K1677" s="3"/>
      <c r="L1677" s="3"/>
    </row>
    <row r="1678" spans="1:12" x14ac:dyDescent="0.3">
      <c r="A1678" s="2">
        <v>2017</v>
      </c>
      <c r="B1678" s="2" t="s">
        <v>13</v>
      </c>
      <c r="C1678" s="4" t="s">
        <v>90</v>
      </c>
      <c r="D1678" s="2" t="s">
        <v>64</v>
      </c>
      <c r="E1678" s="2" t="str">
        <f t="shared" si="52"/>
        <v>201703</v>
      </c>
      <c r="F1678" s="2" t="str">
        <f t="shared" si="53"/>
        <v>20170386</v>
      </c>
      <c r="G1678" s="2" t="s">
        <v>65</v>
      </c>
      <c r="H1678" s="2">
        <v>42910</v>
      </c>
      <c r="I1678" s="10">
        <v>251971</v>
      </c>
      <c r="J1678" s="10">
        <v>0</v>
      </c>
      <c r="K1678" s="3"/>
      <c r="L1678" s="3"/>
    </row>
    <row r="1679" spans="1:12" x14ac:dyDescent="0.3">
      <c r="A1679" s="2">
        <v>2017</v>
      </c>
      <c r="B1679" s="2" t="s">
        <v>13</v>
      </c>
      <c r="C1679" s="4" t="s">
        <v>90</v>
      </c>
      <c r="D1679" s="2" t="s">
        <v>66</v>
      </c>
      <c r="E1679" s="2" t="str">
        <f t="shared" si="52"/>
        <v>201703</v>
      </c>
      <c r="F1679" s="2" t="str">
        <f t="shared" si="53"/>
        <v>20170363</v>
      </c>
      <c r="G1679" s="2" t="s">
        <v>67</v>
      </c>
      <c r="H1679" s="2">
        <v>260721</v>
      </c>
      <c r="I1679" s="10">
        <v>231257</v>
      </c>
      <c r="J1679" s="10">
        <v>0</v>
      </c>
      <c r="K1679" s="3"/>
      <c r="L1679" s="3"/>
    </row>
    <row r="1680" spans="1:12" x14ac:dyDescent="0.3">
      <c r="A1680" s="2">
        <v>2017</v>
      </c>
      <c r="B1680" s="2" t="s">
        <v>13</v>
      </c>
      <c r="C1680" s="4" t="s">
        <v>90</v>
      </c>
      <c r="D1680" s="2" t="s">
        <v>68</v>
      </c>
      <c r="E1680" s="2" t="str">
        <f t="shared" si="52"/>
        <v>201703</v>
      </c>
      <c r="F1680" s="2" t="str">
        <f t="shared" si="53"/>
        <v>20170366</v>
      </c>
      <c r="G1680" s="2" t="s">
        <v>69</v>
      </c>
      <c r="H1680" s="2">
        <v>522083</v>
      </c>
      <c r="I1680" s="10">
        <v>372570</v>
      </c>
      <c r="J1680" s="10">
        <v>0</v>
      </c>
      <c r="K1680" s="3"/>
      <c r="L1680" s="3"/>
    </row>
    <row r="1681" spans="1:12" x14ac:dyDescent="0.3">
      <c r="A1681" s="2">
        <v>2017</v>
      </c>
      <c r="B1681" s="2" t="s">
        <v>13</v>
      </c>
      <c r="C1681" s="4" t="s">
        <v>90</v>
      </c>
      <c r="D1681" s="2" t="s">
        <v>70</v>
      </c>
      <c r="E1681" s="2" t="str">
        <f t="shared" si="52"/>
        <v>201703</v>
      </c>
      <c r="F1681" s="2" t="str">
        <f t="shared" si="53"/>
        <v>20170388</v>
      </c>
      <c r="G1681" s="2" t="s">
        <v>71</v>
      </c>
      <c r="H1681" s="2">
        <v>40558</v>
      </c>
      <c r="I1681" s="10">
        <v>14169</v>
      </c>
      <c r="J1681" s="10">
        <v>0</v>
      </c>
      <c r="K1681" s="3"/>
      <c r="L1681" s="3"/>
    </row>
    <row r="1682" spans="1:12" x14ac:dyDescent="0.3">
      <c r="A1682" s="2">
        <v>2017</v>
      </c>
      <c r="B1682" s="2" t="s">
        <v>13</v>
      </c>
      <c r="C1682" s="4" t="s">
        <v>90</v>
      </c>
      <c r="D1682" s="2" t="s">
        <v>72</v>
      </c>
      <c r="E1682" s="2" t="str">
        <f t="shared" si="52"/>
        <v>201703</v>
      </c>
      <c r="F1682" s="2" t="str">
        <f t="shared" si="53"/>
        <v>20170368</v>
      </c>
      <c r="G1682" s="2" t="s">
        <v>73</v>
      </c>
      <c r="H1682" s="2">
        <v>1067485</v>
      </c>
      <c r="I1682" s="10">
        <v>877430</v>
      </c>
      <c r="J1682" s="10">
        <v>0</v>
      </c>
      <c r="K1682" s="3"/>
      <c r="L1682" s="3"/>
    </row>
    <row r="1683" spans="1:12" x14ac:dyDescent="0.3">
      <c r="A1683" s="2">
        <v>2017</v>
      </c>
      <c r="B1683" s="2" t="s">
        <v>13</v>
      </c>
      <c r="C1683" s="4" t="s">
        <v>90</v>
      </c>
      <c r="D1683" s="2" t="s">
        <v>74</v>
      </c>
      <c r="E1683" s="2" t="str">
        <f t="shared" si="52"/>
        <v>201703</v>
      </c>
      <c r="F1683" s="2" t="str">
        <f t="shared" si="53"/>
        <v>20170370</v>
      </c>
      <c r="G1683" s="2" t="s">
        <v>75</v>
      </c>
      <c r="H1683" s="2">
        <v>150203</v>
      </c>
      <c r="I1683" s="10">
        <v>774748</v>
      </c>
      <c r="J1683" s="10">
        <v>0</v>
      </c>
      <c r="K1683" s="3"/>
      <c r="L1683" s="3"/>
    </row>
    <row r="1684" spans="1:12" x14ac:dyDescent="0.3">
      <c r="A1684" s="2">
        <v>2017</v>
      </c>
      <c r="B1684" s="2" t="s">
        <v>13</v>
      </c>
      <c r="C1684" s="4" t="s">
        <v>90</v>
      </c>
      <c r="D1684" s="2" t="s">
        <v>76</v>
      </c>
      <c r="E1684" s="2" t="str">
        <f t="shared" si="52"/>
        <v>201703</v>
      </c>
      <c r="F1684" s="2" t="str">
        <f t="shared" si="53"/>
        <v>20170373</v>
      </c>
      <c r="G1684" s="2" t="s">
        <v>77</v>
      </c>
      <c r="H1684" s="2">
        <v>482281</v>
      </c>
      <c r="I1684" s="10">
        <v>702777</v>
      </c>
      <c r="J1684" s="10">
        <v>0</v>
      </c>
      <c r="K1684" s="3"/>
      <c r="L1684" s="3"/>
    </row>
    <row r="1685" spans="1:12" x14ac:dyDescent="0.3">
      <c r="A1685" s="2">
        <v>2017</v>
      </c>
      <c r="B1685" s="2" t="s">
        <v>13</v>
      </c>
      <c r="C1685" s="4" t="s">
        <v>90</v>
      </c>
      <c r="D1685" s="2" t="s">
        <v>78</v>
      </c>
      <c r="E1685" s="2" t="str">
        <f t="shared" si="52"/>
        <v>201703</v>
      </c>
      <c r="F1685" s="2" t="str">
        <f t="shared" si="53"/>
        <v>20170376</v>
      </c>
      <c r="G1685" s="2" t="s">
        <v>79</v>
      </c>
      <c r="H1685" s="2">
        <v>2437006</v>
      </c>
      <c r="I1685" s="10">
        <v>1744376</v>
      </c>
      <c r="J1685" s="10">
        <v>0</v>
      </c>
      <c r="K1685" s="3"/>
      <c r="L1685" s="3"/>
    </row>
    <row r="1686" spans="1:12" x14ac:dyDescent="0.3">
      <c r="A1686" s="2">
        <v>2017</v>
      </c>
      <c r="B1686" s="2" t="s">
        <v>13</v>
      </c>
      <c r="C1686" s="4" t="s">
        <v>90</v>
      </c>
      <c r="D1686" s="2" t="s">
        <v>80</v>
      </c>
      <c r="E1686" s="2" t="str">
        <f t="shared" si="52"/>
        <v>201703</v>
      </c>
      <c r="F1686" s="2" t="str">
        <f t="shared" si="53"/>
        <v>20170397</v>
      </c>
      <c r="G1686" s="2" t="s">
        <v>81</v>
      </c>
      <c r="H1686" s="2">
        <v>3114</v>
      </c>
      <c r="I1686" s="10">
        <v>25549</v>
      </c>
      <c r="J1686" s="10">
        <v>0</v>
      </c>
      <c r="K1686" s="3"/>
      <c r="L1686" s="3"/>
    </row>
    <row r="1687" spans="1:12" x14ac:dyDescent="0.3">
      <c r="A1687" s="2">
        <v>2017</v>
      </c>
      <c r="B1687" s="2" t="s">
        <v>13</v>
      </c>
      <c r="C1687" s="4" t="s">
        <v>90</v>
      </c>
      <c r="D1687" s="2" t="s">
        <v>82</v>
      </c>
      <c r="E1687" s="2" t="str">
        <f t="shared" si="52"/>
        <v>201703</v>
      </c>
      <c r="F1687" s="2" t="str">
        <f t="shared" si="53"/>
        <v>20170399</v>
      </c>
      <c r="G1687" s="2" t="s">
        <v>83</v>
      </c>
      <c r="H1687" s="2">
        <v>6565</v>
      </c>
      <c r="I1687" s="10">
        <v>67157</v>
      </c>
      <c r="J1687" s="10">
        <v>0</v>
      </c>
      <c r="K1687" s="3"/>
      <c r="L1687" s="3"/>
    </row>
    <row r="1688" spans="1:12" x14ac:dyDescent="0.3">
      <c r="A1688" s="2">
        <v>2017</v>
      </c>
      <c r="B1688" s="2" t="s">
        <v>4</v>
      </c>
      <c r="C1688" s="4" t="s">
        <v>85</v>
      </c>
      <c r="D1688" s="2" t="s">
        <v>5</v>
      </c>
      <c r="E1688" s="2" t="str">
        <f t="shared" si="52"/>
        <v>201704</v>
      </c>
      <c r="F1688" s="2" t="str">
        <f t="shared" si="53"/>
        <v>20170491</v>
      </c>
      <c r="G1688" s="2" t="s">
        <v>6</v>
      </c>
      <c r="H1688" s="2">
        <v>13404</v>
      </c>
      <c r="I1688" s="10">
        <v>52821</v>
      </c>
      <c r="J1688" s="10">
        <v>0</v>
      </c>
      <c r="K1688" s="3"/>
      <c r="L1688" s="3"/>
    </row>
    <row r="1689" spans="1:12" x14ac:dyDescent="0.3">
      <c r="A1689" s="2">
        <v>2017</v>
      </c>
      <c r="B1689" s="2" t="s">
        <v>4</v>
      </c>
      <c r="C1689" s="4" t="s">
        <v>85</v>
      </c>
      <c r="D1689" s="2" t="s">
        <v>18</v>
      </c>
      <c r="E1689" s="2" t="str">
        <f t="shared" si="52"/>
        <v>201704</v>
      </c>
      <c r="F1689" s="2" t="str">
        <f t="shared" si="53"/>
        <v>20170405</v>
      </c>
      <c r="G1689" s="2" t="s">
        <v>19</v>
      </c>
      <c r="H1689" s="2">
        <v>3662699</v>
      </c>
      <c r="I1689" s="10">
        <v>2220016</v>
      </c>
      <c r="J1689" s="10">
        <v>0</v>
      </c>
      <c r="K1689" s="3"/>
      <c r="L1689" s="3"/>
    </row>
    <row r="1690" spans="1:12" x14ac:dyDescent="0.3">
      <c r="A1690" s="2">
        <v>2017</v>
      </c>
      <c r="B1690" s="2" t="s">
        <v>4</v>
      </c>
      <c r="C1690" s="4" t="s">
        <v>85</v>
      </c>
      <c r="D1690" s="2" t="s">
        <v>20</v>
      </c>
      <c r="E1690" s="2" t="str">
        <f t="shared" si="52"/>
        <v>201704</v>
      </c>
      <c r="F1690" s="2" t="str">
        <f t="shared" si="53"/>
        <v>20170481</v>
      </c>
      <c r="G1690" s="2" t="s">
        <v>21</v>
      </c>
      <c r="H1690" s="2">
        <v>42860</v>
      </c>
      <c r="I1690" s="10">
        <v>192561</v>
      </c>
      <c r="J1690" s="10">
        <v>0</v>
      </c>
      <c r="K1690" s="3"/>
      <c r="L1690" s="3"/>
    </row>
    <row r="1691" spans="1:12" x14ac:dyDescent="0.3">
      <c r="A1691" s="2">
        <v>2017</v>
      </c>
      <c r="B1691" s="2" t="s">
        <v>4</v>
      </c>
      <c r="C1691" s="4" t="s">
        <v>85</v>
      </c>
      <c r="D1691" s="2" t="s">
        <v>22</v>
      </c>
      <c r="E1691" s="2" t="str">
        <f t="shared" si="52"/>
        <v>201704</v>
      </c>
      <c r="F1691" s="2" t="str">
        <f t="shared" si="53"/>
        <v>20170408</v>
      </c>
      <c r="G1691" s="2" t="s">
        <v>23</v>
      </c>
      <c r="H1691" s="2">
        <v>1065677</v>
      </c>
      <c r="I1691" s="10">
        <v>1300152</v>
      </c>
      <c r="J1691" s="10">
        <v>0</v>
      </c>
      <c r="K1691" s="3"/>
      <c r="L1691" s="3"/>
    </row>
    <row r="1692" spans="1:12" x14ac:dyDescent="0.3">
      <c r="A1692" s="2">
        <v>2017</v>
      </c>
      <c r="B1692" s="2" t="s">
        <v>4</v>
      </c>
      <c r="C1692" s="4" t="s">
        <v>85</v>
      </c>
      <c r="D1692" s="2" t="s">
        <v>24</v>
      </c>
      <c r="E1692" s="2" t="str">
        <f t="shared" si="52"/>
        <v>201704</v>
      </c>
      <c r="F1692" s="2" t="str">
        <f t="shared" si="53"/>
        <v>20170411</v>
      </c>
      <c r="G1692" s="2" t="s">
        <v>25</v>
      </c>
      <c r="H1692" s="2">
        <v>5977707</v>
      </c>
      <c r="I1692" s="10">
        <v>1157206</v>
      </c>
      <c r="J1692" s="10">
        <v>0</v>
      </c>
      <c r="K1692" s="3"/>
      <c r="L1692" s="3"/>
    </row>
    <row r="1693" spans="1:12" x14ac:dyDescent="0.3">
      <c r="A1693" s="2">
        <v>2017</v>
      </c>
      <c r="B1693" s="2" t="s">
        <v>4</v>
      </c>
      <c r="C1693" s="4" t="s">
        <v>85</v>
      </c>
      <c r="D1693" s="2" t="s">
        <v>26</v>
      </c>
      <c r="E1693" s="2" t="str">
        <f t="shared" si="52"/>
        <v>201704</v>
      </c>
      <c r="F1693" s="2" t="str">
        <f t="shared" si="53"/>
        <v>20170413</v>
      </c>
      <c r="G1693" s="2" t="s">
        <v>27</v>
      </c>
      <c r="H1693" s="2">
        <v>602165</v>
      </c>
      <c r="I1693" s="10">
        <v>1386767</v>
      </c>
      <c r="J1693" s="10">
        <v>0</v>
      </c>
      <c r="K1693" s="3"/>
      <c r="L1693" s="3"/>
    </row>
    <row r="1694" spans="1:12" x14ac:dyDescent="0.3">
      <c r="A1694" s="2">
        <v>2017</v>
      </c>
      <c r="B1694" s="2" t="s">
        <v>4</v>
      </c>
      <c r="C1694" s="4" t="s">
        <v>85</v>
      </c>
      <c r="D1694" s="2" t="s">
        <v>28</v>
      </c>
      <c r="E1694" s="2" t="str">
        <f t="shared" si="52"/>
        <v>201704</v>
      </c>
      <c r="F1694" s="2" t="str">
        <f t="shared" si="53"/>
        <v>20170415</v>
      </c>
      <c r="G1694" s="2" t="s">
        <v>29</v>
      </c>
      <c r="H1694" s="2">
        <v>435221</v>
      </c>
      <c r="I1694" s="10">
        <v>633126</v>
      </c>
      <c r="J1694" s="10">
        <v>0</v>
      </c>
      <c r="K1694" s="3"/>
      <c r="L1694" s="3"/>
    </row>
    <row r="1695" spans="1:12" x14ac:dyDescent="0.3">
      <c r="A1695" s="2">
        <v>2017</v>
      </c>
      <c r="B1695" s="2" t="s">
        <v>4</v>
      </c>
      <c r="C1695" s="4" t="s">
        <v>85</v>
      </c>
      <c r="D1695" s="2" t="s">
        <v>30</v>
      </c>
      <c r="E1695" s="2" t="str">
        <f t="shared" si="52"/>
        <v>201704</v>
      </c>
      <c r="F1695" s="2" t="str">
        <f t="shared" si="53"/>
        <v>20170417</v>
      </c>
      <c r="G1695" s="2" t="s">
        <v>31</v>
      </c>
      <c r="H1695" s="2">
        <v>440293</v>
      </c>
      <c r="I1695" s="7">
        <v>399265</v>
      </c>
      <c r="J1695" s="10">
        <v>0</v>
      </c>
      <c r="K1695" s="3"/>
      <c r="L1695" s="3"/>
    </row>
    <row r="1696" spans="1:12" x14ac:dyDescent="0.3">
      <c r="A1696" s="2">
        <v>2017</v>
      </c>
      <c r="B1696" s="2" t="s">
        <v>4</v>
      </c>
      <c r="C1696" s="4" t="s">
        <v>85</v>
      </c>
      <c r="D1696" s="2" t="s">
        <v>32</v>
      </c>
      <c r="E1696" s="2" t="str">
        <f t="shared" si="52"/>
        <v>201704</v>
      </c>
      <c r="F1696" s="2" t="str">
        <f t="shared" si="53"/>
        <v>20170418</v>
      </c>
      <c r="G1696" s="2" t="s">
        <v>33</v>
      </c>
      <c r="H1696" s="2">
        <v>69433</v>
      </c>
      <c r="I1696" s="10">
        <v>297649</v>
      </c>
      <c r="J1696" s="10">
        <v>0</v>
      </c>
      <c r="K1696" s="3"/>
      <c r="L1696" s="3"/>
    </row>
    <row r="1697" spans="1:12" x14ac:dyDescent="0.3">
      <c r="A1697" s="2">
        <v>2017</v>
      </c>
      <c r="B1697" s="2" t="s">
        <v>4</v>
      </c>
      <c r="C1697" s="4" t="s">
        <v>85</v>
      </c>
      <c r="D1697" s="2" t="s">
        <v>34</v>
      </c>
      <c r="E1697" s="2" t="str">
        <f t="shared" si="52"/>
        <v>201704</v>
      </c>
      <c r="F1697" s="2" t="str">
        <f t="shared" si="53"/>
        <v>20170485</v>
      </c>
      <c r="G1697" s="2" t="s">
        <v>35</v>
      </c>
      <c r="H1697" s="2">
        <v>147862</v>
      </c>
      <c r="I1697" s="10">
        <v>211699</v>
      </c>
      <c r="J1697" s="10">
        <v>0</v>
      </c>
      <c r="K1697" s="3"/>
      <c r="L1697" s="3"/>
    </row>
    <row r="1698" spans="1:12" x14ac:dyDescent="0.3">
      <c r="A1698" s="2">
        <v>2017</v>
      </c>
      <c r="B1698" s="2" t="s">
        <v>4</v>
      </c>
      <c r="C1698" s="4" t="s">
        <v>85</v>
      </c>
      <c r="D1698" s="2" t="s">
        <v>36</v>
      </c>
      <c r="E1698" s="2" t="str">
        <f t="shared" si="52"/>
        <v>201704</v>
      </c>
      <c r="F1698" s="2" t="str">
        <f t="shared" si="53"/>
        <v>20170419</v>
      </c>
      <c r="G1698" s="2" t="s">
        <v>37</v>
      </c>
      <c r="H1698" s="2">
        <v>265327</v>
      </c>
      <c r="I1698" s="10">
        <v>946491</v>
      </c>
      <c r="J1698" s="10">
        <v>0</v>
      </c>
      <c r="K1698" s="3"/>
      <c r="L1698" s="3"/>
    </row>
    <row r="1699" spans="1:12" x14ac:dyDescent="0.3">
      <c r="A1699" s="2">
        <v>2017</v>
      </c>
      <c r="B1699" s="2" t="s">
        <v>4</v>
      </c>
      <c r="C1699" s="4" t="s">
        <v>85</v>
      </c>
      <c r="D1699" s="2" t="s">
        <v>38</v>
      </c>
      <c r="E1699" s="2" t="str">
        <f t="shared" si="52"/>
        <v>201704</v>
      </c>
      <c r="F1699" s="2" t="str">
        <f t="shared" si="53"/>
        <v>20170420</v>
      </c>
      <c r="G1699" s="2" t="s">
        <v>39</v>
      </c>
      <c r="H1699" s="2">
        <v>297710</v>
      </c>
      <c r="I1699" s="10">
        <v>803786</v>
      </c>
      <c r="J1699" s="10">
        <v>0</v>
      </c>
      <c r="K1699" s="3"/>
      <c r="L1699" s="3"/>
    </row>
    <row r="1700" spans="1:12" x14ac:dyDescent="0.3">
      <c r="A1700" s="2">
        <v>2017</v>
      </c>
      <c r="B1700" s="2" t="s">
        <v>4</v>
      </c>
      <c r="C1700" s="4" t="s">
        <v>85</v>
      </c>
      <c r="D1700" s="2" t="s">
        <v>40</v>
      </c>
      <c r="E1700" s="2" t="str">
        <f t="shared" si="52"/>
        <v>201704</v>
      </c>
      <c r="F1700" s="2" t="str">
        <f t="shared" si="53"/>
        <v>20170427</v>
      </c>
      <c r="G1700" s="2" t="s">
        <v>41</v>
      </c>
      <c r="H1700" s="2">
        <v>46899</v>
      </c>
      <c r="I1700" s="10">
        <v>360017</v>
      </c>
      <c r="J1700" s="10">
        <v>0</v>
      </c>
      <c r="K1700" s="3"/>
      <c r="L1700" s="3"/>
    </row>
    <row r="1701" spans="1:12" x14ac:dyDescent="0.3">
      <c r="A1701" s="2">
        <v>2017</v>
      </c>
      <c r="B1701" s="2" t="s">
        <v>4</v>
      </c>
      <c r="C1701" s="4" t="s">
        <v>85</v>
      </c>
      <c r="D1701" s="2" t="s">
        <v>42</v>
      </c>
      <c r="E1701" s="2" t="str">
        <f t="shared" si="52"/>
        <v>201704</v>
      </c>
      <c r="F1701" s="2" t="str">
        <f t="shared" si="53"/>
        <v>20170423</v>
      </c>
      <c r="G1701" s="2" t="s">
        <v>43</v>
      </c>
      <c r="H1701" s="2">
        <v>280094</v>
      </c>
      <c r="I1701" s="10">
        <v>1295287</v>
      </c>
      <c r="J1701" s="10">
        <v>0</v>
      </c>
      <c r="K1701" s="3"/>
      <c r="L1701" s="3"/>
    </row>
    <row r="1702" spans="1:12" x14ac:dyDescent="0.3">
      <c r="A1702" s="2">
        <v>2017</v>
      </c>
      <c r="B1702" s="2" t="s">
        <v>4</v>
      </c>
      <c r="C1702" s="4" t="s">
        <v>85</v>
      </c>
      <c r="D1702" s="2" t="s">
        <v>44</v>
      </c>
      <c r="E1702" s="2" t="str">
        <f t="shared" si="52"/>
        <v>201704</v>
      </c>
      <c r="F1702" s="2" t="str">
        <f t="shared" si="53"/>
        <v>20170425</v>
      </c>
      <c r="G1702" s="2" t="s">
        <v>45</v>
      </c>
      <c r="H1702" s="2">
        <v>1249131</v>
      </c>
      <c r="I1702" s="10">
        <v>832463</v>
      </c>
      <c r="J1702" s="10">
        <v>0</v>
      </c>
      <c r="K1702" s="3"/>
      <c r="L1702" s="3"/>
    </row>
    <row r="1703" spans="1:12" x14ac:dyDescent="0.3">
      <c r="A1703" s="2">
        <v>2017</v>
      </c>
      <c r="B1703" s="2" t="s">
        <v>4</v>
      </c>
      <c r="C1703" s="4" t="s">
        <v>85</v>
      </c>
      <c r="D1703" s="2" t="s">
        <v>46</v>
      </c>
      <c r="E1703" s="2" t="str">
        <f t="shared" si="52"/>
        <v>201704</v>
      </c>
      <c r="F1703" s="2" t="str">
        <f t="shared" si="53"/>
        <v>20170494</v>
      </c>
      <c r="G1703" s="2" t="s">
        <v>47</v>
      </c>
      <c r="H1703" s="2">
        <v>4680</v>
      </c>
      <c r="I1703" s="10">
        <v>36599</v>
      </c>
      <c r="J1703" s="10">
        <v>0</v>
      </c>
      <c r="K1703" s="3"/>
      <c r="L1703" s="3"/>
    </row>
    <row r="1704" spans="1:12" x14ac:dyDescent="0.3">
      <c r="A1704" s="2">
        <v>2017</v>
      </c>
      <c r="B1704" s="2" t="s">
        <v>4</v>
      </c>
      <c r="C1704" s="4" t="s">
        <v>85</v>
      </c>
      <c r="D1704" s="2" t="s">
        <v>48</v>
      </c>
      <c r="E1704" s="2" t="str">
        <f t="shared" si="52"/>
        <v>201704</v>
      </c>
      <c r="F1704" s="2" t="str">
        <f t="shared" si="53"/>
        <v>20170495</v>
      </c>
      <c r="G1704" s="2" t="s">
        <v>49</v>
      </c>
      <c r="H1704" s="2">
        <v>15573</v>
      </c>
      <c r="I1704" s="10">
        <v>55033</v>
      </c>
      <c r="J1704" s="10">
        <v>0</v>
      </c>
      <c r="K1704" s="3"/>
      <c r="L1704" s="3"/>
    </row>
    <row r="1705" spans="1:12" x14ac:dyDescent="0.3">
      <c r="A1705" s="2">
        <v>2017</v>
      </c>
      <c r="B1705" s="2" t="s">
        <v>4</v>
      </c>
      <c r="C1705" s="4" t="s">
        <v>85</v>
      </c>
      <c r="D1705" s="2" t="s">
        <v>50</v>
      </c>
      <c r="E1705" s="2" t="str">
        <f t="shared" si="52"/>
        <v>201704</v>
      </c>
      <c r="F1705" s="2" t="str">
        <f t="shared" si="53"/>
        <v>20170441</v>
      </c>
      <c r="G1705" s="2" t="s">
        <v>51</v>
      </c>
      <c r="H1705" s="2">
        <v>307766</v>
      </c>
      <c r="I1705" s="10">
        <v>739932</v>
      </c>
      <c r="J1705" s="10">
        <v>0</v>
      </c>
      <c r="K1705" s="3"/>
      <c r="L1705" s="3"/>
    </row>
    <row r="1706" spans="1:12" x14ac:dyDescent="0.3">
      <c r="A1706" s="2">
        <v>2017</v>
      </c>
      <c r="B1706" s="2" t="s">
        <v>4</v>
      </c>
      <c r="C1706" s="4" t="s">
        <v>85</v>
      </c>
      <c r="D1706" s="2" t="s">
        <v>54</v>
      </c>
      <c r="E1706" s="2" t="str">
        <f t="shared" si="52"/>
        <v>201704</v>
      </c>
      <c r="F1706" s="2" t="str">
        <f t="shared" si="53"/>
        <v>20170444</v>
      </c>
      <c r="G1706" s="2" t="s">
        <v>55</v>
      </c>
      <c r="H1706" s="2">
        <v>128650</v>
      </c>
      <c r="I1706" s="10">
        <v>698829</v>
      </c>
      <c r="J1706" s="10">
        <v>0</v>
      </c>
      <c r="K1706" s="3"/>
      <c r="L1706" s="3"/>
    </row>
    <row r="1707" spans="1:12" x14ac:dyDescent="0.3">
      <c r="A1707" s="2">
        <v>2017</v>
      </c>
      <c r="B1707" s="2" t="s">
        <v>4</v>
      </c>
      <c r="C1707" s="4" t="s">
        <v>85</v>
      </c>
      <c r="D1707" s="2" t="s">
        <v>56</v>
      </c>
      <c r="E1707" s="2" t="str">
        <f t="shared" si="52"/>
        <v>201704</v>
      </c>
      <c r="F1707" s="2" t="str">
        <f t="shared" si="53"/>
        <v>20170447</v>
      </c>
      <c r="G1707" s="2" t="s">
        <v>57</v>
      </c>
      <c r="H1707" s="2">
        <v>348981</v>
      </c>
      <c r="I1707" s="10">
        <v>907665</v>
      </c>
      <c r="J1707" s="10">
        <v>0</v>
      </c>
      <c r="K1707" s="3"/>
      <c r="L1707" s="3"/>
    </row>
    <row r="1708" spans="1:12" x14ac:dyDescent="0.3">
      <c r="A1708" s="2">
        <v>2017</v>
      </c>
      <c r="B1708" s="2" t="s">
        <v>4</v>
      </c>
      <c r="C1708" s="4" t="s">
        <v>85</v>
      </c>
      <c r="D1708" s="2" t="s">
        <v>58</v>
      </c>
      <c r="E1708" s="2" t="str">
        <f t="shared" si="52"/>
        <v>201704</v>
      </c>
      <c r="F1708" s="2" t="str">
        <f t="shared" si="53"/>
        <v>20170450</v>
      </c>
      <c r="G1708" s="2" t="s">
        <v>59</v>
      </c>
      <c r="H1708" s="2">
        <v>404270</v>
      </c>
      <c r="I1708" s="10">
        <v>478656</v>
      </c>
      <c r="J1708" s="10">
        <v>0</v>
      </c>
      <c r="K1708" s="3"/>
      <c r="L1708" s="3"/>
    </row>
    <row r="1709" spans="1:12" x14ac:dyDescent="0.3">
      <c r="A1709" s="2">
        <v>2017</v>
      </c>
      <c r="B1709" s="2" t="s">
        <v>4</v>
      </c>
      <c r="C1709" s="4" t="s">
        <v>85</v>
      </c>
      <c r="D1709" s="2" t="s">
        <v>60</v>
      </c>
      <c r="E1709" s="2" t="str">
        <f t="shared" si="52"/>
        <v>201704</v>
      </c>
      <c r="F1709" s="2" t="str">
        <f t="shared" si="53"/>
        <v>20170452</v>
      </c>
      <c r="G1709" s="2" t="s">
        <v>61</v>
      </c>
      <c r="H1709" s="2">
        <v>255817</v>
      </c>
      <c r="I1709" s="10">
        <v>1135472</v>
      </c>
      <c r="J1709" s="10">
        <v>0</v>
      </c>
      <c r="K1709" s="3"/>
      <c r="L1709" s="3"/>
    </row>
    <row r="1710" spans="1:12" x14ac:dyDescent="0.3">
      <c r="A1710" s="2">
        <v>2017</v>
      </c>
      <c r="B1710" s="2" t="s">
        <v>4</v>
      </c>
      <c r="C1710" s="4" t="s">
        <v>85</v>
      </c>
      <c r="D1710" s="2" t="s">
        <v>62</v>
      </c>
      <c r="E1710" s="2" t="str">
        <f t="shared" si="52"/>
        <v>201704</v>
      </c>
      <c r="F1710" s="2" t="str">
        <f t="shared" si="53"/>
        <v>20170454</v>
      </c>
      <c r="G1710" s="2" t="s">
        <v>63</v>
      </c>
      <c r="H1710" s="2">
        <v>421723</v>
      </c>
      <c r="I1710" s="10">
        <v>902712</v>
      </c>
      <c r="J1710" s="10">
        <v>0</v>
      </c>
      <c r="K1710" s="3"/>
      <c r="L1710" s="3"/>
    </row>
    <row r="1711" spans="1:12" x14ac:dyDescent="0.3">
      <c r="A1711" s="2">
        <v>2017</v>
      </c>
      <c r="B1711" s="2" t="s">
        <v>4</v>
      </c>
      <c r="C1711" s="4" t="s">
        <v>85</v>
      </c>
      <c r="D1711" s="2" t="s">
        <v>64</v>
      </c>
      <c r="E1711" s="2" t="str">
        <f t="shared" si="52"/>
        <v>201704</v>
      </c>
      <c r="F1711" s="2" t="str">
        <f t="shared" si="53"/>
        <v>20170486</v>
      </c>
      <c r="G1711" s="2" t="s">
        <v>65</v>
      </c>
      <c r="H1711" s="2">
        <v>41163</v>
      </c>
      <c r="I1711" s="10">
        <v>251333</v>
      </c>
      <c r="J1711" s="10">
        <v>0</v>
      </c>
      <c r="K1711" s="3"/>
      <c r="L1711" s="3"/>
    </row>
    <row r="1712" spans="1:12" x14ac:dyDescent="0.3">
      <c r="A1712" s="2">
        <v>2017</v>
      </c>
      <c r="B1712" s="2" t="s">
        <v>4</v>
      </c>
      <c r="C1712" s="4" t="s">
        <v>85</v>
      </c>
      <c r="D1712" s="2" t="s">
        <v>66</v>
      </c>
      <c r="E1712" s="2" t="str">
        <f t="shared" si="52"/>
        <v>201704</v>
      </c>
      <c r="F1712" s="2" t="str">
        <f t="shared" si="53"/>
        <v>20170463</v>
      </c>
      <c r="G1712" s="2" t="s">
        <v>67</v>
      </c>
      <c r="H1712" s="2">
        <v>257894</v>
      </c>
      <c r="I1712" s="10">
        <v>230512</v>
      </c>
      <c r="J1712" s="10">
        <v>0</v>
      </c>
      <c r="K1712" s="3"/>
      <c r="L1712" s="3"/>
    </row>
    <row r="1713" spans="1:12" x14ac:dyDescent="0.3">
      <c r="A1713" s="2">
        <v>2017</v>
      </c>
      <c r="B1713" s="2" t="s">
        <v>4</v>
      </c>
      <c r="C1713" s="4" t="s">
        <v>85</v>
      </c>
      <c r="D1713" s="2" t="s">
        <v>68</v>
      </c>
      <c r="E1713" s="2" t="str">
        <f t="shared" si="52"/>
        <v>201704</v>
      </c>
      <c r="F1713" s="2" t="str">
        <f t="shared" si="53"/>
        <v>20170466</v>
      </c>
      <c r="G1713" s="2" t="s">
        <v>69</v>
      </c>
      <c r="H1713" s="2">
        <v>516648</v>
      </c>
      <c r="I1713" s="10">
        <v>371474</v>
      </c>
      <c r="J1713" s="10">
        <v>0</v>
      </c>
      <c r="K1713" s="3"/>
      <c r="L1713" s="3"/>
    </row>
    <row r="1714" spans="1:12" x14ac:dyDescent="0.3">
      <c r="A1714" s="2">
        <v>2017</v>
      </c>
      <c r="B1714" s="2" t="s">
        <v>4</v>
      </c>
      <c r="C1714" s="4" t="s">
        <v>85</v>
      </c>
      <c r="D1714" s="2" t="s">
        <v>70</v>
      </c>
      <c r="E1714" s="2" t="str">
        <f t="shared" si="52"/>
        <v>201704</v>
      </c>
      <c r="F1714" s="2" t="str">
        <f t="shared" si="53"/>
        <v>20170488</v>
      </c>
      <c r="G1714" s="2" t="s">
        <v>71</v>
      </c>
      <c r="H1714" s="2">
        <v>38824</v>
      </c>
      <c r="I1714" s="10">
        <v>14063</v>
      </c>
      <c r="J1714" s="10">
        <v>0</v>
      </c>
      <c r="K1714" s="3"/>
      <c r="L1714" s="3"/>
    </row>
    <row r="1715" spans="1:12" x14ac:dyDescent="0.3">
      <c r="A1715" s="2">
        <v>2017</v>
      </c>
      <c r="B1715" s="2" t="s">
        <v>4</v>
      </c>
      <c r="C1715" s="4" t="s">
        <v>85</v>
      </c>
      <c r="D1715" s="2" t="s">
        <v>72</v>
      </c>
      <c r="E1715" s="2" t="str">
        <f t="shared" si="52"/>
        <v>201704</v>
      </c>
      <c r="F1715" s="2" t="str">
        <f t="shared" si="53"/>
        <v>20170468</v>
      </c>
      <c r="G1715" s="2" t="s">
        <v>73</v>
      </c>
      <c r="H1715" s="2">
        <v>1050491</v>
      </c>
      <c r="I1715" s="10">
        <v>875323</v>
      </c>
      <c r="J1715" s="10">
        <v>0</v>
      </c>
      <c r="K1715" s="3"/>
      <c r="L1715" s="3"/>
    </row>
    <row r="1716" spans="1:12" x14ac:dyDescent="0.3">
      <c r="A1716" s="2">
        <v>2017</v>
      </c>
      <c r="B1716" s="2" t="s">
        <v>4</v>
      </c>
      <c r="C1716" s="4" t="s">
        <v>85</v>
      </c>
      <c r="D1716" s="2" t="s">
        <v>74</v>
      </c>
      <c r="E1716" s="2" t="str">
        <f t="shared" si="52"/>
        <v>201704</v>
      </c>
      <c r="F1716" s="2" t="str">
        <f t="shared" si="53"/>
        <v>20170470</v>
      </c>
      <c r="G1716" s="2" t="s">
        <v>75</v>
      </c>
      <c r="H1716" s="2">
        <v>148387</v>
      </c>
      <c r="I1716" s="10">
        <v>771387</v>
      </c>
      <c r="J1716" s="10">
        <v>0</v>
      </c>
      <c r="K1716" s="3"/>
      <c r="L1716" s="3"/>
    </row>
    <row r="1717" spans="1:12" x14ac:dyDescent="0.3">
      <c r="A1717" s="2">
        <v>2017</v>
      </c>
      <c r="B1717" s="2" t="s">
        <v>4</v>
      </c>
      <c r="C1717" s="4" t="s">
        <v>85</v>
      </c>
      <c r="D1717" s="2" t="s">
        <v>76</v>
      </c>
      <c r="E1717" s="2" t="str">
        <f t="shared" si="52"/>
        <v>201704</v>
      </c>
      <c r="F1717" s="2" t="str">
        <f t="shared" si="53"/>
        <v>20170473</v>
      </c>
      <c r="G1717" s="2" t="s">
        <v>77</v>
      </c>
      <c r="H1717" s="2">
        <v>473133</v>
      </c>
      <c r="I1717" s="10">
        <v>701157</v>
      </c>
      <c r="J1717" s="10">
        <v>0</v>
      </c>
      <c r="K1717" s="3"/>
      <c r="L1717" s="3"/>
    </row>
    <row r="1718" spans="1:12" x14ac:dyDescent="0.3">
      <c r="A1718" s="2">
        <v>2017</v>
      </c>
      <c r="B1718" s="2" t="s">
        <v>4</v>
      </c>
      <c r="C1718" s="4" t="s">
        <v>85</v>
      </c>
      <c r="D1718" s="2" t="s">
        <v>78</v>
      </c>
      <c r="E1718" s="2" t="str">
        <f t="shared" si="52"/>
        <v>201704</v>
      </c>
      <c r="F1718" s="2" t="str">
        <f t="shared" si="53"/>
        <v>20170476</v>
      </c>
      <c r="G1718" s="2" t="s">
        <v>79</v>
      </c>
      <c r="H1718" s="2">
        <v>2424407</v>
      </c>
      <c r="I1718" s="10">
        <v>1736392</v>
      </c>
      <c r="J1718" s="10">
        <v>0</v>
      </c>
      <c r="K1718" s="3"/>
      <c r="L1718" s="3"/>
    </row>
    <row r="1719" spans="1:12" x14ac:dyDescent="0.3">
      <c r="A1719" s="2">
        <v>2017</v>
      </c>
      <c r="B1719" s="2" t="s">
        <v>4</v>
      </c>
      <c r="C1719" s="4" t="s">
        <v>85</v>
      </c>
      <c r="D1719" s="2" t="s">
        <v>80</v>
      </c>
      <c r="E1719" s="2" t="str">
        <f t="shared" si="52"/>
        <v>201704</v>
      </c>
      <c r="F1719" s="2" t="str">
        <f t="shared" si="53"/>
        <v>20170497</v>
      </c>
      <c r="G1719" s="2" t="s">
        <v>81</v>
      </c>
      <c r="H1719" s="2">
        <v>3096</v>
      </c>
      <c r="I1719" s="10">
        <v>26619</v>
      </c>
      <c r="J1719" s="10">
        <v>0</v>
      </c>
      <c r="K1719" s="3"/>
      <c r="L1719" s="3"/>
    </row>
    <row r="1720" spans="1:12" x14ac:dyDescent="0.3">
      <c r="A1720" s="2">
        <v>2017</v>
      </c>
      <c r="B1720" s="2" t="s">
        <v>4</v>
      </c>
      <c r="C1720" s="4" t="s">
        <v>85</v>
      </c>
      <c r="D1720" s="2" t="s">
        <v>82</v>
      </c>
      <c r="E1720" s="2" t="str">
        <f t="shared" si="52"/>
        <v>201704</v>
      </c>
      <c r="F1720" s="2" t="str">
        <f t="shared" si="53"/>
        <v>20170499</v>
      </c>
      <c r="G1720" s="2" t="s">
        <v>83</v>
      </c>
      <c r="H1720" s="2">
        <v>6321</v>
      </c>
      <c r="I1720" s="10">
        <v>67464</v>
      </c>
      <c r="J1720" s="10">
        <v>0</v>
      </c>
      <c r="K1720" s="3"/>
      <c r="L1720" s="3"/>
    </row>
    <row r="1721" spans="1:12" x14ac:dyDescent="0.3">
      <c r="A1721" s="2">
        <v>2017</v>
      </c>
      <c r="B1721" s="2" t="s">
        <v>14</v>
      </c>
      <c r="C1721" s="4" t="s">
        <v>18</v>
      </c>
      <c r="D1721" s="2" t="s">
        <v>5</v>
      </c>
      <c r="E1721" s="2" t="str">
        <f t="shared" si="52"/>
        <v>201705</v>
      </c>
      <c r="F1721" s="2" t="str">
        <f t="shared" si="53"/>
        <v>20170591</v>
      </c>
      <c r="G1721" s="2" t="s">
        <v>6</v>
      </c>
      <c r="H1721" s="2">
        <v>13768</v>
      </c>
      <c r="I1721" s="10">
        <v>52837</v>
      </c>
      <c r="J1721" s="10">
        <v>0</v>
      </c>
      <c r="K1721" s="3"/>
      <c r="L1721" s="3"/>
    </row>
    <row r="1722" spans="1:12" x14ac:dyDescent="0.3">
      <c r="A1722" s="2">
        <v>2017</v>
      </c>
      <c r="B1722" s="2" t="s">
        <v>14</v>
      </c>
      <c r="C1722" s="4" t="s">
        <v>18</v>
      </c>
      <c r="D1722" s="2" t="s">
        <v>18</v>
      </c>
      <c r="E1722" s="2" t="str">
        <f t="shared" si="52"/>
        <v>201705</v>
      </c>
      <c r="F1722" s="2" t="str">
        <f t="shared" si="53"/>
        <v>20170505</v>
      </c>
      <c r="G1722" s="2" t="s">
        <v>19</v>
      </c>
      <c r="H1722" s="2">
        <v>3629906</v>
      </c>
      <c r="I1722" s="10">
        <v>2222102</v>
      </c>
      <c r="J1722" s="10">
        <v>0</v>
      </c>
      <c r="K1722" s="3"/>
      <c r="L1722" s="3"/>
    </row>
    <row r="1723" spans="1:12" x14ac:dyDescent="0.3">
      <c r="A1723" s="2">
        <v>2017</v>
      </c>
      <c r="B1723" s="2" t="s">
        <v>14</v>
      </c>
      <c r="C1723" s="4" t="s">
        <v>18</v>
      </c>
      <c r="D1723" s="2" t="s">
        <v>20</v>
      </c>
      <c r="E1723" s="2" t="str">
        <f t="shared" si="52"/>
        <v>201705</v>
      </c>
      <c r="F1723" s="2" t="str">
        <f t="shared" si="53"/>
        <v>20170581</v>
      </c>
      <c r="G1723" s="2" t="s">
        <v>21</v>
      </c>
      <c r="H1723" s="2">
        <v>42707</v>
      </c>
      <c r="I1723" s="10">
        <v>193116</v>
      </c>
      <c r="J1723" s="10">
        <v>0</v>
      </c>
      <c r="K1723" s="3"/>
      <c r="L1723" s="3"/>
    </row>
    <row r="1724" spans="1:12" x14ac:dyDescent="0.3">
      <c r="A1724" s="2">
        <v>2017</v>
      </c>
      <c r="B1724" s="2" t="s">
        <v>14</v>
      </c>
      <c r="C1724" s="4" t="s">
        <v>18</v>
      </c>
      <c r="D1724" s="2" t="s">
        <v>22</v>
      </c>
      <c r="E1724" s="2" t="str">
        <f t="shared" si="52"/>
        <v>201705</v>
      </c>
      <c r="F1724" s="2" t="str">
        <f t="shared" si="53"/>
        <v>20170508</v>
      </c>
      <c r="G1724" s="2" t="s">
        <v>23</v>
      </c>
      <c r="H1724" s="2">
        <v>1066547</v>
      </c>
      <c r="I1724" s="10">
        <v>1296245</v>
      </c>
      <c r="J1724" s="10">
        <v>0</v>
      </c>
      <c r="K1724" s="3"/>
      <c r="L1724" s="3"/>
    </row>
    <row r="1725" spans="1:12" x14ac:dyDescent="0.3">
      <c r="A1725" s="2">
        <v>2017</v>
      </c>
      <c r="B1725" s="2" t="s">
        <v>14</v>
      </c>
      <c r="C1725" s="4" t="s">
        <v>18</v>
      </c>
      <c r="D1725" s="2" t="s">
        <v>24</v>
      </c>
      <c r="E1725" s="2" t="str">
        <f t="shared" si="52"/>
        <v>201705</v>
      </c>
      <c r="F1725" s="2" t="str">
        <f t="shared" si="53"/>
        <v>20170511</v>
      </c>
      <c r="G1725" s="2" t="s">
        <v>25</v>
      </c>
      <c r="H1725" s="2">
        <v>6021664</v>
      </c>
      <c r="I1725" s="10">
        <v>1157796</v>
      </c>
      <c r="J1725" s="10">
        <v>0</v>
      </c>
      <c r="K1725" s="3"/>
      <c r="L1725" s="3"/>
    </row>
    <row r="1726" spans="1:12" x14ac:dyDescent="0.3">
      <c r="A1726" s="2">
        <v>2017</v>
      </c>
      <c r="B1726" s="2" t="s">
        <v>14</v>
      </c>
      <c r="C1726" s="4" t="s">
        <v>18</v>
      </c>
      <c r="D1726" s="2" t="s">
        <v>26</v>
      </c>
      <c r="E1726" s="2" t="str">
        <f t="shared" si="52"/>
        <v>201705</v>
      </c>
      <c r="F1726" s="2" t="str">
        <f t="shared" si="53"/>
        <v>20170513</v>
      </c>
      <c r="G1726" s="2" t="s">
        <v>27</v>
      </c>
      <c r="H1726" s="2">
        <v>601841</v>
      </c>
      <c r="I1726" s="10">
        <v>1387592</v>
      </c>
      <c r="J1726" s="10">
        <v>0</v>
      </c>
      <c r="K1726" s="3"/>
      <c r="L1726" s="3"/>
    </row>
    <row r="1727" spans="1:12" x14ac:dyDescent="0.3">
      <c r="A1727" s="2">
        <v>2017</v>
      </c>
      <c r="B1727" s="2" t="s">
        <v>14</v>
      </c>
      <c r="C1727" s="4" t="s">
        <v>18</v>
      </c>
      <c r="D1727" s="2" t="s">
        <v>28</v>
      </c>
      <c r="E1727" s="2" t="str">
        <f t="shared" si="52"/>
        <v>201705</v>
      </c>
      <c r="F1727" s="2" t="str">
        <f t="shared" si="53"/>
        <v>20170515</v>
      </c>
      <c r="G1727" s="2" t="s">
        <v>29</v>
      </c>
      <c r="H1727" s="2">
        <v>432938</v>
      </c>
      <c r="I1727" s="10">
        <v>634117</v>
      </c>
      <c r="J1727" s="10">
        <v>0</v>
      </c>
      <c r="K1727" s="3"/>
      <c r="L1727" s="3"/>
    </row>
    <row r="1728" spans="1:12" x14ac:dyDescent="0.3">
      <c r="A1728" s="2">
        <v>2017</v>
      </c>
      <c r="B1728" s="2" t="s">
        <v>14</v>
      </c>
      <c r="C1728" s="4" t="s">
        <v>18</v>
      </c>
      <c r="D1728" s="2" t="s">
        <v>30</v>
      </c>
      <c r="E1728" s="2" t="str">
        <f t="shared" si="52"/>
        <v>201705</v>
      </c>
      <c r="F1728" s="2" t="str">
        <f t="shared" si="53"/>
        <v>20170517</v>
      </c>
      <c r="G1728" s="2" t="s">
        <v>31</v>
      </c>
      <c r="H1728" s="2">
        <v>439594</v>
      </c>
      <c r="I1728" s="10">
        <v>397704</v>
      </c>
      <c r="J1728" s="10">
        <v>0</v>
      </c>
      <c r="K1728" s="3"/>
      <c r="L1728" s="3"/>
    </row>
    <row r="1729" spans="1:12" x14ac:dyDescent="0.3">
      <c r="A1729" s="2">
        <v>2017</v>
      </c>
      <c r="B1729" s="2" t="s">
        <v>14</v>
      </c>
      <c r="C1729" s="4" t="s">
        <v>18</v>
      </c>
      <c r="D1729" s="2" t="s">
        <v>32</v>
      </c>
      <c r="E1729" s="2" t="str">
        <f t="shared" si="52"/>
        <v>201705</v>
      </c>
      <c r="F1729" s="2" t="str">
        <f t="shared" si="53"/>
        <v>20170518</v>
      </c>
      <c r="G1729" s="2" t="s">
        <v>33</v>
      </c>
      <c r="H1729" s="2">
        <v>69688</v>
      </c>
      <c r="I1729" s="10">
        <v>297809</v>
      </c>
      <c r="J1729" s="10">
        <v>0</v>
      </c>
      <c r="K1729" s="3"/>
      <c r="L1729" s="3"/>
    </row>
    <row r="1730" spans="1:12" x14ac:dyDescent="0.3">
      <c r="A1730" s="2">
        <v>2017</v>
      </c>
      <c r="B1730" s="2" t="s">
        <v>14</v>
      </c>
      <c r="C1730" s="4" t="s">
        <v>18</v>
      </c>
      <c r="D1730" s="2" t="s">
        <v>34</v>
      </c>
      <c r="E1730" s="2" t="str">
        <f t="shared" ref="E1730:E1793" si="54">+CONCATENATE(A1730,C1730)</f>
        <v>201705</v>
      </c>
      <c r="F1730" s="2" t="str">
        <f t="shared" ref="F1730:F1793" si="55">+CONCATENATE(A1730,C1730,D1730)</f>
        <v>20170585</v>
      </c>
      <c r="G1730" s="2" t="s">
        <v>35</v>
      </c>
      <c r="H1730" s="2">
        <v>149375</v>
      </c>
      <c r="I1730" s="10">
        <v>210267</v>
      </c>
      <c r="J1730" s="10">
        <v>0</v>
      </c>
      <c r="K1730" s="3"/>
      <c r="L1730" s="3"/>
    </row>
    <row r="1731" spans="1:12" x14ac:dyDescent="0.3">
      <c r="A1731" s="2">
        <v>2017</v>
      </c>
      <c r="B1731" s="2" t="s">
        <v>14</v>
      </c>
      <c r="C1731" s="4" t="s">
        <v>18</v>
      </c>
      <c r="D1731" s="2" t="s">
        <v>36</v>
      </c>
      <c r="E1731" s="2" t="str">
        <f t="shared" si="54"/>
        <v>201705</v>
      </c>
      <c r="F1731" s="2" t="str">
        <f t="shared" si="55"/>
        <v>20170519</v>
      </c>
      <c r="G1731" s="2" t="s">
        <v>37</v>
      </c>
      <c r="H1731" s="2">
        <v>266353</v>
      </c>
      <c r="I1731" s="10">
        <v>946540</v>
      </c>
      <c r="J1731" s="10">
        <v>0</v>
      </c>
      <c r="K1731" s="3"/>
      <c r="L1731" s="3"/>
    </row>
    <row r="1732" spans="1:12" x14ac:dyDescent="0.3">
      <c r="A1732" s="2">
        <v>2017</v>
      </c>
      <c r="B1732" s="2" t="s">
        <v>14</v>
      </c>
      <c r="C1732" s="4" t="s">
        <v>18</v>
      </c>
      <c r="D1732" s="2" t="s">
        <v>38</v>
      </c>
      <c r="E1732" s="2" t="str">
        <f t="shared" si="54"/>
        <v>201705</v>
      </c>
      <c r="F1732" s="2" t="str">
        <f t="shared" si="55"/>
        <v>20170520</v>
      </c>
      <c r="G1732" s="2" t="s">
        <v>39</v>
      </c>
      <c r="H1732" s="2">
        <v>300243</v>
      </c>
      <c r="I1732" s="10">
        <v>804931</v>
      </c>
      <c r="J1732" s="10">
        <v>0</v>
      </c>
      <c r="K1732" s="3"/>
      <c r="L1732" s="3"/>
    </row>
    <row r="1733" spans="1:12" x14ac:dyDescent="0.3">
      <c r="A1733" s="2">
        <v>2017</v>
      </c>
      <c r="B1733" s="2" t="s">
        <v>14</v>
      </c>
      <c r="C1733" s="4" t="s">
        <v>18</v>
      </c>
      <c r="D1733" s="2" t="s">
        <v>40</v>
      </c>
      <c r="E1733" s="2" t="str">
        <f t="shared" si="54"/>
        <v>201705</v>
      </c>
      <c r="F1733" s="2" t="str">
        <f t="shared" si="55"/>
        <v>20170527</v>
      </c>
      <c r="G1733" s="2" t="s">
        <v>41</v>
      </c>
      <c r="H1733" s="2">
        <v>47362</v>
      </c>
      <c r="I1733" s="10">
        <v>363856</v>
      </c>
      <c r="J1733" s="10">
        <v>0</v>
      </c>
      <c r="K1733" s="3"/>
      <c r="L1733" s="3"/>
    </row>
    <row r="1734" spans="1:12" x14ac:dyDescent="0.3">
      <c r="A1734" s="2">
        <v>2017</v>
      </c>
      <c r="B1734" s="2" t="s">
        <v>14</v>
      </c>
      <c r="C1734" s="4" t="s">
        <v>18</v>
      </c>
      <c r="D1734" s="2" t="s">
        <v>42</v>
      </c>
      <c r="E1734" s="2" t="str">
        <f t="shared" si="54"/>
        <v>201705</v>
      </c>
      <c r="F1734" s="2" t="str">
        <f t="shared" si="55"/>
        <v>20170523</v>
      </c>
      <c r="G1734" s="2" t="s">
        <v>43</v>
      </c>
      <c r="H1734" s="2">
        <v>282388</v>
      </c>
      <c r="I1734" s="10">
        <v>1292750</v>
      </c>
      <c r="J1734" s="10">
        <v>0</v>
      </c>
      <c r="K1734" s="3"/>
      <c r="L1734" s="3"/>
    </row>
    <row r="1735" spans="1:12" x14ac:dyDescent="0.3">
      <c r="A1735" s="2">
        <v>2017</v>
      </c>
      <c r="B1735" s="2" t="s">
        <v>14</v>
      </c>
      <c r="C1735" s="4" t="s">
        <v>18</v>
      </c>
      <c r="D1735" s="2" t="s">
        <v>44</v>
      </c>
      <c r="E1735" s="2" t="str">
        <f t="shared" si="54"/>
        <v>201705</v>
      </c>
      <c r="F1735" s="2" t="str">
        <f t="shared" si="55"/>
        <v>20170525</v>
      </c>
      <c r="G1735" s="2" t="s">
        <v>45</v>
      </c>
      <c r="H1735" s="2">
        <v>1222468</v>
      </c>
      <c r="I1735" s="10">
        <v>833906</v>
      </c>
      <c r="J1735" s="10">
        <v>0</v>
      </c>
      <c r="K1735" s="3"/>
      <c r="L1735" s="3"/>
    </row>
    <row r="1736" spans="1:12" x14ac:dyDescent="0.3">
      <c r="A1736" s="2">
        <v>2017</v>
      </c>
      <c r="B1736" s="2" t="s">
        <v>14</v>
      </c>
      <c r="C1736" s="4" t="s">
        <v>18</v>
      </c>
      <c r="D1736" s="2" t="s">
        <v>46</v>
      </c>
      <c r="E1736" s="2" t="str">
        <f t="shared" si="54"/>
        <v>201705</v>
      </c>
      <c r="F1736" s="2" t="str">
        <f t="shared" si="55"/>
        <v>20170594</v>
      </c>
      <c r="G1736" s="2" t="s">
        <v>47</v>
      </c>
      <c r="H1736" s="2">
        <v>4654</v>
      </c>
      <c r="I1736" s="10">
        <v>36854</v>
      </c>
      <c r="J1736" s="10">
        <v>0</v>
      </c>
      <c r="K1736" s="3"/>
      <c r="L1736" s="3"/>
    </row>
    <row r="1737" spans="1:12" x14ac:dyDescent="0.3">
      <c r="A1737" s="2">
        <v>2017</v>
      </c>
      <c r="B1737" s="2" t="s">
        <v>14</v>
      </c>
      <c r="C1737" s="4" t="s">
        <v>18</v>
      </c>
      <c r="D1737" s="2" t="s">
        <v>48</v>
      </c>
      <c r="E1737" s="2" t="str">
        <f t="shared" si="54"/>
        <v>201705</v>
      </c>
      <c r="F1737" s="2" t="str">
        <f t="shared" si="55"/>
        <v>20170595</v>
      </c>
      <c r="G1737" s="2" t="s">
        <v>49</v>
      </c>
      <c r="H1737" s="2">
        <v>15571</v>
      </c>
      <c r="I1737" s="10">
        <v>55174</v>
      </c>
      <c r="J1737" s="10">
        <v>0</v>
      </c>
      <c r="K1737" s="3"/>
      <c r="L1737" s="3"/>
    </row>
    <row r="1738" spans="1:12" x14ac:dyDescent="0.3">
      <c r="A1738" s="2">
        <v>2017</v>
      </c>
      <c r="B1738" s="2" t="s">
        <v>14</v>
      </c>
      <c r="C1738" s="4" t="s">
        <v>18</v>
      </c>
      <c r="D1738" s="2" t="s">
        <v>50</v>
      </c>
      <c r="E1738" s="2" t="str">
        <f t="shared" si="54"/>
        <v>201705</v>
      </c>
      <c r="F1738" s="2" t="str">
        <f t="shared" si="55"/>
        <v>20170541</v>
      </c>
      <c r="G1738" s="2" t="s">
        <v>51</v>
      </c>
      <c r="H1738" s="2">
        <v>306752</v>
      </c>
      <c r="I1738" s="10">
        <v>742637</v>
      </c>
      <c r="J1738" s="10">
        <v>0</v>
      </c>
      <c r="K1738" s="3"/>
      <c r="L1738" s="3"/>
    </row>
    <row r="1739" spans="1:12" x14ac:dyDescent="0.3">
      <c r="A1739" s="2">
        <v>2017</v>
      </c>
      <c r="B1739" s="2" t="s">
        <v>14</v>
      </c>
      <c r="C1739" s="4" t="s">
        <v>18</v>
      </c>
      <c r="D1739" s="2" t="s">
        <v>54</v>
      </c>
      <c r="E1739" s="2" t="str">
        <f t="shared" si="54"/>
        <v>201705</v>
      </c>
      <c r="F1739" s="2" t="str">
        <f t="shared" si="55"/>
        <v>20170544</v>
      </c>
      <c r="G1739" s="2" t="s">
        <v>55</v>
      </c>
      <c r="H1739" s="2">
        <v>129604</v>
      </c>
      <c r="I1739" s="10">
        <v>698503</v>
      </c>
      <c r="J1739" s="10">
        <v>0</v>
      </c>
      <c r="K1739" s="3"/>
      <c r="L1739" s="3"/>
    </row>
    <row r="1740" spans="1:12" x14ac:dyDescent="0.3">
      <c r="A1740" s="2">
        <v>2017</v>
      </c>
      <c r="B1740" s="2" t="s">
        <v>14</v>
      </c>
      <c r="C1740" s="4" t="s">
        <v>18</v>
      </c>
      <c r="D1740" s="2" t="s">
        <v>56</v>
      </c>
      <c r="E1740" s="2" t="str">
        <f t="shared" si="54"/>
        <v>201705</v>
      </c>
      <c r="F1740" s="2" t="str">
        <f t="shared" si="55"/>
        <v>20170547</v>
      </c>
      <c r="G1740" s="2" t="s">
        <v>57</v>
      </c>
      <c r="H1740" s="2">
        <v>349982</v>
      </c>
      <c r="I1740" s="10">
        <v>909108</v>
      </c>
      <c r="J1740" s="10">
        <v>0</v>
      </c>
      <c r="K1740" s="3"/>
      <c r="L1740" s="3"/>
    </row>
    <row r="1741" spans="1:12" x14ac:dyDescent="0.3">
      <c r="A1741" s="2">
        <v>2017</v>
      </c>
      <c r="B1741" s="2" t="s">
        <v>14</v>
      </c>
      <c r="C1741" s="4" t="s">
        <v>18</v>
      </c>
      <c r="D1741" s="2" t="s">
        <v>58</v>
      </c>
      <c r="E1741" s="2" t="str">
        <f t="shared" si="54"/>
        <v>201705</v>
      </c>
      <c r="F1741" s="2" t="str">
        <f t="shared" si="55"/>
        <v>20170550</v>
      </c>
      <c r="G1741" s="2" t="s">
        <v>59</v>
      </c>
      <c r="H1741" s="2">
        <v>404463</v>
      </c>
      <c r="I1741" s="10">
        <v>480307</v>
      </c>
      <c r="J1741" s="10">
        <v>0</v>
      </c>
      <c r="K1741" s="3"/>
      <c r="L1741" s="3"/>
    </row>
    <row r="1742" spans="1:12" x14ac:dyDescent="0.3">
      <c r="A1742" s="2">
        <v>2017</v>
      </c>
      <c r="B1742" s="2" t="s">
        <v>14</v>
      </c>
      <c r="C1742" s="4" t="s">
        <v>18</v>
      </c>
      <c r="D1742" s="2" t="s">
        <v>60</v>
      </c>
      <c r="E1742" s="2" t="str">
        <f t="shared" si="54"/>
        <v>201705</v>
      </c>
      <c r="F1742" s="2" t="str">
        <f t="shared" si="55"/>
        <v>20170552</v>
      </c>
      <c r="G1742" s="2" t="s">
        <v>61</v>
      </c>
      <c r="H1742" s="2">
        <v>256566</v>
      </c>
      <c r="I1742" s="10">
        <v>1138366</v>
      </c>
      <c r="J1742" s="10">
        <v>0</v>
      </c>
      <c r="K1742" s="3"/>
      <c r="L1742" s="3"/>
    </row>
    <row r="1743" spans="1:12" x14ac:dyDescent="0.3">
      <c r="A1743" s="2">
        <v>2017</v>
      </c>
      <c r="B1743" s="2" t="s">
        <v>14</v>
      </c>
      <c r="C1743" s="4" t="s">
        <v>18</v>
      </c>
      <c r="D1743" s="2" t="s">
        <v>62</v>
      </c>
      <c r="E1743" s="2" t="str">
        <f t="shared" si="54"/>
        <v>201705</v>
      </c>
      <c r="F1743" s="2" t="str">
        <f t="shared" si="55"/>
        <v>20170554</v>
      </c>
      <c r="G1743" s="2" t="s">
        <v>63</v>
      </c>
      <c r="H1743" s="2">
        <v>420678</v>
      </c>
      <c r="I1743" s="10">
        <v>906199</v>
      </c>
      <c r="J1743" s="10">
        <v>0</v>
      </c>
      <c r="K1743" s="3"/>
      <c r="L1743" s="3"/>
    </row>
    <row r="1744" spans="1:12" x14ac:dyDescent="0.3">
      <c r="A1744" s="2">
        <v>2017</v>
      </c>
      <c r="B1744" s="2" t="s">
        <v>14</v>
      </c>
      <c r="C1744" s="4" t="s">
        <v>18</v>
      </c>
      <c r="D1744" s="2" t="s">
        <v>64</v>
      </c>
      <c r="E1744" s="2" t="str">
        <f t="shared" si="54"/>
        <v>201705</v>
      </c>
      <c r="F1744" s="2" t="str">
        <f t="shared" si="55"/>
        <v>20170586</v>
      </c>
      <c r="G1744" s="2" t="s">
        <v>65</v>
      </c>
      <c r="H1744" s="2">
        <v>41102</v>
      </c>
      <c r="I1744" s="10">
        <v>252511</v>
      </c>
      <c r="J1744" s="10">
        <v>0</v>
      </c>
      <c r="K1744" s="3"/>
      <c r="L1744" s="3"/>
    </row>
    <row r="1745" spans="1:12" x14ac:dyDescent="0.3">
      <c r="A1745" s="2">
        <v>2017</v>
      </c>
      <c r="B1745" s="2" t="s">
        <v>14</v>
      </c>
      <c r="C1745" s="4" t="s">
        <v>18</v>
      </c>
      <c r="D1745" s="2" t="s">
        <v>66</v>
      </c>
      <c r="E1745" s="2" t="str">
        <f t="shared" si="54"/>
        <v>201705</v>
      </c>
      <c r="F1745" s="2" t="str">
        <f t="shared" si="55"/>
        <v>20170563</v>
      </c>
      <c r="G1745" s="2" t="s">
        <v>67</v>
      </c>
      <c r="H1745" s="2">
        <v>257505</v>
      </c>
      <c r="I1745" s="10">
        <v>230410</v>
      </c>
      <c r="J1745" s="10">
        <v>0</v>
      </c>
      <c r="K1745" s="3"/>
      <c r="L1745" s="3"/>
    </row>
    <row r="1746" spans="1:12" x14ac:dyDescent="0.3">
      <c r="A1746" s="2">
        <v>2017</v>
      </c>
      <c r="B1746" s="2" t="s">
        <v>14</v>
      </c>
      <c r="C1746" s="4" t="s">
        <v>18</v>
      </c>
      <c r="D1746" s="2" t="s">
        <v>68</v>
      </c>
      <c r="E1746" s="2" t="str">
        <f t="shared" si="54"/>
        <v>201705</v>
      </c>
      <c r="F1746" s="2" t="str">
        <f t="shared" si="55"/>
        <v>20170566</v>
      </c>
      <c r="G1746" s="2" t="s">
        <v>69</v>
      </c>
      <c r="H1746" s="2">
        <v>516310</v>
      </c>
      <c r="I1746" s="10">
        <v>371771</v>
      </c>
      <c r="J1746" s="10">
        <v>0</v>
      </c>
      <c r="K1746" s="3"/>
      <c r="L1746" s="3"/>
    </row>
    <row r="1747" spans="1:12" x14ac:dyDescent="0.3">
      <c r="A1747" s="2">
        <v>2017</v>
      </c>
      <c r="B1747" s="2" t="s">
        <v>14</v>
      </c>
      <c r="C1747" s="4" t="s">
        <v>18</v>
      </c>
      <c r="D1747" s="2" t="s">
        <v>70</v>
      </c>
      <c r="E1747" s="2" t="str">
        <f t="shared" si="54"/>
        <v>201705</v>
      </c>
      <c r="F1747" s="2" t="str">
        <f t="shared" si="55"/>
        <v>20170588</v>
      </c>
      <c r="G1747" s="2" t="s">
        <v>71</v>
      </c>
      <c r="H1747" s="2">
        <v>39169</v>
      </c>
      <c r="I1747" s="10">
        <v>14097</v>
      </c>
      <c r="J1747" s="10">
        <v>0</v>
      </c>
      <c r="K1747" s="3"/>
      <c r="L1747" s="3"/>
    </row>
    <row r="1748" spans="1:12" x14ac:dyDescent="0.3">
      <c r="A1748" s="2">
        <v>2017</v>
      </c>
      <c r="B1748" s="2" t="s">
        <v>14</v>
      </c>
      <c r="C1748" s="4" t="s">
        <v>18</v>
      </c>
      <c r="D1748" s="2" t="s">
        <v>72</v>
      </c>
      <c r="E1748" s="2" t="str">
        <f t="shared" si="54"/>
        <v>201705</v>
      </c>
      <c r="F1748" s="2" t="str">
        <f t="shared" si="55"/>
        <v>20170568</v>
      </c>
      <c r="G1748" s="2" t="s">
        <v>73</v>
      </c>
      <c r="H1748" s="2">
        <v>1050908</v>
      </c>
      <c r="I1748" s="10">
        <v>878657</v>
      </c>
      <c r="J1748" s="10">
        <v>0</v>
      </c>
      <c r="K1748" s="3"/>
      <c r="L1748" s="3"/>
    </row>
    <row r="1749" spans="1:12" x14ac:dyDescent="0.3">
      <c r="A1749" s="2">
        <v>2017</v>
      </c>
      <c r="B1749" s="2" t="s">
        <v>14</v>
      </c>
      <c r="C1749" s="4" t="s">
        <v>18</v>
      </c>
      <c r="D1749" s="2" t="s">
        <v>74</v>
      </c>
      <c r="E1749" s="2" t="str">
        <f t="shared" si="54"/>
        <v>201705</v>
      </c>
      <c r="F1749" s="2" t="str">
        <f t="shared" si="55"/>
        <v>20170570</v>
      </c>
      <c r="G1749" s="2" t="s">
        <v>75</v>
      </c>
      <c r="H1749" s="2">
        <v>149075</v>
      </c>
      <c r="I1749" s="10">
        <v>770181</v>
      </c>
      <c r="J1749" s="10">
        <v>0</v>
      </c>
      <c r="K1749" s="3"/>
      <c r="L1749" s="3"/>
    </row>
    <row r="1750" spans="1:12" x14ac:dyDescent="0.3">
      <c r="A1750" s="2">
        <v>2017</v>
      </c>
      <c r="B1750" s="2" t="s">
        <v>14</v>
      </c>
      <c r="C1750" s="4" t="s">
        <v>18</v>
      </c>
      <c r="D1750" s="2" t="s">
        <v>76</v>
      </c>
      <c r="E1750" s="2" t="str">
        <f t="shared" si="54"/>
        <v>201705</v>
      </c>
      <c r="F1750" s="2" t="str">
        <f t="shared" si="55"/>
        <v>20170573</v>
      </c>
      <c r="G1750" s="2" t="s">
        <v>77</v>
      </c>
      <c r="H1750" s="2">
        <v>472643</v>
      </c>
      <c r="I1750" s="10">
        <v>702204</v>
      </c>
      <c r="J1750" s="10">
        <v>0</v>
      </c>
      <c r="K1750" s="3"/>
      <c r="L1750" s="3"/>
    </row>
    <row r="1751" spans="1:12" x14ac:dyDescent="0.3">
      <c r="A1751" s="2">
        <v>2017</v>
      </c>
      <c r="B1751" s="2" t="s">
        <v>14</v>
      </c>
      <c r="C1751" s="4" t="s">
        <v>18</v>
      </c>
      <c r="D1751" s="2" t="s">
        <v>78</v>
      </c>
      <c r="E1751" s="2" t="str">
        <f t="shared" si="54"/>
        <v>201705</v>
      </c>
      <c r="F1751" s="2" t="str">
        <f t="shared" si="55"/>
        <v>20170576</v>
      </c>
      <c r="G1751" s="2" t="s">
        <v>79</v>
      </c>
      <c r="H1751" s="2">
        <v>2422910</v>
      </c>
      <c r="I1751" s="10">
        <v>1732636</v>
      </c>
      <c r="J1751" s="10">
        <v>0</v>
      </c>
      <c r="K1751" s="3"/>
      <c r="L1751" s="3"/>
    </row>
    <row r="1752" spans="1:12" x14ac:dyDescent="0.3">
      <c r="A1752" s="2">
        <v>2017</v>
      </c>
      <c r="B1752" s="2" t="s">
        <v>14</v>
      </c>
      <c r="C1752" s="4" t="s">
        <v>18</v>
      </c>
      <c r="D1752" s="2" t="s">
        <v>80</v>
      </c>
      <c r="E1752" s="2" t="str">
        <f t="shared" si="54"/>
        <v>201705</v>
      </c>
      <c r="F1752" s="2" t="str">
        <f t="shared" si="55"/>
        <v>20170597</v>
      </c>
      <c r="G1752" s="2" t="s">
        <v>81</v>
      </c>
      <c r="H1752" s="2">
        <v>3170</v>
      </c>
      <c r="I1752" s="10">
        <v>26626</v>
      </c>
      <c r="J1752" s="10">
        <v>0</v>
      </c>
      <c r="K1752" s="3"/>
      <c r="L1752" s="3"/>
    </row>
    <row r="1753" spans="1:12" x14ac:dyDescent="0.3">
      <c r="A1753" s="2">
        <v>2017</v>
      </c>
      <c r="B1753" s="2" t="s">
        <v>14</v>
      </c>
      <c r="C1753" s="4" t="s">
        <v>18</v>
      </c>
      <c r="D1753" s="2" t="s">
        <v>82</v>
      </c>
      <c r="E1753" s="2" t="str">
        <f t="shared" si="54"/>
        <v>201705</v>
      </c>
      <c r="F1753" s="2" t="str">
        <f t="shared" si="55"/>
        <v>20170599</v>
      </c>
      <c r="G1753" s="2" t="s">
        <v>83</v>
      </c>
      <c r="H1753" s="2">
        <v>6437</v>
      </c>
      <c r="I1753" s="10">
        <v>67514</v>
      </c>
      <c r="J1753" s="10">
        <v>0</v>
      </c>
      <c r="K1753" s="3"/>
      <c r="L1753" s="3"/>
    </row>
    <row r="1754" spans="1:12" x14ac:dyDescent="0.3">
      <c r="A1754" s="2">
        <v>2017</v>
      </c>
      <c r="B1754" s="2" t="s">
        <v>12</v>
      </c>
      <c r="C1754" s="4" t="s">
        <v>89</v>
      </c>
      <c r="D1754" s="2" t="s">
        <v>5</v>
      </c>
      <c r="E1754" s="2" t="str">
        <f t="shared" si="54"/>
        <v>201706</v>
      </c>
      <c r="F1754" s="2" t="str">
        <f t="shared" si="55"/>
        <v>20170691</v>
      </c>
      <c r="G1754" s="2" t="s">
        <v>6</v>
      </c>
      <c r="H1754" s="2">
        <v>13821</v>
      </c>
      <c r="I1754" s="10">
        <v>52850</v>
      </c>
      <c r="J1754" s="10">
        <v>0</v>
      </c>
      <c r="K1754" s="3"/>
      <c r="L1754" s="3"/>
    </row>
    <row r="1755" spans="1:12" x14ac:dyDescent="0.3">
      <c r="A1755" s="2">
        <v>2017</v>
      </c>
      <c r="B1755" s="2" t="s">
        <v>12</v>
      </c>
      <c r="C1755" s="4" t="s">
        <v>89</v>
      </c>
      <c r="D1755" s="2" t="s">
        <v>18</v>
      </c>
      <c r="E1755" s="2" t="str">
        <f t="shared" si="54"/>
        <v>201706</v>
      </c>
      <c r="F1755" s="2" t="str">
        <f t="shared" si="55"/>
        <v>20170605</v>
      </c>
      <c r="G1755" s="2" t="s">
        <v>19</v>
      </c>
      <c r="H1755" s="2">
        <v>3644033</v>
      </c>
      <c r="I1755" s="10">
        <v>2254060</v>
      </c>
      <c r="J1755" s="10">
        <v>0</v>
      </c>
      <c r="K1755" s="3"/>
      <c r="L1755" s="3"/>
    </row>
    <row r="1756" spans="1:12" x14ac:dyDescent="0.3">
      <c r="A1756" s="2">
        <v>2017</v>
      </c>
      <c r="B1756" s="2" t="s">
        <v>12</v>
      </c>
      <c r="C1756" s="4" t="s">
        <v>89</v>
      </c>
      <c r="D1756" s="2" t="s">
        <v>20</v>
      </c>
      <c r="E1756" s="2" t="str">
        <f t="shared" si="54"/>
        <v>201706</v>
      </c>
      <c r="F1756" s="2" t="str">
        <f t="shared" si="55"/>
        <v>20170681</v>
      </c>
      <c r="G1756" s="2" t="s">
        <v>21</v>
      </c>
      <c r="H1756" s="2">
        <v>43106</v>
      </c>
      <c r="I1756" s="10">
        <v>193759</v>
      </c>
      <c r="J1756" s="10">
        <v>0</v>
      </c>
      <c r="K1756" s="3"/>
      <c r="L1756" s="3"/>
    </row>
    <row r="1757" spans="1:12" x14ac:dyDescent="0.3">
      <c r="A1757" s="2">
        <v>2017</v>
      </c>
      <c r="B1757" s="2" t="s">
        <v>12</v>
      </c>
      <c r="C1757" s="4" t="s">
        <v>89</v>
      </c>
      <c r="D1757" s="2" t="s">
        <v>22</v>
      </c>
      <c r="E1757" s="2" t="str">
        <f t="shared" si="54"/>
        <v>201706</v>
      </c>
      <c r="F1757" s="2" t="str">
        <f t="shared" si="55"/>
        <v>20170608</v>
      </c>
      <c r="G1757" s="2" t="s">
        <v>23</v>
      </c>
      <c r="H1757" s="2">
        <v>1072787</v>
      </c>
      <c r="I1757" s="10">
        <v>1295100</v>
      </c>
      <c r="J1757" s="10">
        <v>0</v>
      </c>
      <c r="K1757" s="3"/>
      <c r="L1757" s="3"/>
    </row>
    <row r="1758" spans="1:12" x14ac:dyDescent="0.3">
      <c r="A1758" s="2">
        <v>2017</v>
      </c>
      <c r="B1758" s="2" t="s">
        <v>12</v>
      </c>
      <c r="C1758" s="4" t="s">
        <v>89</v>
      </c>
      <c r="D1758" s="2" t="s">
        <v>24</v>
      </c>
      <c r="E1758" s="2" t="str">
        <f t="shared" si="54"/>
        <v>201706</v>
      </c>
      <c r="F1758" s="2" t="str">
        <f t="shared" si="55"/>
        <v>20170611</v>
      </c>
      <c r="G1758" s="2" t="s">
        <v>25</v>
      </c>
      <c r="H1758" s="2">
        <v>5985934</v>
      </c>
      <c r="I1758" s="10">
        <v>1166031</v>
      </c>
      <c r="J1758" s="10">
        <v>0</v>
      </c>
      <c r="K1758" s="3"/>
      <c r="L1758" s="3"/>
    </row>
    <row r="1759" spans="1:12" x14ac:dyDescent="0.3">
      <c r="A1759" s="2">
        <v>2017</v>
      </c>
      <c r="B1759" s="2" t="s">
        <v>12</v>
      </c>
      <c r="C1759" s="4" t="s">
        <v>89</v>
      </c>
      <c r="D1759" s="2" t="s">
        <v>26</v>
      </c>
      <c r="E1759" s="2" t="str">
        <f t="shared" si="54"/>
        <v>201706</v>
      </c>
      <c r="F1759" s="2" t="str">
        <f t="shared" si="55"/>
        <v>20170613</v>
      </c>
      <c r="G1759" s="2" t="s">
        <v>27</v>
      </c>
      <c r="H1759" s="2">
        <v>604882</v>
      </c>
      <c r="I1759" s="10">
        <v>1386658</v>
      </c>
      <c r="J1759" s="10">
        <v>0</v>
      </c>
      <c r="K1759" s="3"/>
      <c r="L1759" s="3"/>
    </row>
    <row r="1760" spans="1:12" x14ac:dyDescent="0.3">
      <c r="A1760" s="2">
        <v>2017</v>
      </c>
      <c r="B1760" s="2" t="s">
        <v>12</v>
      </c>
      <c r="C1760" s="4" t="s">
        <v>89</v>
      </c>
      <c r="D1760" s="2" t="s">
        <v>28</v>
      </c>
      <c r="E1760" s="2" t="str">
        <f t="shared" si="54"/>
        <v>201706</v>
      </c>
      <c r="F1760" s="2" t="str">
        <f t="shared" si="55"/>
        <v>20170615</v>
      </c>
      <c r="G1760" s="2" t="s">
        <v>29</v>
      </c>
      <c r="H1760" s="2">
        <v>434375</v>
      </c>
      <c r="I1760" s="10">
        <v>634035</v>
      </c>
      <c r="J1760" s="10">
        <v>0</v>
      </c>
      <c r="K1760" s="3"/>
      <c r="L1760" s="3"/>
    </row>
    <row r="1761" spans="1:12" x14ac:dyDescent="0.3">
      <c r="A1761" s="2">
        <v>2017</v>
      </c>
      <c r="B1761" s="2" t="s">
        <v>12</v>
      </c>
      <c r="C1761" s="4" t="s">
        <v>89</v>
      </c>
      <c r="D1761" s="2" t="s">
        <v>30</v>
      </c>
      <c r="E1761" s="2" t="str">
        <f t="shared" si="54"/>
        <v>201706</v>
      </c>
      <c r="F1761" s="2" t="str">
        <f t="shared" si="55"/>
        <v>20170617</v>
      </c>
      <c r="G1761" s="2" t="s">
        <v>31</v>
      </c>
      <c r="H1761" s="2">
        <v>441285</v>
      </c>
      <c r="I1761" s="10">
        <v>397561</v>
      </c>
      <c r="J1761" s="10">
        <v>0</v>
      </c>
      <c r="K1761" s="3"/>
      <c r="L1761" s="3"/>
    </row>
    <row r="1762" spans="1:12" x14ac:dyDescent="0.3">
      <c r="A1762" s="2">
        <v>2017</v>
      </c>
      <c r="B1762" s="2" t="s">
        <v>12</v>
      </c>
      <c r="C1762" s="4" t="s">
        <v>89</v>
      </c>
      <c r="D1762" s="2" t="s">
        <v>32</v>
      </c>
      <c r="E1762" s="2" t="str">
        <f t="shared" si="54"/>
        <v>201706</v>
      </c>
      <c r="F1762" s="2" t="str">
        <f t="shared" si="55"/>
        <v>20170618</v>
      </c>
      <c r="G1762" s="2" t="s">
        <v>33</v>
      </c>
      <c r="H1762" s="2">
        <v>69898</v>
      </c>
      <c r="I1762" s="10">
        <v>298184</v>
      </c>
      <c r="J1762" s="10">
        <v>0</v>
      </c>
      <c r="K1762" s="3"/>
      <c r="L1762" s="3"/>
    </row>
    <row r="1763" spans="1:12" x14ac:dyDescent="0.3">
      <c r="A1763" s="2">
        <v>2017</v>
      </c>
      <c r="B1763" s="2" t="s">
        <v>12</v>
      </c>
      <c r="C1763" s="4" t="s">
        <v>89</v>
      </c>
      <c r="D1763" s="2" t="s">
        <v>34</v>
      </c>
      <c r="E1763" s="2" t="str">
        <f t="shared" si="54"/>
        <v>201706</v>
      </c>
      <c r="F1763" s="2" t="str">
        <f t="shared" si="55"/>
        <v>20170685</v>
      </c>
      <c r="G1763" s="2" t="s">
        <v>35</v>
      </c>
      <c r="H1763" s="2">
        <v>151260</v>
      </c>
      <c r="I1763" s="10">
        <v>210190</v>
      </c>
      <c r="J1763" s="10">
        <v>0</v>
      </c>
      <c r="K1763" s="3"/>
      <c r="L1763" s="3"/>
    </row>
    <row r="1764" spans="1:12" x14ac:dyDescent="0.3">
      <c r="A1764" s="2">
        <v>2017</v>
      </c>
      <c r="B1764" s="2" t="s">
        <v>12</v>
      </c>
      <c r="C1764" s="4" t="s">
        <v>89</v>
      </c>
      <c r="D1764" s="2" t="s">
        <v>36</v>
      </c>
      <c r="E1764" s="2" t="str">
        <f t="shared" si="54"/>
        <v>201706</v>
      </c>
      <c r="F1764" s="2" t="str">
        <f t="shared" si="55"/>
        <v>20170619</v>
      </c>
      <c r="G1764" s="2" t="s">
        <v>37</v>
      </c>
      <c r="H1764" s="2">
        <v>267116</v>
      </c>
      <c r="I1764" s="10">
        <v>946544</v>
      </c>
      <c r="J1764" s="10">
        <v>0</v>
      </c>
      <c r="K1764" s="3"/>
      <c r="L1764" s="3"/>
    </row>
    <row r="1765" spans="1:12" x14ac:dyDescent="0.3">
      <c r="A1765" s="2">
        <v>2017</v>
      </c>
      <c r="B1765" s="2" t="s">
        <v>12</v>
      </c>
      <c r="C1765" s="4" t="s">
        <v>89</v>
      </c>
      <c r="D1765" s="2" t="s">
        <v>38</v>
      </c>
      <c r="E1765" s="2" t="str">
        <f t="shared" si="54"/>
        <v>201706</v>
      </c>
      <c r="F1765" s="2" t="str">
        <f t="shared" si="55"/>
        <v>20170620</v>
      </c>
      <c r="G1765" s="2" t="s">
        <v>39</v>
      </c>
      <c r="H1765" s="2">
        <v>302792</v>
      </c>
      <c r="I1765" s="10">
        <v>802809</v>
      </c>
      <c r="J1765" s="10">
        <v>0</v>
      </c>
      <c r="K1765" s="3"/>
      <c r="L1765" s="3"/>
    </row>
    <row r="1766" spans="1:12" x14ac:dyDescent="0.3">
      <c r="A1766" s="2">
        <v>2017</v>
      </c>
      <c r="B1766" s="2" t="s">
        <v>12</v>
      </c>
      <c r="C1766" s="4" t="s">
        <v>89</v>
      </c>
      <c r="D1766" s="2" t="s">
        <v>40</v>
      </c>
      <c r="E1766" s="2" t="str">
        <f t="shared" si="54"/>
        <v>201706</v>
      </c>
      <c r="F1766" s="2" t="str">
        <f t="shared" si="55"/>
        <v>20170627</v>
      </c>
      <c r="G1766" s="2" t="s">
        <v>41</v>
      </c>
      <c r="H1766" s="2">
        <v>47483</v>
      </c>
      <c r="I1766" s="10">
        <v>364194</v>
      </c>
      <c r="J1766" s="10">
        <v>0</v>
      </c>
      <c r="K1766" s="3"/>
      <c r="L1766" s="3"/>
    </row>
    <row r="1767" spans="1:12" x14ac:dyDescent="0.3">
      <c r="A1767" s="2">
        <v>2017</v>
      </c>
      <c r="B1767" s="2" t="s">
        <v>12</v>
      </c>
      <c r="C1767" s="4" t="s">
        <v>89</v>
      </c>
      <c r="D1767" s="2" t="s">
        <v>42</v>
      </c>
      <c r="E1767" s="2" t="str">
        <f t="shared" si="54"/>
        <v>201706</v>
      </c>
      <c r="F1767" s="2" t="str">
        <f t="shared" si="55"/>
        <v>20170623</v>
      </c>
      <c r="G1767" s="2" t="s">
        <v>43</v>
      </c>
      <c r="H1767" s="2">
        <v>285253</v>
      </c>
      <c r="I1767" s="10">
        <v>1288178</v>
      </c>
      <c r="J1767" s="10">
        <v>0</v>
      </c>
      <c r="K1767" s="3"/>
      <c r="L1767" s="3"/>
    </row>
    <row r="1768" spans="1:12" x14ac:dyDescent="0.3">
      <c r="A1768" s="2">
        <v>2017</v>
      </c>
      <c r="B1768" s="2" t="s">
        <v>12</v>
      </c>
      <c r="C1768" s="4" t="s">
        <v>89</v>
      </c>
      <c r="D1768" s="2" t="s">
        <v>44</v>
      </c>
      <c r="E1768" s="2" t="str">
        <f t="shared" si="54"/>
        <v>201706</v>
      </c>
      <c r="F1768" s="2" t="str">
        <f t="shared" si="55"/>
        <v>20170625</v>
      </c>
      <c r="G1768" s="2" t="s">
        <v>45</v>
      </c>
      <c r="H1768" s="2">
        <v>1260633</v>
      </c>
      <c r="I1768" s="10">
        <v>837894</v>
      </c>
      <c r="J1768" s="10">
        <v>0</v>
      </c>
      <c r="K1768" s="3"/>
      <c r="L1768" s="3"/>
    </row>
    <row r="1769" spans="1:12" x14ac:dyDescent="0.3">
      <c r="A1769" s="2">
        <v>2017</v>
      </c>
      <c r="B1769" s="2" t="s">
        <v>12</v>
      </c>
      <c r="C1769" s="4" t="s">
        <v>89</v>
      </c>
      <c r="D1769" s="2" t="s">
        <v>46</v>
      </c>
      <c r="E1769" s="2" t="str">
        <f t="shared" si="54"/>
        <v>201706</v>
      </c>
      <c r="F1769" s="2" t="str">
        <f t="shared" si="55"/>
        <v>20170694</v>
      </c>
      <c r="G1769" s="2" t="s">
        <v>47</v>
      </c>
      <c r="H1769" s="2">
        <v>4750</v>
      </c>
      <c r="I1769" s="10">
        <v>36820</v>
      </c>
      <c r="J1769" s="10">
        <v>0</v>
      </c>
      <c r="K1769" s="3"/>
      <c r="L1769" s="3"/>
    </row>
    <row r="1770" spans="1:12" x14ac:dyDescent="0.3">
      <c r="A1770" s="2">
        <v>2017</v>
      </c>
      <c r="B1770" s="2" t="s">
        <v>12</v>
      </c>
      <c r="C1770" s="4" t="s">
        <v>89</v>
      </c>
      <c r="D1770" s="2" t="s">
        <v>48</v>
      </c>
      <c r="E1770" s="2" t="str">
        <f t="shared" si="54"/>
        <v>201706</v>
      </c>
      <c r="F1770" s="2" t="str">
        <f t="shared" si="55"/>
        <v>20170695</v>
      </c>
      <c r="G1770" s="2" t="s">
        <v>49</v>
      </c>
      <c r="H1770" s="2">
        <v>15796</v>
      </c>
      <c r="I1770" s="10">
        <v>55254</v>
      </c>
      <c r="J1770" s="10">
        <v>0</v>
      </c>
      <c r="K1770" s="3"/>
      <c r="L1770" s="3"/>
    </row>
    <row r="1771" spans="1:12" x14ac:dyDescent="0.3">
      <c r="A1771" s="2">
        <v>2017</v>
      </c>
      <c r="B1771" s="2" t="s">
        <v>12</v>
      </c>
      <c r="C1771" s="4" t="s">
        <v>89</v>
      </c>
      <c r="D1771" s="2" t="s">
        <v>50</v>
      </c>
      <c r="E1771" s="2" t="str">
        <f t="shared" si="54"/>
        <v>201706</v>
      </c>
      <c r="F1771" s="2" t="str">
        <f t="shared" si="55"/>
        <v>20170641</v>
      </c>
      <c r="G1771" s="2" t="s">
        <v>51</v>
      </c>
      <c r="H1771" s="2">
        <v>307354</v>
      </c>
      <c r="I1771" s="10">
        <v>743627</v>
      </c>
      <c r="J1771" s="10">
        <v>0</v>
      </c>
      <c r="K1771" s="3"/>
      <c r="L1771" s="3"/>
    </row>
    <row r="1772" spans="1:12" x14ac:dyDescent="0.3">
      <c r="A1772" s="2">
        <v>2017</v>
      </c>
      <c r="B1772" s="2" t="s">
        <v>12</v>
      </c>
      <c r="C1772" s="4" t="s">
        <v>89</v>
      </c>
      <c r="D1772" s="2" t="s">
        <v>54</v>
      </c>
      <c r="E1772" s="2" t="str">
        <f t="shared" si="54"/>
        <v>201706</v>
      </c>
      <c r="F1772" s="2" t="str">
        <f t="shared" si="55"/>
        <v>20170644</v>
      </c>
      <c r="G1772" s="2" t="s">
        <v>55</v>
      </c>
      <c r="H1772" s="2">
        <v>130491</v>
      </c>
      <c r="I1772" s="10">
        <v>698328</v>
      </c>
      <c r="J1772" s="10">
        <v>0</v>
      </c>
      <c r="K1772" s="3"/>
      <c r="L1772" s="3"/>
    </row>
    <row r="1773" spans="1:12" x14ac:dyDescent="0.3">
      <c r="A1773" s="2">
        <v>2017</v>
      </c>
      <c r="B1773" s="2" t="s">
        <v>12</v>
      </c>
      <c r="C1773" s="4" t="s">
        <v>89</v>
      </c>
      <c r="D1773" s="2" t="s">
        <v>56</v>
      </c>
      <c r="E1773" s="2" t="str">
        <f t="shared" si="54"/>
        <v>201706</v>
      </c>
      <c r="F1773" s="2" t="str">
        <f t="shared" si="55"/>
        <v>20170647</v>
      </c>
      <c r="G1773" s="2" t="s">
        <v>57</v>
      </c>
      <c r="H1773" s="2">
        <v>351570</v>
      </c>
      <c r="I1773" s="10">
        <v>907201</v>
      </c>
      <c r="J1773" s="10">
        <v>0</v>
      </c>
      <c r="K1773" s="3"/>
      <c r="L1773" s="3"/>
    </row>
    <row r="1774" spans="1:12" x14ac:dyDescent="0.3">
      <c r="A1774" s="2">
        <v>2017</v>
      </c>
      <c r="B1774" s="2" t="s">
        <v>12</v>
      </c>
      <c r="C1774" s="4" t="s">
        <v>89</v>
      </c>
      <c r="D1774" s="2" t="s">
        <v>58</v>
      </c>
      <c r="E1774" s="2" t="str">
        <f t="shared" si="54"/>
        <v>201706</v>
      </c>
      <c r="F1774" s="2" t="str">
        <f t="shared" si="55"/>
        <v>20170650</v>
      </c>
      <c r="G1774" s="2" t="s">
        <v>59</v>
      </c>
      <c r="H1774" s="2">
        <v>404706</v>
      </c>
      <c r="I1774" s="10">
        <v>482339</v>
      </c>
      <c r="J1774" s="10">
        <v>0</v>
      </c>
      <c r="K1774" s="3"/>
      <c r="L1774" s="3"/>
    </row>
    <row r="1775" spans="1:12" x14ac:dyDescent="0.3">
      <c r="A1775" s="2">
        <v>2017</v>
      </c>
      <c r="B1775" s="2" t="s">
        <v>12</v>
      </c>
      <c r="C1775" s="4" t="s">
        <v>89</v>
      </c>
      <c r="D1775" s="2" t="s">
        <v>60</v>
      </c>
      <c r="E1775" s="2" t="str">
        <f t="shared" si="54"/>
        <v>201706</v>
      </c>
      <c r="F1775" s="2" t="str">
        <f t="shared" si="55"/>
        <v>20170652</v>
      </c>
      <c r="G1775" s="2" t="s">
        <v>61</v>
      </c>
      <c r="H1775" s="2">
        <v>257677</v>
      </c>
      <c r="I1775" s="10">
        <v>1136670</v>
      </c>
      <c r="J1775" s="10">
        <v>0</v>
      </c>
      <c r="K1775" s="3"/>
      <c r="L1775" s="3"/>
    </row>
    <row r="1776" spans="1:12" x14ac:dyDescent="0.3">
      <c r="A1776" s="2">
        <v>2017</v>
      </c>
      <c r="B1776" s="2" t="s">
        <v>12</v>
      </c>
      <c r="C1776" s="4" t="s">
        <v>89</v>
      </c>
      <c r="D1776" s="2" t="s">
        <v>62</v>
      </c>
      <c r="E1776" s="2" t="str">
        <f t="shared" si="54"/>
        <v>201706</v>
      </c>
      <c r="F1776" s="2" t="str">
        <f t="shared" si="55"/>
        <v>20170654</v>
      </c>
      <c r="G1776" s="2" t="s">
        <v>63</v>
      </c>
      <c r="H1776" s="2">
        <v>421708</v>
      </c>
      <c r="I1776" s="10">
        <v>909244</v>
      </c>
      <c r="J1776" s="10">
        <v>0</v>
      </c>
      <c r="K1776" s="3"/>
      <c r="L1776" s="3"/>
    </row>
    <row r="1777" spans="1:12" x14ac:dyDescent="0.3">
      <c r="A1777" s="2">
        <v>2017</v>
      </c>
      <c r="B1777" s="2" t="s">
        <v>12</v>
      </c>
      <c r="C1777" s="4" t="s">
        <v>89</v>
      </c>
      <c r="D1777" s="2" t="s">
        <v>64</v>
      </c>
      <c r="E1777" s="2" t="str">
        <f t="shared" si="54"/>
        <v>201706</v>
      </c>
      <c r="F1777" s="2" t="str">
        <f t="shared" si="55"/>
        <v>20170686</v>
      </c>
      <c r="G1777" s="2" t="s">
        <v>65</v>
      </c>
      <c r="H1777" s="2">
        <v>41744</v>
      </c>
      <c r="I1777" s="10">
        <v>252468</v>
      </c>
      <c r="J1777" s="10">
        <v>0</v>
      </c>
      <c r="K1777" s="3"/>
      <c r="L1777" s="3"/>
    </row>
    <row r="1778" spans="1:12" x14ac:dyDescent="0.3">
      <c r="A1778" s="2">
        <v>2017</v>
      </c>
      <c r="B1778" s="2" t="s">
        <v>12</v>
      </c>
      <c r="C1778" s="4" t="s">
        <v>89</v>
      </c>
      <c r="D1778" s="2" t="s">
        <v>66</v>
      </c>
      <c r="E1778" s="2" t="str">
        <f t="shared" si="54"/>
        <v>201706</v>
      </c>
      <c r="F1778" s="2" t="str">
        <f t="shared" si="55"/>
        <v>20170663</v>
      </c>
      <c r="G1778" s="2" t="s">
        <v>67</v>
      </c>
      <c r="H1778" s="2">
        <v>258656</v>
      </c>
      <c r="I1778" s="10">
        <v>230215</v>
      </c>
      <c r="J1778" s="10">
        <v>0</v>
      </c>
      <c r="K1778" s="3"/>
      <c r="L1778" s="3"/>
    </row>
    <row r="1779" spans="1:12" x14ac:dyDescent="0.3">
      <c r="A1779" s="2">
        <v>2017</v>
      </c>
      <c r="B1779" s="2" t="s">
        <v>12</v>
      </c>
      <c r="C1779" s="4" t="s">
        <v>89</v>
      </c>
      <c r="D1779" s="2" t="s">
        <v>68</v>
      </c>
      <c r="E1779" s="2" t="str">
        <f t="shared" si="54"/>
        <v>201706</v>
      </c>
      <c r="F1779" s="2" t="str">
        <f t="shared" si="55"/>
        <v>20170666</v>
      </c>
      <c r="G1779" s="2" t="s">
        <v>69</v>
      </c>
      <c r="H1779" s="2">
        <v>518441</v>
      </c>
      <c r="I1779" s="10">
        <v>372718</v>
      </c>
      <c r="J1779" s="10">
        <v>0</v>
      </c>
      <c r="K1779" s="3"/>
      <c r="L1779" s="3"/>
    </row>
    <row r="1780" spans="1:12" x14ac:dyDescent="0.3">
      <c r="A1780" s="2">
        <v>2017</v>
      </c>
      <c r="B1780" s="2" t="s">
        <v>12</v>
      </c>
      <c r="C1780" s="4" t="s">
        <v>89</v>
      </c>
      <c r="D1780" s="2" t="s">
        <v>70</v>
      </c>
      <c r="E1780" s="2" t="str">
        <f t="shared" si="54"/>
        <v>201706</v>
      </c>
      <c r="F1780" s="2" t="str">
        <f t="shared" si="55"/>
        <v>20170688</v>
      </c>
      <c r="G1780" s="2" t="s">
        <v>71</v>
      </c>
      <c r="H1780" s="2">
        <v>39131</v>
      </c>
      <c r="I1780" s="10">
        <v>14005</v>
      </c>
      <c r="J1780" s="10">
        <v>0</v>
      </c>
      <c r="K1780" s="3"/>
      <c r="L1780" s="3"/>
    </row>
    <row r="1781" spans="1:12" x14ac:dyDescent="0.3">
      <c r="A1781" s="2">
        <v>2017</v>
      </c>
      <c r="B1781" s="2" t="s">
        <v>12</v>
      </c>
      <c r="C1781" s="4" t="s">
        <v>89</v>
      </c>
      <c r="D1781" s="2" t="s">
        <v>72</v>
      </c>
      <c r="E1781" s="2" t="str">
        <f t="shared" si="54"/>
        <v>201706</v>
      </c>
      <c r="F1781" s="2" t="str">
        <f t="shared" si="55"/>
        <v>20170668</v>
      </c>
      <c r="G1781" s="2" t="s">
        <v>73</v>
      </c>
      <c r="H1781" s="2">
        <v>1054206</v>
      </c>
      <c r="I1781" s="10">
        <v>880245</v>
      </c>
      <c r="J1781" s="10">
        <v>0</v>
      </c>
      <c r="K1781" s="3"/>
      <c r="L1781" s="3"/>
    </row>
    <row r="1782" spans="1:12" x14ac:dyDescent="0.3">
      <c r="A1782" s="2">
        <v>2017</v>
      </c>
      <c r="B1782" s="2" t="s">
        <v>12</v>
      </c>
      <c r="C1782" s="4" t="s">
        <v>89</v>
      </c>
      <c r="D1782" s="2" t="s">
        <v>74</v>
      </c>
      <c r="E1782" s="2" t="str">
        <f t="shared" si="54"/>
        <v>201706</v>
      </c>
      <c r="F1782" s="2" t="str">
        <f t="shared" si="55"/>
        <v>20170670</v>
      </c>
      <c r="G1782" s="2" t="s">
        <v>75</v>
      </c>
      <c r="H1782" s="2">
        <v>150453</v>
      </c>
      <c r="I1782" s="10">
        <v>768403</v>
      </c>
      <c r="J1782" s="10">
        <v>0</v>
      </c>
      <c r="K1782" s="3"/>
      <c r="L1782" s="3"/>
    </row>
    <row r="1783" spans="1:12" x14ac:dyDescent="0.3">
      <c r="A1783" s="2">
        <v>2017</v>
      </c>
      <c r="B1783" s="2" t="s">
        <v>12</v>
      </c>
      <c r="C1783" s="4" t="s">
        <v>89</v>
      </c>
      <c r="D1783" s="2" t="s">
        <v>76</v>
      </c>
      <c r="E1783" s="2" t="str">
        <f t="shared" si="54"/>
        <v>201706</v>
      </c>
      <c r="F1783" s="2" t="str">
        <f t="shared" si="55"/>
        <v>20170673</v>
      </c>
      <c r="G1783" s="2" t="s">
        <v>77</v>
      </c>
      <c r="H1783" s="2">
        <v>475222</v>
      </c>
      <c r="I1783" s="10">
        <v>703270</v>
      </c>
      <c r="J1783" s="10">
        <v>0</v>
      </c>
      <c r="K1783" s="3"/>
      <c r="L1783" s="3"/>
    </row>
    <row r="1784" spans="1:12" x14ac:dyDescent="0.3">
      <c r="A1784" s="2">
        <v>2017</v>
      </c>
      <c r="B1784" s="2" t="s">
        <v>12</v>
      </c>
      <c r="C1784" s="4" t="s">
        <v>89</v>
      </c>
      <c r="D1784" s="2" t="s">
        <v>78</v>
      </c>
      <c r="E1784" s="2" t="str">
        <f t="shared" si="54"/>
        <v>201706</v>
      </c>
      <c r="F1784" s="2" t="str">
        <f t="shared" si="55"/>
        <v>20170676</v>
      </c>
      <c r="G1784" s="2" t="s">
        <v>79</v>
      </c>
      <c r="H1784" s="2">
        <v>2423539</v>
      </c>
      <c r="I1784" s="7">
        <v>1731273</v>
      </c>
      <c r="J1784" s="10">
        <v>0</v>
      </c>
      <c r="K1784" s="3"/>
      <c r="L1784" s="3"/>
    </row>
    <row r="1785" spans="1:12" x14ac:dyDescent="0.3">
      <c r="A1785" s="2">
        <v>2017</v>
      </c>
      <c r="B1785" s="2" t="s">
        <v>12</v>
      </c>
      <c r="C1785" s="4" t="s">
        <v>89</v>
      </c>
      <c r="D1785" s="2" t="s">
        <v>80</v>
      </c>
      <c r="E1785" s="2" t="str">
        <f t="shared" si="54"/>
        <v>201706</v>
      </c>
      <c r="F1785" s="2" t="str">
        <f t="shared" si="55"/>
        <v>20170697</v>
      </c>
      <c r="G1785" s="2" t="s">
        <v>81</v>
      </c>
      <c r="H1785" s="2">
        <v>3189</v>
      </c>
      <c r="I1785" s="10">
        <v>26587</v>
      </c>
      <c r="J1785" s="10">
        <v>0</v>
      </c>
      <c r="K1785" s="3"/>
      <c r="L1785" s="3"/>
    </row>
    <row r="1786" spans="1:12" x14ac:dyDescent="0.3">
      <c r="A1786" s="2">
        <v>2017</v>
      </c>
      <c r="B1786" s="2" t="s">
        <v>12</v>
      </c>
      <c r="C1786" s="4" t="s">
        <v>89</v>
      </c>
      <c r="D1786" s="2" t="s">
        <v>82</v>
      </c>
      <c r="E1786" s="2" t="str">
        <f t="shared" si="54"/>
        <v>201706</v>
      </c>
      <c r="F1786" s="2" t="str">
        <f t="shared" si="55"/>
        <v>20170699</v>
      </c>
      <c r="G1786" s="2" t="s">
        <v>83</v>
      </c>
      <c r="H1786" s="2">
        <v>6584</v>
      </c>
      <c r="I1786" s="10">
        <v>67562</v>
      </c>
      <c r="J1786" s="10">
        <v>0</v>
      </c>
      <c r="K1786" s="3"/>
      <c r="L1786" s="3"/>
    </row>
    <row r="1787" spans="1:12" x14ac:dyDescent="0.3">
      <c r="A1787" s="2">
        <v>2017</v>
      </c>
      <c r="B1787" s="2" t="s">
        <v>11</v>
      </c>
      <c r="C1787" s="4" t="s">
        <v>88</v>
      </c>
      <c r="D1787" s="2" t="s">
        <v>5</v>
      </c>
      <c r="E1787" s="2" t="str">
        <f t="shared" si="54"/>
        <v>201707</v>
      </c>
      <c r="F1787" s="2" t="str">
        <f t="shared" si="55"/>
        <v>20170791</v>
      </c>
      <c r="G1787" s="2" t="s">
        <v>6</v>
      </c>
      <c r="H1787" s="2">
        <v>13836</v>
      </c>
      <c r="I1787" s="10">
        <v>53079</v>
      </c>
      <c r="J1787" s="10">
        <v>0</v>
      </c>
      <c r="K1787" s="3"/>
      <c r="L1787" s="3"/>
    </row>
    <row r="1788" spans="1:12" x14ac:dyDescent="0.3">
      <c r="A1788" s="2">
        <v>2017</v>
      </c>
      <c r="B1788" s="2" t="s">
        <v>11</v>
      </c>
      <c r="C1788" s="4" t="s">
        <v>88</v>
      </c>
      <c r="D1788" s="2" t="s">
        <v>18</v>
      </c>
      <c r="E1788" s="2" t="str">
        <f t="shared" si="54"/>
        <v>201707</v>
      </c>
      <c r="F1788" s="2" t="str">
        <f t="shared" si="55"/>
        <v>20170705</v>
      </c>
      <c r="G1788" s="2" t="s">
        <v>19</v>
      </c>
      <c r="H1788" s="2">
        <v>3654354</v>
      </c>
      <c r="I1788" s="10">
        <v>2279330</v>
      </c>
      <c r="J1788" s="10">
        <v>0</v>
      </c>
      <c r="K1788" s="3"/>
      <c r="L1788" s="3"/>
    </row>
    <row r="1789" spans="1:12" x14ac:dyDescent="0.3">
      <c r="A1789" s="2">
        <v>2017</v>
      </c>
      <c r="B1789" s="2" t="s">
        <v>11</v>
      </c>
      <c r="C1789" s="4" t="s">
        <v>88</v>
      </c>
      <c r="D1789" s="2" t="s">
        <v>20</v>
      </c>
      <c r="E1789" s="2" t="str">
        <f t="shared" si="54"/>
        <v>201707</v>
      </c>
      <c r="F1789" s="2" t="str">
        <f t="shared" si="55"/>
        <v>20170781</v>
      </c>
      <c r="G1789" s="2" t="s">
        <v>21</v>
      </c>
      <c r="H1789" s="2">
        <v>42243</v>
      </c>
      <c r="I1789" s="10">
        <v>195714</v>
      </c>
      <c r="J1789" s="10">
        <v>0</v>
      </c>
      <c r="K1789" s="3"/>
      <c r="L1789" s="3"/>
    </row>
    <row r="1790" spans="1:12" x14ac:dyDescent="0.3">
      <c r="A1790" s="2">
        <v>2017</v>
      </c>
      <c r="B1790" s="2" t="s">
        <v>11</v>
      </c>
      <c r="C1790" s="4" t="s">
        <v>88</v>
      </c>
      <c r="D1790" s="2" t="s">
        <v>22</v>
      </c>
      <c r="E1790" s="2" t="str">
        <f t="shared" si="54"/>
        <v>201707</v>
      </c>
      <c r="F1790" s="2" t="str">
        <f t="shared" si="55"/>
        <v>20170708</v>
      </c>
      <c r="G1790" s="2" t="s">
        <v>23</v>
      </c>
      <c r="H1790" s="2">
        <v>1079283</v>
      </c>
      <c r="I1790" s="10">
        <v>1300602</v>
      </c>
      <c r="J1790" s="10">
        <v>0</v>
      </c>
      <c r="K1790" s="3"/>
      <c r="L1790" s="3"/>
    </row>
    <row r="1791" spans="1:12" x14ac:dyDescent="0.3">
      <c r="A1791" s="2">
        <v>2017</v>
      </c>
      <c r="B1791" s="2" t="s">
        <v>11</v>
      </c>
      <c r="C1791" s="4" t="s">
        <v>88</v>
      </c>
      <c r="D1791" s="2" t="s">
        <v>24</v>
      </c>
      <c r="E1791" s="2" t="str">
        <f t="shared" si="54"/>
        <v>201707</v>
      </c>
      <c r="F1791" s="2" t="str">
        <f t="shared" si="55"/>
        <v>20170711</v>
      </c>
      <c r="G1791" s="2" t="s">
        <v>25</v>
      </c>
      <c r="H1791" s="2">
        <v>5974337</v>
      </c>
      <c r="I1791" s="10">
        <v>1177653</v>
      </c>
      <c r="J1791" s="10">
        <v>0</v>
      </c>
      <c r="K1791" s="3"/>
      <c r="L1791" s="3"/>
    </row>
    <row r="1792" spans="1:12" x14ac:dyDescent="0.3">
      <c r="A1792" s="2">
        <v>2017</v>
      </c>
      <c r="B1792" s="2" t="s">
        <v>11</v>
      </c>
      <c r="C1792" s="4" t="s">
        <v>88</v>
      </c>
      <c r="D1792" s="2" t="s">
        <v>26</v>
      </c>
      <c r="E1792" s="2" t="str">
        <f t="shared" si="54"/>
        <v>201707</v>
      </c>
      <c r="F1792" s="2" t="str">
        <f t="shared" si="55"/>
        <v>20170713</v>
      </c>
      <c r="G1792" s="2" t="s">
        <v>27</v>
      </c>
      <c r="H1792" s="2">
        <v>608412</v>
      </c>
      <c r="I1792" s="10">
        <v>1388055</v>
      </c>
      <c r="J1792" s="10">
        <v>0</v>
      </c>
      <c r="K1792" s="3"/>
      <c r="L1792" s="3"/>
    </row>
    <row r="1793" spans="1:12" x14ac:dyDescent="0.3">
      <c r="A1793" s="2">
        <v>2017</v>
      </c>
      <c r="B1793" s="2" t="s">
        <v>11</v>
      </c>
      <c r="C1793" s="4" t="s">
        <v>88</v>
      </c>
      <c r="D1793" s="2" t="s">
        <v>28</v>
      </c>
      <c r="E1793" s="2" t="str">
        <f t="shared" si="54"/>
        <v>201707</v>
      </c>
      <c r="F1793" s="2" t="str">
        <f t="shared" si="55"/>
        <v>20170715</v>
      </c>
      <c r="G1793" s="2" t="s">
        <v>29</v>
      </c>
      <c r="H1793" s="2">
        <v>433449</v>
      </c>
      <c r="I1793" s="10">
        <v>637786</v>
      </c>
      <c r="J1793" s="10">
        <v>0</v>
      </c>
      <c r="K1793" s="3"/>
      <c r="L1793" s="3"/>
    </row>
    <row r="1794" spans="1:12" x14ac:dyDescent="0.3">
      <c r="A1794" s="2">
        <v>2017</v>
      </c>
      <c r="B1794" s="2" t="s">
        <v>11</v>
      </c>
      <c r="C1794" s="4" t="s">
        <v>88</v>
      </c>
      <c r="D1794" s="2" t="s">
        <v>30</v>
      </c>
      <c r="E1794" s="2" t="str">
        <f t="shared" ref="E1794:E1857" si="56">+CONCATENATE(A1794,C1794)</f>
        <v>201707</v>
      </c>
      <c r="F1794" s="2" t="str">
        <f t="shared" ref="F1794:F1857" si="57">+CONCATENATE(A1794,C1794,D1794)</f>
        <v>20170717</v>
      </c>
      <c r="G1794" s="2" t="s">
        <v>31</v>
      </c>
      <c r="H1794" s="2">
        <v>443041</v>
      </c>
      <c r="I1794" s="10">
        <v>397378</v>
      </c>
      <c r="J1794" s="10">
        <v>0</v>
      </c>
      <c r="K1794" s="3"/>
      <c r="L1794" s="3"/>
    </row>
    <row r="1795" spans="1:12" x14ac:dyDescent="0.3">
      <c r="A1795" s="2">
        <v>2017</v>
      </c>
      <c r="B1795" s="2" t="s">
        <v>11</v>
      </c>
      <c r="C1795" s="4" t="s">
        <v>88</v>
      </c>
      <c r="D1795" s="2" t="s">
        <v>32</v>
      </c>
      <c r="E1795" s="2" t="str">
        <f t="shared" si="56"/>
        <v>201707</v>
      </c>
      <c r="F1795" s="2" t="str">
        <f t="shared" si="57"/>
        <v>20170718</v>
      </c>
      <c r="G1795" s="2" t="s">
        <v>33</v>
      </c>
      <c r="H1795" s="2">
        <v>70058</v>
      </c>
      <c r="I1795" s="10">
        <v>298217</v>
      </c>
      <c r="J1795" s="10">
        <v>0</v>
      </c>
      <c r="K1795" s="3"/>
      <c r="L1795" s="3"/>
    </row>
    <row r="1796" spans="1:12" x14ac:dyDescent="0.3">
      <c r="A1796" s="2">
        <v>2017</v>
      </c>
      <c r="B1796" s="2" t="s">
        <v>11</v>
      </c>
      <c r="C1796" s="4" t="s">
        <v>88</v>
      </c>
      <c r="D1796" s="2" t="s">
        <v>34</v>
      </c>
      <c r="E1796" s="2" t="str">
        <f t="shared" si="56"/>
        <v>201707</v>
      </c>
      <c r="F1796" s="2" t="str">
        <f t="shared" si="57"/>
        <v>20170785</v>
      </c>
      <c r="G1796" s="2" t="s">
        <v>35</v>
      </c>
      <c r="H1796" s="2">
        <v>152588</v>
      </c>
      <c r="I1796" s="10">
        <v>210969</v>
      </c>
      <c r="J1796" s="10">
        <v>0</v>
      </c>
      <c r="K1796" s="3"/>
      <c r="L1796" s="3"/>
    </row>
    <row r="1797" spans="1:12" x14ac:dyDescent="0.3">
      <c r="A1797" s="2">
        <v>2017</v>
      </c>
      <c r="B1797" s="2" t="s">
        <v>11</v>
      </c>
      <c r="C1797" s="4" t="s">
        <v>88</v>
      </c>
      <c r="D1797" s="2" t="s">
        <v>36</v>
      </c>
      <c r="E1797" s="2" t="str">
        <f t="shared" si="56"/>
        <v>201707</v>
      </c>
      <c r="F1797" s="2" t="str">
        <f t="shared" si="57"/>
        <v>20170719</v>
      </c>
      <c r="G1797" s="2" t="s">
        <v>37</v>
      </c>
      <c r="H1797" s="2">
        <v>267199</v>
      </c>
      <c r="I1797" s="10">
        <v>946990</v>
      </c>
      <c r="J1797" s="10">
        <v>0</v>
      </c>
      <c r="K1797" s="3"/>
      <c r="L1797" s="3"/>
    </row>
    <row r="1798" spans="1:12" x14ac:dyDescent="0.3">
      <c r="A1798" s="2">
        <v>2017</v>
      </c>
      <c r="B1798" s="2" t="s">
        <v>11</v>
      </c>
      <c r="C1798" s="4" t="s">
        <v>88</v>
      </c>
      <c r="D1798" s="2" t="s">
        <v>38</v>
      </c>
      <c r="E1798" s="2" t="str">
        <f t="shared" si="56"/>
        <v>201707</v>
      </c>
      <c r="F1798" s="2" t="str">
        <f t="shared" si="57"/>
        <v>20170720</v>
      </c>
      <c r="G1798" s="2" t="s">
        <v>39</v>
      </c>
      <c r="H1798" s="2">
        <v>303954</v>
      </c>
      <c r="I1798" s="10">
        <v>802062</v>
      </c>
      <c r="J1798" s="10">
        <v>0</v>
      </c>
      <c r="K1798" s="3"/>
      <c r="L1798" s="3"/>
    </row>
    <row r="1799" spans="1:12" x14ac:dyDescent="0.3">
      <c r="A1799" s="2">
        <v>2017</v>
      </c>
      <c r="B1799" s="2" t="s">
        <v>11</v>
      </c>
      <c r="C1799" s="4" t="s">
        <v>88</v>
      </c>
      <c r="D1799" s="2" t="s">
        <v>40</v>
      </c>
      <c r="E1799" s="2" t="str">
        <f t="shared" si="56"/>
        <v>201707</v>
      </c>
      <c r="F1799" s="2" t="str">
        <f t="shared" si="57"/>
        <v>20170727</v>
      </c>
      <c r="G1799" s="2" t="s">
        <v>41</v>
      </c>
      <c r="H1799" s="2">
        <v>47687</v>
      </c>
      <c r="I1799" s="10">
        <v>365533</v>
      </c>
      <c r="J1799" s="10">
        <v>0</v>
      </c>
      <c r="K1799" s="3"/>
      <c r="L1799" s="3"/>
    </row>
    <row r="1800" spans="1:12" x14ac:dyDescent="0.3">
      <c r="A1800" s="2">
        <v>2017</v>
      </c>
      <c r="B1800" s="2" t="s">
        <v>11</v>
      </c>
      <c r="C1800" s="4" t="s">
        <v>88</v>
      </c>
      <c r="D1800" s="2" t="s">
        <v>42</v>
      </c>
      <c r="E1800" s="2" t="str">
        <f t="shared" si="56"/>
        <v>201707</v>
      </c>
      <c r="F1800" s="2" t="str">
        <f t="shared" si="57"/>
        <v>20170723</v>
      </c>
      <c r="G1800" s="2" t="s">
        <v>43</v>
      </c>
      <c r="H1800" s="2">
        <v>292752</v>
      </c>
      <c r="I1800" s="10">
        <v>1281824</v>
      </c>
      <c r="J1800" s="10">
        <v>0</v>
      </c>
      <c r="K1800" s="3"/>
      <c r="L1800" s="3"/>
    </row>
    <row r="1801" spans="1:12" x14ac:dyDescent="0.3">
      <c r="A1801" s="2">
        <v>2017</v>
      </c>
      <c r="B1801" s="2" t="s">
        <v>11</v>
      </c>
      <c r="C1801" s="4" t="s">
        <v>88</v>
      </c>
      <c r="D1801" s="2" t="s">
        <v>44</v>
      </c>
      <c r="E1801" s="2" t="str">
        <f t="shared" si="56"/>
        <v>201707</v>
      </c>
      <c r="F1801" s="2" t="str">
        <f t="shared" si="57"/>
        <v>20170725</v>
      </c>
      <c r="G1801" s="2" t="s">
        <v>45</v>
      </c>
      <c r="H1801" s="2">
        <v>1266794</v>
      </c>
      <c r="I1801" s="10">
        <v>839172</v>
      </c>
      <c r="J1801" s="10">
        <v>0</v>
      </c>
      <c r="K1801" s="3"/>
      <c r="L1801" s="3"/>
    </row>
    <row r="1802" spans="1:12" x14ac:dyDescent="0.3">
      <c r="A1802" s="2">
        <v>2017</v>
      </c>
      <c r="B1802" s="2" t="s">
        <v>11</v>
      </c>
      <c r="C1802" s="4" t="s">
        <v>88</v>
      </c>
      <c r="D1802" s="2" t="s">
        <v>46</v>
      </c>
      <c r="E1802" s="2" t="str">
        <f t="shared" si="56"/>
        <v>201707</v>
      </c>
      <c r="F1802" s="2" t="str">
        <f t="shared" si="57"/>
        <v>20170794</v>
      </c>
      <c r="G1802" s="2" t="s">
        <v>47</v>
      </c>
      <c r="H1802" s="2">
        <v>4804</v>
      </c>
      <c r="I1802" s="10">
        <v>36870</v>
      </c>
      <c r="J1802" s="10">
        <v>0</v>
      </c>
      <c r="K1802" s="3"/>
      <c r="L1802" s="3"/>
    </row>
    <row r="1803" spans="1:12" x14ac:dyDescent="0.3">
      <c r="A1803" s="2">
        <v>2017</v>
      </c>
      <c r="B1803" s="2" t="s">
        <v>11</v>
      </c>
      <c r="C1803" s="4" t="s">
        <v>88</v>
      </c>
      <c r="D1803" s="2" t="s">
        <v>48</v>
      </c>
      <c r="E1803" s="2" t="str">
        <f t="shared" si="56"/>
        <v>201707</v>
      </c>
      <c r="F1803" s="2" t="str">
        <f t="shared" si="57"/>
        <v>20170795</v>
      </c>
      <c r="G1803" s="2" t="s">
        <v>49</v>
      </c>
      <c r="H1803" s="2">
        <v>15785</v>
      </c>
      <c r="I1803" s="10">
        <v>55410</v>
      </c>
      <c r="J1803" s="10">
        <v>0</v>
      </c>
      <c r="K1803" s="3"/>
      <c r="L1803" s="3"/>
    </row>
    <row r="1804" spans="1:12" x14ac:dyDescent="0.3">
      <c r="A1804" s="2">
        <v>2017</v>
      </c>
      <c r="B1804" s="2" t="s">
        <v>11</v>
      </c>
      <c r="C1804" s="4" t="s">
        <v>88</v>
      </c>
      <c r="D1804" s="2" t="s">
        <v>50</v>
      </c>
      <c r="E1804" s="2" t="str">
        <f t="shared" si="56"/>
        <v>201707</v>
      </c>
      <c r="F1804" s="2" t="str">
        <f t="shared" si="57"/>
        <v>20170741</v>
      </c>
      <c r="G1804" s="2" t="s">
        <v>51</v>
      </c>
      <c r="H1804" s="2">
        <v>307852</v>
      </c>
      <c r="I1804" s="10">
        <v>744518</v>
      </c>
      <c r="J1804" s="10">
        <v>0</v>
      </c>
      <c r="K1804" s="3"/>
      <c r="L1804" s="3"/>
    </row>
    <row r="1805" spans="1:12" x14ac:dyDescent="0.3">
      <c r="A1805" s="2">
        <v>2017</v>
      </c>
      <c r="B1805" s="2" t="s">
        <v>11</v>
      </c>
      <c r="C1805" s="4" t="s">
        <v>88</v>
      </c>
      <c r="D1805" s="2" t="s">
        <v>54</v>
      </c>
      <c r="E1805" s="2" t="str">
        <f t="shared" si="56"/>
        <v>201707</v>
      </c>
      <c r="F1805" s="2" t="str">
        <f t="shared" si="57"/>
        <v>20170744</v>
      </c>
      <c r="G1805" s="2" t="s">
        <v>55</v>
      </c>
      <c r="H1805" s="2">
        <v>132315</v>
      </c>
      <c r="I1805" s="10">
        <v>696378</v>
      </c>
      <c r="J1805" s="10">
        <v>0</v>
      </c>
      <c r="K1805" s="3"/>
      <c r="L1805" s="3"/>
    </row>
    <row r="1806" spans="1:12" x14ac:dyDescent="0.3">
      <c r="A1806" s="2">
        <v>2017</v>
      </c>
      <c r="B1806" s="2" t="s">
        <v>11</v>
      </c>
      <c r="C1806" s="4" t="s">
        <v>88</v>
      </c>
      <c r="D1806" s="2" t="s">
        <v>56</v>
      </c>
      <c r="E1806" s="2" t="str">
        <f t="shared" si="56"/>
        <v>201707</v>
      </c>
      <c r="F1806" s="2" t="str">
        <f t="shared" si="57"/>
        <v>20170747</v>
      </c>
      <c r="G1806" s="2" t="s">
        <v>57</v>
      </c>
      <c r="H1806" s="2">
        <v>353261</v>
      </c>
      <c r="I1806" s="10">
        <v>910576</v>
      </c>
      <c r="J1806" s="10">
        <v>0</v>
      </c>
      <c r="K1806" s="3"/>
      <c r="L1806" s="3"/>
    </row>
    <row r="1807" spans="1:12" x14ac:dyDescent="0.3">
      <c r="A1807" s="2">
        <v>2017</v>
      </c>
      <c r="B1807" s="2" t="s">
        <v>11</v>
      </c>
      <c r="C1807" s="4" t="s">
        <v>88</v>
      </c>
      <c r="D1807" s="2" t="s">
        <v>58</v>
      </c>
      <c r="E1807" s="2" t="str">
        <f t="shared" si="56"/>
        <v>201707</v>
      </c>
      <c r="F1807" s="2" t="str">
        <f t="shared" si="57"/>
        <v>20170750</v>
      </c>
      <c r="G1807" s="2" t="s">
        <v>59</v>
      </c>
      <c r="H1807" s="2">
        <v>404897</v>
      </c>
      <c r="I1807" s="10">
        <v>491744</v>
      </c>
      <c r="J1807" s="10">
        <v>0</v>
      </c>
      <c r="K1807" s="3"/>
      <c r="L1807" s="3"/>
    </row>
    <row r="1808" spans="1:12" x14ac:dyDescent="0.3">
      <c r="A1808" s="2">
        <v>2017</v>
      </c>
      <c r="B1808" s="2" t="s">
        <v>11</v>
      </c>
      <c r="C1808" s="4" t="s">
        <v>88</v>
      </c>
      <c r="D1808" s="2" t="s">
        <v>60</v>
      </c>
      <c r="E1808" s="2" t="str">
        <f t="shared" si="56"/>
        <v>201707</v>
      </c>
      <c r="F1808" s="2" t="str">
        <f t="shared" si="57"/>
        <v>20170752</v>
      </c>
      <c r="G1808" s="2" t="s">
        <v>61</v>
      </c>
      <c r="H1808" s="2">
        <v>256589</v>
      </c>
      <c r="I1808" s="10">
        <v>1139973</v>
      </c>
      <c r="J1808" s="10">
        <v>0</v>
      </c>
      <c r="K1808" s="3"/>
      <c r="L1808" s="3"/>
    </row>
    <row r="1809" spans="1:12" x14ac:dyDescent="0.3">
      <c r="A1809" s="2">
        <v>2017</v>
      </c>
      <c r="B1809" s="2" t="s">
        <v>11</v>
      </c>
      <c r="C1809" s="4" t="s">
        <v>88</v>
      </c>
      <c r="D1809" s="2" t="s">
        <v>62</v>
      </c>
      <c r="E1809" s="2" t="str">
        <f t="shared" si="56"/>
        <v>201707</v>
      </c>
      <c r="F1809" s="2" t="str">
        <f t="shared" si="57"/>
        <v>20170754</v>
      </c>
      <c r="G1809" s="2" t="s">
        <v>63</v>
      </c>
      <c r="H1809" s="2">
        <v>420010</v>
      </c>
      <c r="I1809" s="10">
        <v>923546</v>
      </c>
      <c r="J1809" s="10">
        <v>0</v>
      </c>
      <c r="K1809" s="3"/>
      <c r="L1809" s="3"/>
    </row>
    <row r="1810" spans="1:12" x14ac:dyDescent="0.3">
      <c r="A1810" s="2">
        <v>2017</v>
      </c>
      <c r="B1810" s="2" t="s">
        <v>11</v>
      </c>
      <c r="C1810" s="4" t="s">
        <v>88</v>
      </c>
      <c r="D1810" s="2" t="s">
        <v>64</v>
      </c>
      <c r="E1810" s="2" t="str">
        <f t="shared" si="56"/>
        <v>201707</v>
      </c>
      <c r="F1810" s="2" t="str">
        <f t="shared" si="57"/>
        <v>20170786</v>
      </c>
      <c r="G1810" s="2" t="s">
        <v>65</v>
      </c>
      <c r="H1810" s="2">
        <v>42073</v>
      </c>
      <c r="I1810" s="10">
        <v>253851</v>
      </c>
      <c r="J1810" s="10">
        <v>0</v>
      </c>
      <c r="K1810" s="3"/>
      <c r="L1810" s="3"/>
    </row>
    <row r="1811" spans="1:12" x14ac:dyDescent="0.3">
      <c r="A1811" s="2">
        <v>2017</v>
      </c>
      <c r="B1811" s="2" t="s">
        <v>11</v>
      </c>
      <c r="C1811" s="4" t="s">
        <v>88</v>
      </c>
      <c r="D1811" s="2" t="s">
        <v>66</v>
      </c>
      <c r="E1811" s="2" t="str">
        <f t="shared" si="56"/>
        <v>201707</v>
      </c>
      <c r="F1811" s="2" t="str">
        <f t="shared" si="57"/>
        <v>20170763</v>
      </c>
      <c r="G1811" s="2" t="s">
        <v>67</v>
      </c>
      <c r="H1811" s="2">
        <v>259823</v>
      </c>
      <c r="I1811" s="10">
        <v>230182</v>
      </c>
      <c r="J1811" s="10">
        <v>0</v>
      </c>
      <c r="K1811" s="3"/>
      <c r="L1811" s="3"/>
    </row>
    <row r="1812" spans="1:12" x14ac:dyDescent="0.3">
      <c r="A1812" s="2">
        <v>2017</v>
      </c>
      <c r="B1812" s="2" t="s">
        <v>11</v>
      </c>
      <c r="C1812" s="4" t="s">
        <v>88</v>
      </c>
      <c r="D1812" s="2" t="s">
        <v>68</v>
      </c>
      <c r="E1812" s="2" t="str">
        <f t="shared" si="56"/>
        <v>201707</v>
      </c>
      <c r="F1812" s="2" t="str">
        <f t="shared" si="57"/>
        <v>20170766</v>
      </c>
      <c r="G1812" s="2" t="s">
        <v>69</v>
      </c>
      <c r="H1812" s="2">
        <v>520741</v>
      </c>
      <c r="I1812" s="10">
        <v>371844</v>
      </c>
      <c r="J1812" s="10">
        <v>0</v>
      </c>
      <c r="K1812" s="3"/>
      <c r="L1812" s="3"/>
    </row>
    <row r="1813" spans="1:12" x14ac:dyDescent="0.3">
      <c r="A1813" s="2">
        <v>2017</v>
      </c>
      <c r="B1813" s="2" t="s">
        <v>11</v>
      </c>
      <c r="C1813" s="4" t="s">
        <v>88</v>
      </c>
      <c r="D1813" s="2" t="s">
        <v>70</v>
      </c>
      <c r="E1813" s="2" t="str">
        <f t="shared" si="56"/>
        <v>201707</v>
      </c>
      <c r="F1813" s="2" t="str">
        <f t="shared" si="57"/>
        <v>20170788</v>
      </c>
      <c r="G1813" s="2" t="s">
        <v>71</v>
      </c>
      <c r="H1813" s="2">
        <v>39348</v>
      </c>
      <c r="I1813" s="10">
        <v>13880</v>
      </c>
      <c r="J1813" s="10">
        <v>0</v>
      </c>
      <c r="K1813" s="3"/>
      <c r="L1813" s="3"/>
    </row>
    <row r="1814" spans="1:12" x14ac:dyDescent="0.3">
      <c r="A1814" s="2">
        <v>2017</v>
      </c>
      <c r="B1814" s="2" t="s">
        <v>11</v>
      </c>
      <c r="C1814" s="4" t="s">
        <v>88</v>
      </c>
      <c r="D1814" s="2" t="s">
        <v>72</v>
      </c>
      <c r="E1814" s="2" t="str">
        <f t="shared" si="56"/>
        <v>201707</v>
      </c>
      <c r="F1814" s="2" t="str">
        <f t="shared" si="57"/>
        <v>20170768</v>
      </c>
      <c r="G1814" s="2" t="s">
        <v>73</v>
      </c>
      <c r="H1814" s="2">
        <v>1054210</v>
      </c>
      <c r="I1814" s="10">
        <v>886925</v>
      </c>
      <c r="J1814" s="10">
        <v>0</v>
      </c>
      <c r="K1814" s="3"/>
      <c r="L1814" s="3"/>
    </row>
    <row r="1815" spans="1:12" x14ac:dyDescent="0.3">
      <c r="A1815" s="2">
        <v>2017</v>
      </c>
      <c r="B1815" s="2" t="s">
        <v>11</v>
      </c>
      <c r="C1815" s="4" t="s">
        <v>88</v>
      </c>
      <c r="D1815" s="2" t="s">
        <v>74</v>
      </c>
      <c r="E1815" s="2" t="str">
        <f t="shared" si="56"/>
        <v>201707</v>
      </c>
      <c r="F1815" s="2" t="str">
        <f t="shared" si="57"/>
        <v>20170770</v>
      </c>
      <c r="G1815" s="2" t="s">
        <v>75</v>
      </c>
      <c r="H1815" s="2">
        <v>150436</v>
      </c>
      <c r="I1815" s="10">
        <v>769250</v>
      </c>
      <c r="J1815" s="10">
        <v>0</v>
      </c>
      <c r="K1815" s="3"/>
      <c r="L1815" s="3"/>
    </row>
    <row r="1816" spans="1:12" x14ac:dyDescent="0.3">
      <c r="A1816" s="2">
        <v>2017</v>
      </c>
      <c r="B1816" s="2" t="s">
        <v>11</v>
      </c>
      <c r="C1816" s="4" t="s">
        <v>88</v>
      </c>
      <c r="D1816" s="2" t="s">
        <v>76</v>
      </c>
      <c r="E1816" s="2" t="str">
        <f t="shared" si="56"/>
        <v>201707</v>
      </c>
      <c r="F1816" s="2" t="str">
        <f t="shared" si="57"/>
        <v>20170773</v>
      </c>
      <c r="G1816" s="2" t="s">
        <v>77</v>
      </c>
      <c r="H1816" s="2">
        <v>476485</v>
      </c>
      <c r="I1816" s="10">
        <v>704891</v>
      </c>
      <c r="J1816" s="10">
        <v>0</v>
      </c>
      <c r="K1816" s="3"/>
      <c r="L1816" s="3"/>
    </row>
    <row r="1817" spans="1:12" x14ac:dyDescent="0.3">
      <c r="A1817" s="2">
        <v>2017</v>
      </c>
      <c r="B1817" s="2" t="s">
        <v>11</v>
      </c>
      <c r="C1817" s="4" t="s">
        <v>88</v>
      </c>
      <c r="D1817" s="2" t="s">
        <v>78</v>
      </c>
      <c r="E1817" s="2" t="str">
        <f t="shared" si="56"/>
        <v>201707</v>
      </c>
      <c r="F1817" s="2" t="str">
        <f t="shared" si="57"/>
        <v>20170776</v>
      </c>
      <c r="G1817" s="2" t="s">
        <v>79</v>
      </c>
      <c r="H1817" s="2">
        <v>2427302</v>
      </c>
      <c r="I1817" s="10">
        <v>1734159</v>
      </c>
      <c r="J1817" s="10">
        <v>0</v>
      </c>
      <c r="K1817" s="3"/>
      <c r="L1817" s="3"/>
    </row>
    <row r="1818" spans="1:12" x14ac:dyDescent="0.3">
      <c r="A1818" s="2">
        <v>2017</v>
      </c>
      <c r="B1818" s="2" t="s">
        <v>11</v>
      </c>
      <c r="C1818" s="4" t="s">
        <v>88</v>
      </c>
      <c r="D1818" s="2" t="s">
        <v>80</v>
      </c>
      <c r="E1818" s="2" t="str">
        <f t="shared" si="56"/>
        <v>201707</v>
      </c>
      <c r="F1818" s="2" t="str">
        <f t="shared" si="57"/>
        <v>20170797</v>
      </c>
      <c r="G1818" s="2" t="s">
        <v>81</v>
      </c>
      <c r="H1818" s="2">
        <v>3221</v>
      </c>
      <c r="I1818" s="10">
        <v>26646</v>
      </c>
      <c r="J1818" s="10">
        <v>0</v>
      </c>
      <c r="K1818" s="3"/>
      <c r="L1818" s="3"/>
    </row>
    <row r="1819" spans="1:12" x14ac:dyDescent="0.3">
      <c r="A1819" s="2">
        <v>2017</v>
      </c>
      <c r="B1819" s="2" t="s">
        <v>11</v>
      </c>
      <c r="C1819" s="4" t="s">
        <v>88</v>
      </c>
      <c r="D1819" s="2" t="s">
        <v>82</v>
      </c>
      <c r="E1819" s="2" t="str">
        <f t="shared" si="56"/>
        <v>201707</v>
      </c>
      <c r="F1819" s="2" t="str">
        <f t="shared" si="57"/>
        <v>20170799</v>
      </c>
      <c r="G1819" s="2" t="s">
        <v>83</v>
      </c>
      <c r="H1819" s="2">
        <v>6608</v>
      </c>
      <c r="I1819" s="10">
        <v>67895</v>
      </c>
      <c r="J1819" s="10">
        <v>0</v>
      </c>
      <c r="K1819" s="3"/>
      <c r="L1819" s="3"/>
    </row>
    <row r="1820" spans="1:12" x14ac:dyDescent="0.3">
      <c r="A1820" s="2">
        <v>2017</v>
      </c>
      <c r="B1820" s="2" t="s">
        <v>7</v>
      </c>
      <c r="C1820" s="4" t="s">
        <v>22</v>
      </c>
      <c r="D1820" s="2" t="s">
        <v>5</v>
      </c>
      <c r="E1820" s="2" t="str">
        <f t="shared" si="56"/>
        <v>201708</v>
      </c>
      <c r="F1820" s="2" t="str">
        <f t="shared" si="57"/>
        <v>20170891</v>
      </c>
      <c r="G1820" s="2" t="s">
        <v>6</v>
      </c>
      <c r="H1820" s="2">
        <v>13758</v>
      </c>
      <c r="I1820" s="10">
        <v>53085</v>
      </c>
      <c r="J1820" s="10">
        <v>0</v>
      </c>
      <c r="K1820" s="3"/>
      <c r="L1820" s="3"/>
    </row>
    <row r="1821" spans="1:12" x14ac:dyDescent="0.3">
      <c r="A1821" s="2">
        <v>2017</v>
      </c>
      <c r="B1821" s="2" t="s">
        <v>7</v>
      </c>
      <c r="C1821" s="4" t="s">
        <v>22</v>
      </c>
      <c r="D1821" s="2" t="s">
        <v>18</v>
      </c>
      <c r="E1821" s="2" t="str">
        <f t="shared" si="56"/>
        <v>201708</v>
      </c>
      <c r="F1821" s="2" t="str">
        <f t="shared" si="57"/>
        <v>20170805</v>
      </c>
      <c r="G1821" s="2" t="s">
        <v>19</v>
      </c>
      <c r="H1821" s="2">
        <v>3670281</v>
      </c>
      <c r="I1821" s="10">
        <v>2285762</v>
      </c>
      <c r="J1821" s="10">
        <v>0</v>
      </c>
      <c r="K1821" s="3"/>
      <c r="L1821" s="3"/>
    </row>
    <row r="1822" spans="1:12" x14ac:dyDescent="0.3">
      <c r="A1822" s="2">
        <v>2017</v>
      </c>
      <c r="B1822" s="2" t="s">
        <v>7</v>
      </c>
      <c r="C1822" s="4" t="s">
        <v>22</v>
      </c>
      <c r="D1822" s="2" t="s">
        <v>20</v>
      </c>
      <c r="E1822" s="2" t="str">
        <f t="shared" si="56"/>
        <v>201708</v>
      </c>
      <c r="F1822" s="2" t="str">
        <f t="shared" si="57"/>
        <v>20170881</v>
      </c>
      <c r="G1822" s="2" t="s">
        <v>21</v>
      </c>
      <c r="H1822" s="2">
        <v>42129</v>
      </c>
      <c r="I1822" s="10">
        <v>196152</v>
      </c>
      <c r="J1822" s="10">
        <v>0</v>
      </c>
      <c r="K1822" s="3"/>
      <c r="L1822" s="3"/>
    </row>
    <row r="1823" spans="1:12" x14ac:dyDescent="0.3">
      <c r="A1823" s="2">
        <v>2017</v>
      </c>
      <c r="B1823" s="2" t="s">
        <v>7</v>
      </c>
      <c r="C1823" s="4" t="s">
        <v>22</v>
      </c>
      <c r="D1823" s="2" t="s">
        <v>22</v>
      </c>
      <c r="E1823" s="2" t="str">
        <f t="shared" si="56"/>
        <v>201708</v>
      </c>
      <c r="F1823" s="2" t="str">
        <f t="shared" si="57"/>
        <v>20170808</v>
      </c>
      <c r="G1823" s="2" t="s">
        <v>23</v>
      </c>
      <c r="H1823" s="2">
        <v>1074068</v>
      </c>
      <c r="I1823" s="10">
        <v>1312893</v>
      </c>
      <c r="J1823" s="10">
        <v>0</v>
      </c>
      <c r="K1823" s="3"/>
      <c r="L1823" s="3"/>
    </row>
    <row r="1824" spans="1:12" x14ac:dyDescent="0.3">
      <c r="A1824" s="2">
        <v>2017</v>
      </c>
      <c r="B1824" s="2" t="s">
        <v>7</v>
      </c>
      <c r="C1824" s="4" t="s">
        <v>22</v>
      </c>
      <c r="D1824" s="2" t="s">
        <v>24</v>
      </c>
      <c r="E1824" s="2" t="str">
        <f t="shared" si="56"/>
        <v>201708</v>
      </c>
      <c r="F1824" s="2" t="str">
        <f t="shared" si="57"/>
        <v>20170811</v>
      </c>
      <c r="G1824" s="2" t="s">
        <v>25</v>
      </c>
      <c r="H1824" s="2">
        <v>5990222</v>
      </c>
      <c r="I1824" s="10">
        <v>1178964</v>
      </c>
      <c r="J1824" s="10">
        <v>0</v>
      </c>
      <c r="K1824" s="3"/>
      <c r="L1824" s="3"/>
    </row>
    <row r="1825" spans="1:12" x14ac:dyDescent="0.3">
      <c r="A1825" s="2">
        <v>2017</v>
      </c>
      <c r="B1825" s="2" t="s">
        <v>7</v>
      </c>
      <c r="C1825" s="4" t="s">
        <v>22</v>
      </c>
      <c r="D1825" s="2" t="s">
        <v>26</v>
      </c>
      <c r="E1825" s="2" t="str">
        <f t="shared" si="56"/>
        <v>201708</v>
      </c>
      <c r="F1825" s="2" t="str">
        <f t="shared" si="57"/>
        <v>20170813</v>
      </c>
      <c r="G1825" s="2" t="s">
        <v>27</v>
      </c>
      <c r="H1825" s="2">
        <v>608332</v>
      </c>
      <c r="I1825" s="10">
        <v>1397531</v>
      </c>
      <c r="J1825" s="10">
        <v>0</v>
      </c>
      <c r="K1825" s="3"/>
      <c r="L1825" s="3"/>
    </row>
    <row r="1826" spans="1:12" x14ac:dyDescent="0.3">
      <c r="A1826" s="2">
        <v>2017</v>
      </c>
      <c r="B1826" s="2" t="s">
        <v>7</v>
      </c>
      <c r="C1826" s="4" t="s">
        <v>22</v>
      </c>
      <c r="D1826" s="2" t="s">
        <v>28</v>
      </c>
      <c r="E1826" s="2" t="str">
        <f t="shared" si="56"/>
        <v>201708</v>
      </c>
      <c r="F1826" s="2" t="str">
        <f t="shared" si="57"/>
        <v>20170815</v>
      </c>
      <c r="G1826" s="2" t="s">
        <v>29</v>
      </c>
      <c r="H1826" s="2">
        <v>432671</v>
      </c>
      <c r="I1826" s="10">
        <v>637346</v>
      </c>
      <c r="J1826" s="10">
        <v>0</v>
      </c>
      <c r="K1826" s="3"/>
      <c r="L1826" s="3"/>
    </row>
    <row r="1827" spans="1:12" x14ac:dyDescent="0.3">
      <c r="A1827" s="2">
        <v>2017</v>
      </c>
      <c r="B1827" s="2" t="s">
        <v>7</v>
      </c>
      <c r="C1827" s="4" t="s">
        <v>22</v>
      </c>
      <c r="D1827" s="2" t="s">
        <v>30</v>
      </c>
      <c r="E1827" s="2" t="str">
        <f t="shared" si="56"/>
        <v>201708</v>
      </c>
      <c r="F1827" s="2" t="str">
        <f t="shared" si="57"/>
        <v>20170817</v>
      </c>
      <c r="G1827" s="2" t="s">
        <v>31</v>
      </c>
      <c r="H1827" s="2">
        <v>444891</v>
      </c>
      <c r="I1827" s="10">
        <v>396120</v>
      </c>
      <c r="J1827" s="10">
        <v>0</v>
      </c>
      <c r="K1827" s="3"/>
      <c r="L1827" s="3"/>
    </row>
    <row r="1828" spans="1:12" x14ac:dyDescent="0.3">
      <c r="A1828" s="2">
        <v>2017</v>
      </c>
      <c r="B1828" s="2" t="s">
        <v>7</v>
      </c>
      <c r="C1828" s="4" t="s">
        <v>22</v>
      </c>
      <c r="D1828" s="2" t="s">
        <v>32</v>
      </c>
      <c r="E1828" s="2" t="str">
        <f t="shared" si="56"/>
        <v>201708</v>
      </c>
      <c r="F1828" s="2" t="str">
        <f t="shared" si="57"/>
        <v>20170818</v>
      </c>
      <c r="G1828" s="2" t="s">
        <v>33</v>
      </c>
      <c r="H1828" s="2">
        <v>70776</v>
      </c>
      <c r="I1828" s="10">
        <v>298079</v>
      </c>
      <c r="J1828" s="10">
        <v>0</v>
      </c>
      <c r="K1828" s="3"/>
      <c r="L1828" s="3"/>
    </row>
    <row r="1829" spans="1:12" x14ac:dyDescent="0.3">
      <c r="A1829" s="2">
        <v>2017</v>
      </c>
      <c r="B1829" s="2" t="s">
        <v>7</v>
      </c>
      <c r="C1829" s="4" t="s">
        <v>22</v>
      </c>
      <c r="D1829" s="2" t="s">
        <v>34</v>
      </c>
      <c r="E1829" s="2" t="str">
        <f t="shared" si="56"/>
        <v>201708</v>
      </c>
      <c r="F1829" s="2" t="str">
        <f t="shared" si="57"/>
        <v>20170885</v>
      </c>
      <c r="G1829" s="2" t="s">
        <v>35</v>
      </c>
      <c r="H1829" s="2">
        <v>151859</v>
      </c>
      <c r="I1829" s="10">
        <v>211090</v>
      </c>
      <c r="J1829" s="10">
        <v>0</v>
      </c>
      <c r="K1829" s="3"/>
      <c r="L1829" s="3"/>
    </row>
    <row r="1830" spans="1:12" x14ac:dyDescent="0.3">
      <c r="A1830" s="2">
        <v>2017</v>
      </c>
      <c r="B1830" s="2" t="s">
        <v>7</v>
      </c>
      <c r="C1830" s="4" t="s">
        <v>22</v>
      </c>
      <c r="D1830" s="2" t="s">
        <v>36</v>
      </c>
      <c r="E1830" s="2" t="str">
        <f t="shared" si="56"/>
        <v>201708</v>
      </c>
      <c r="F1830" s="2" t="str">
        <f t="shared" si="57"/>
        <v>20170819</v>
      </c>
      <c r="G1830" s="2" t="s">
        <v>37</v>
      </c>
      <c r="H1830" s="2">
        <v>267867</v>
      </c>
      <c r="I1830" s="10">
        <v>947502</v>
      </c>
      <c r="J1830" s="10">
        <v>0</v>
      </c>
      <c r="K1830" s="3"/>
      <c r="L1830" s="3"/>
    </row>
    <row r="1831" spans="1:12" x14ac:dyDescent="0.3">
      <c r="A1831" s="2">
        <v>2017</v>
      </c>
      <c r="B1831" s="2" t="s">
        <v>7</v>
      </c>
      <c r="C1831" s="4" t="s">
        <v>22</v>
      </c>
      <c r="D1831" s="2" t="s">
        <v>38</v>
      </c>
      <c r="E1831" s="2" t="str">
        <f t="shared" si="56"/>
        <v>201708</v>
      </c>
      <c r="F1831" s="2" t="str">
        <f t="shared" si="57"/>
        <v>20170820</v>
      </c>
      <c r="G1831" s="2" t="s">
        <v>39</v>
      </c>
      <c r="H1831" s="2">
        <v>304307</v>
      </c>
      <c r="I1831" s="10">
        <v>803097</v>
      </c>
      <c r="J1831" s="10">
        <v>0</v>
      </c>
      <c r="K1831" s="3"/>
      <c r="L1831" s="3"/>
    </row>
    <row r="1832" spans="1:12" x14ac:dyDescent="0.3">
      <c r="A1832" s="2">
        <v>2017</v>
      </c>
      <c r="B1832" s="2" t="s">
        <v>7</v>
      </c>
      <c r="C1832" s="4" t="s">
        <v>22</v>
      </c>
      <c r="D1832" s="2" t="s">
        <v>40</v>
      </c>
      <c r="E1832" s="2" t="str">
        <f t="shared" si="56"/>
        <v>201708</v>
      </c>
      <c r="F1832" s="2" t="str">
        <f t="shared" si="57"/>
        <v>20170827</v>
      </c>
      <c r="G1832" s="2" t="s">
        <v>41</v>
      </c>
      <c r="H1832" s="2">
        <v>49978</v>
      </c>
      <c r="I1832" s="10">
        <v>362615</v>
      </c>
      <c r="J1832" s="10">
        <v>0</v>
      </c>
      <c r="K1832" s="3"/>
      <c r="L1832" s="3"/>
    </row>
    <row r="1833" spans="1:12" x14ac:dyDescent="0.3">
      <c r="A1833" s="2">
        <v>2017</v>
      </c>
      <c r="B1833" s="2" t="s">
        <v>7</v>
      </c>
      <c r="C1833" s="4" t="s">
        <v>22</v>
      </c>
      <c r="D1833" s="2" t="s">
        <v>42</v>
      </c>
      <c r="E1833" s="2" t="str">
        <f t="shared" si="56"/>
        <v>201708</v>
      </c>
      <c r="F1833" s="2" t="str">
        <f t="shared" si="57"/>
        <v>20170823</v>
      </c>
      <c r="G1833" s="2" t="s">
        <v>43</v>
      </c>
      <c r="H1833" s="2">
        <v>288424</v>
      </c>
      <c r="I1833" s="10">
        <v>1295568</v>
      </c>
      <c r="J1833" s="10">
        <v>0</v>
      </c>
      <c r="K1833" s="3"/>
      <c r="L1833" s="3"/>
    </row>
    <row r="1834" spans="1:12" x14ac:dyDescent="0.3">
      <c r="A1834" s="2">
        <v>2017</v>
      </c>
      <c r="B1834" s="2" t="s">
        <v>7</v>
      </c>
      <c r="C1834" s="4" t="s">
        <v>22</v>
      </c>
      <c r="D1834" s="2" t="s">
        <v>44</v>
      </c>
      <c r="E1834" s="2" t="str">
        <f t="shared" si="56"/>
        <v>201708</v>
      </c>
      <c r="F1834" s="2" t="str">
        <f t="shared" si="57"/>
        <v>20170825</v>
      </c>
      <c r="G1834" s="2" t="s">
        <v>45</v>
      </c>
      <c r="H1834" s="2">
        <v>1276051</v>
      </c>
      <c r="I1834" s="10">
        <v>836974</v>
      </c>
      <c r="J1834" s="10">
        <v>0</v>
      </c>
      <c r="K1834" s="3"/>
      <c r="L1834" s="3"/>
    </row>
    <row r="1835" spans="1:12" x14ac:dyDescent="0.3">
      <c r="A1835" s="2">
        <v>2017</v>
      </c>
      <c r="B1835" s="2" t="s">
        <v>7</v>
      </c>
      <c r="C1835" s="4" t="s">
        <v>22</v>
      </c>
      <c r="D1835" s="2" t="s">
        <v>46</v>
      </c>
      <c r="E1835" s="2" t="str">
        <f t="shared" si="56"/>
        <v>201708</v>
      </c>
      <c r="F1835" s="2" t="str">
        <f t="shared" si="57"/>
        <v>20170894</v>
      </c>
      <c r="G1835" s="2" t="s">
        <v>47</v>
      </c>
      <c r="H1835" s="2">
        <v>4764</v>
      </c>
      <c r="I1835" s="10">
        <v>37233</v>
      </c>
      <c r="J1835" s="10">
        <v>0</v>
      </c>
      <c r="K1835" s="3"/>
      <c r="L1835" s="3"/>
    </row>
    <row r="1836" spans="1:12" x14ac:dyDescent="0.3">
      <c r="A1836" s="2">
        <v>2017</v>
      </c>
      <c r="B1836" s="2" t="s">
        <v>7</v>
      </c>
      <c r="C1836" s="4" t="s">
        <v>22</v>
      </c>
      <c r="D1836" s="2" t="s">
        <v>48</v>
      </c>
      <c r="E1836" s="2" t="str">
        <f t="shared" si="56"/>
        <v>201708</v>
      </c>
      <c r="F1836" s="2" t="str">
        <f t="shared" si="57"/>
        <v>20170895</v>
      </c>
      <c r="G1836" s="2" t="s">
        <v>49</v>
      </c>
      <c r="H1836" s="2">
        <v>15934</v>
      </c>
      <c r="I1836" s="10">
        <v>55454</v>
      </c>
      <c r="J1836" s="10">
        <v>0</v>
      </c>
      <c r="K1836" s="3"/>
      <c r="L1836" s="3"/>
    </row>
    <row r="1837" spans="1:12" x14ac:dyDescent="0.3">
      <c r="A1837" s="2">
        <v>2017</v>
      </c>
      <c r="B1837" s="2" t="s">
        <v>7</v>
      </c>
      <c r="C1837" s="4" t="s">
        <v>22</v>
      </c>
      <c r="D1837" s="2" t="s">
        <v>50</v>
      </c>
      <c r="E1837" s="2" t="str">
        <f t="shared" si="56"/>
        <v>201708</v>
      </c>
      <c r="F1837" s="2" t="str">
        <f t="shared" si="57"/>
        <v>20170841</v>
      </c>
      <c r="G1837" s="2" t="s">
        <v>51</v>
      </c>
      <c r="H1837" s="2">
        <v>308244</v>
      </c>
      <c r="I1837" s="10">
        <v>745313</v>
      </c>
      <c r="J1837" s="10">
        <v>0</v>
      </c>
      <c r="K1837" s="3"/>
      <c r="L1837" s="3"/>
    </row>
    <row r="1838" spans="1:12" x14ac:dyDescent="0.3">
      <c r="A1838" s="2">
        <v>2017</v>
      </c>
      <c r="B1838" s="2" t="s">
        <v>7</v>
      </c>
      <c r="C1838" s="4" t="s">
        <v>22</v>
      </c>
      <c r="D1838" s="2" t="s">
        <v>54</v>
      </c>
      <c r="E1838" s="2" t="str">
        <f t="shared" si="56"/>
        <v>201708</v>
      </c>
      <c r="F1838" s="2" t="str">
        <f t="shared" si="57"/>
        <v>20170844</v>
      </c>
      <c r="G1838" s="2" t="s">
        <v>55</v>
      </c>
      <c r="H1838" s="2">
        <v>133840</v>
      </c>
      <c r="I1838" s="10">
        <v>697021</v>
      </c>
      <c r="J1838" s="10">
        <v>0</v>
      </c>
      <c r="K1838" s="3"/>
      <c r="L1838" s="3"/>
    </row>
    <row r="1839" spans="1:12" x14ac:dyDescent="0.3">
      <c r="A1839" s="2">
        <v>2017</v>
      </c>
      <c r="B1839" s="2" t="s">
        <v>7</v>
      </c>
      <c r="C1839" s="4" t="s">
        <v>22</v>
      </c>
      <c r="D1839" s="2" t="s">
        <v>56</v>
      </c>
      <c r="E1839" s="2" t="str">
        <f t="shared" si="56"/>
        <v>201708</v>
      </c>
      <c r="F1839" s="2" t="str">
        <f t="shared" si="57"/>
        <v>20170847</v>
      </c>
      <c r="G1839" s="2" t="s">
        <v>57</v>
      </c>
      <c r="H1839" s="2">
        <v>354152</v>
      </c>
      <c r="I1839" s="10">
        <v>915703</v>
      </c>
      <c r="J1839" s="10">
        <v>0</v>
      </c>
      <c r="K1839" s="3"/>
      <c r="L1839" s="3"/>
    </row>
    <row r="1840" spans="1:12" x14ac:dyDescent="0.3">
      <c r="A1840" s="2">
        <v>2017</v>
      </c>
      <c r="B1840" s="2" t="s">
        <v>7</v>
      </c>
      <c r="C1840" s="4" t="s">
        <v>22</v>
      </c>
      <c r="D1840" s="2" t="s">
        <v>58</v>
      </c>
      <c r="E1840" s="2" t="str">
        <f t="shared" si="56"/>
        <v>201708</v>
      </c>
      <c r="F1840" s="2" t="str">
        <f t="shared" si="57"/>
        <v>20170850</v>
      </c>
      <c r="G1840" s="2" t="s">
        <v>59</v>
      </c>
      <c r="H1840" s="2">
        <v>405207</v>
      </c>
      <c r="I1840" s="10">
        <v>489775</v>
      </c>
      <c r="J1840" s="10">
        <v>0</v>
      </c>
      <c r="K1840" s="3"/>
      <c r="L1840" s="3"/>
    </row>
    <row r="1841" spans="1:12" x14ac:dyDescent="0.3">
      <c r="A1841" s="2">
        <v>2017</v>
      </c>
      <c r="B1841" s="2" t="s">
        <v>7</v>
      </c>
      <c r="C1841" s="4" t="s">
        <v>22</v>
      </c>
      <c r="D1841" s="2" t="s">
        <v>60</v>
      </c>
      <c r="E1841" s="2" t="str">
        <f t="shared" si="56"/>
        <v>201708</v>
      </c>
      <c r="F1841" s="2" t="str">
        <f t="shared" si="57"/>
        <v>20170852</v>
      </c>
      <c r="G1841" s="2" t="s">
        <v>61</v>
      </c>
      <c r="H1841" s="2">
        <v>256735</v>
      </c>
      <c r="I1841" s="10">
        <v>1138638</v>
      </c>
      <c r="J1841" s="10">
        <v>0</v>
      </c>
      <c r="K1841" s="3"/>
      <c r="L1841" s="3"/>
    </row>
    <row r="1842" spans="1:12" x14ac:dyDescent="0.3">
      <c r="A1842" s="2">
        <v>2017</v>
      </c>
      <c r="B1842" s="2" t="s">
        <v>7</v>
      </c>
      <c r="C1842" s="4" t="s">
        <v>22</v>
      </c>
      <c r="D1842" s="2" t="s">
        <v>62</v>
      </c>
      <c r="E1842" s="2" t="str">
        <f t="shared" si="56"/>
        <v>201708</v>
      </c>
      <c r="F1842" s="2" t="str">
        <f t="shared" si="57"/>
        <v>20170854</v>
      </c>
      <c r="G1842" s="2" t="s">
        <v>63</v>
      </c>
      <c r="H1842" s="2">
        <v>420999</v>
      </c>
      <c r="I1842" s="10">
        <v>923885</v>
      </c>
      <c r="J1842" s="10">
        <v>0</v>
      </c>
      <c r="K1842" s="3"/>
      <c r="L1842" s="3"/>
    </row>
    <row r="1843" spans="1:12" x14ac:dyDescent="0.3">
      <c r="A1843" s="2">
        <v>2017</v>
      </c>
      <c r="B1843" s="2" t="s">
        <v>7</v>
      </c>
      <c r="C1843" s="4" t="s">
        <v>22</v>
      </c>
      <c r="D1843" s="2" t="s">
        <v>64</v>
      </c>
      <c r="E1843" s="2" t="str">
        <f t="shared" si="56"/>
        <v>201708</v>
      </c>
      <c r="F1843" s="2" t="str">
        <f t="shared" si="57"/>
        <v>20170886</v>
      </c>
      <c r="G1843" s="2" t="s">
        <v>65</v>
      </c>
      <c r="H1843" s="2">
        <v>41567</v>
      </c>
      <c r="I1843" s="10">
        <v>253830</v>
      </c>
      <c r="J1843" s="10">
        <v>0</v>
      </c>
      <c r="K1843" s="3"/>
      <c r="L1843" s="3"/>
    </row>
    <row r="1844" spans="1:12" x14ac:dyDescent="0.3">
      <c r="A1844" s="2">
        <v>2017</v>
      </c>
      <c r="B1844" s="2" t="s">
        <v>7</v>
      </c>
      <c r="C1844" s="4" t="s">
        <v>22</v>
      </c>
      <c r="D1844" s="2" t="s">
        <v>66</v>
      </c>
      <c r="E1844" s="2" t="str">
        <f t="shared" si="56"/>
        <v>201708</v>
      </c>
      <c r="F1844" s="2" t="str">
        <f t="shared" si="57"/>
        <v>20170863</v>
      </c>
      <c r="G1844" s="2" t="s">
        <v>67</v>
      </c>
      <c r="H1844" s="2">
        <v>259818</v>
      </c>
      <c r="I1844" s="10">
        <v>229518</v>
      </c>
      <c r="J1844" s="10">
        <v>0</v>
      </c>
      <c r="K1844" s="3"/>
      <c r="L1844" s="3"/>
    </row>
    <row r="1845" spans="1:12" x14ac:dyDescent="0.3">
      <c r="A1845" s="2">
        <v>2017</v>
      </c>
      <c r="B1845" s="2" t="s">
        <v>7</v>
      </c>
      <c r="C1845" s="4" t="s">
        <v>22</v>
      </c>
      <c r="D1845" s="2" t="s">
        <v>68</v>
      </c>
      <c r="E1845" s="2" t="str">
        <f t="shared" si="56"/>
        <v>201708</v>
      </c>
      <c r="F1845" s="2" t="str">
        <f t="shared" si="57"/>
        <v>20170866</v>
      </c>
      <c r="G1845" s="2" t="s">
        <v>69</v>
      </c>
      <c r="H1845" s="2">
        <v>521186</v>
      </c>
      <c r="I1845" s="10">
        <v>371844</v>
      </c>
      <c r="J1845" s="10">
        <v>0</v>
      </c>
      <c r="K1845" s="3"/>
      <c r="L1845" s="3"/>
    </row>
    <row r="1846" spans="1:12" x14ac:dyDescent="0.3">
      <c r="A1846" s="2">
        <v>2017</v>
      </c>
      <c r="B1846" s="2" t="s">
        <v>7</v>
      </c>
      <c r="C1846" s="4" t="s">
        <v>22</v>
      </c>
      <c r="D1846" s="2" t="s">
        <v>70</v>
      </c>
      <c r="E1846" s="2" t="str">
        <f t="shared" si="56"/>
        <v>201708</v>
      </c>
      <c r="F1846" s="2" t="str">
        <f t="shared" si="57"/>
        <v>20170888</v>
      </c>
      <c r="G1846" s="2" t="s">
        <v>71</v>
      </c>
      <c r="H1846" s="2">
        <v>39278</v>
      </c>
      <c r="I1846" s="10">
        <v>13452</v>
      </c>
      <c r="J1846" s="10">
        <v>0</v>
      </c>
      <c r="K1846" s="3"/>
      <c r="L1846" s="3"/>
    </row>
    <row r="1847" spans="1:12" x14ac:dyDescent="0.3">
      <c r="A1847" s="2">
        <v>2017</v>
      </c>
      <c r="B1847" s="2" t="s">
        <v>7</v>
      </c>
      <c r="C1847" s="4" t="s">
        <v>22</v>
      </c>
      <c r="D1847" s="2" t="s">
        <v>72</v>
      </c>
      <c r="E1847" s="2" t="str">
        <f t="shared" si="56"/>
        <v>201708</v>
      </c>
      <c r="F1847" s="2" t="str">
        <f t="shared" si="57"/>
        <v>20170868</v>
      </c>
      <c r="G1847" s="2" t="s">
        <v>73</v>
      </c>
      <c r="H1847" s="2">
        <v>1056481</v>
      </c>
      <c r="I1847" s="10">
        <v>887247</v>
      </c>
      <c r="J1847" s="10">
        <v>0</v>
      </c>
      <c r="K1847" s="3"/>
      <c r="L1847" s="3"/>
    </row>
    <row r="1848" spans="1:12" x14ac:dyDescent="0.3">
      <c r="A1848" s="2">
        <v>2017</v>
      </c>
      <c r="B1848" s="2" t="s">
        <v>7</v>
      </c>
      <c r="C1848" s="4" t="s">
        <v>22</v>
      </c>
      <c r="D1848" s="2" t="s">
        <v>74</v>
      </c>
      <c r="E1848" s="2" t="str">
        <f t="shared" si="56"/>
        <v>201708</v>
      </c>
      <c r="F1848" s="2" t="str">
        <f t="shared" si="57"/>
        <v>20170870</v>
      </c>
      <c r="G1848" s="2" t="s">
        <v>75</v>
      </c>
      <c r="H1848" s="2">
        <v>149756</v>
      </c>
      <c r="I1848" s="10">
        <v>772962</v>
      </c>
      <c r="J1848" s="10">
        <v>0</v>
      </c>
      <c r="K1848" s="3"/>
      <c r="L1848" s="3"/>
    </row>
    <row r="1849" spans="1:12" x14ac:dyDescent="0.3">
      <c r="A1849" s="2">
        <v>2017</v>
      </c>
      <c r="B1849" s="2" t="s">
        <v>7</v>
      </c>
      <c r="C1849" s="4" t="s">
        <v>22</v>
      </c>
      <c r="D1849" s="2" t="s">
        <v>76</v>
      </c>
      <c r="E1849" s="2" t="str">
        <f t="shared" si="56"/>
        <v>201708</v>
      </c>
      <c r="F1849" s="2" t="str">
        <f t="shared" si="57"/>
        <v>20170873</v>
      </c>
      <c r="G1849" s="2" t="s">
        <v>77</v>
      </c>
      <c r="H1849" s="2">
        <v>476666</v>
      </c>
      <c r="I1849" s="10">
        <v>705395</v>
      </c>
      <c r="J1849" s="10">
        <v>0</v>
      </c>
      <c r="K1849" s="3"/>
      <c r="L1849" s="3"/>
    </row>
    <row r="1850" spans="1:12" x14ac:dyDescent="0.3">
      <c r="A1850" s="2">
        <v>2017</v>
      </c>
      <c r="B1850" s="2" t="s">
        <v>7</v>
      </c>
      <c r="C1850" s="4" t="s">
        <v>22</v>
      </c>
      <c r="D1850" s="2" t="s">
        <v>78</v>
      </c>
      <c r="E1850" s="2" t="str">
        <f t="shared" si="56"/>
        <v>201708</v>
      </c>
      <c r="F1850" s="2" t="str">
        <f t="shared" si="57"/>
        <v>20170876</v>
      </c>
      <c r="G1850" s="2" t="s">
        <v>79</v>
      </c>
      <c r="H1850" s="2">
        <v>2433775</v>
      </c>
      <c r="I1850" s="10">
        <v>1732463</v>
      </c>
      <c r="J1850" s="10">
        <v>0</v>
      </c>
      <c r="K1850" s="3"/>
      <c r="L1850" s="3"/>
    </row>
    <row r="1851" spans="1:12" x14ac:dyDescent="0.3">
      <c r="A1851" s="2">
        <v>2017</v>
      </c>
      <c r="B1851" s="2" t="s">
        <v>7</v>
      </c>
      <c r="C1851" s="4" t="s">
        <v>22</v>
      </c>
      <c r="D1851" s="2" t="s">
        <v>80</v>
      </c>
      <c r="E1851" s="2" t="str">
        <f t="shared" si="56"/>
        <v>201708</v>
      </c>
      <c r="F1851" s="2" t="str">
        <f t="shared" si="57"/>
        <v>20170897</v>
      </c>
      <c r="G1851" s="2" t="s">
        <v>81</v>
      </c>
      <c r="H1851" s="2">
        <v>3257</v>
      </c>
      <c r="I1851" s="10">
        <v>26666</v>
      </c>
      <c r="J1851" s="10">
        <v>0</v>
      </c>
      <c r="K1851" s="3"/>
      <c r="L1851" s="3"/>
    </row>
    <row r="1852" spans="1:12" x14ac:dyDescent="0.3">
      <c r="A1852" s="2">
        <v>2017</v>
      </c>
      <c r="B1852" s="2" t="s">
        <v>7</v>
      </c>
      <c r="C1852" s="4" t="s">
        <v>22</v>
      </c>
      <c r="D1852" s="2" t="s">
        <v>82</v>
      </c>
      <c r="E1852" s="2" t="str">
        <f t="shared" si="56"/>
        <v>201708</v>
      </c>
      <c r="F1852" s="2" t="str">
        <f t="shared" si="57"/>
        <v>20170899</v>
      </c>
      <c r="G1852" s="2" t="s">
        <v>83</v>
      </c>
      <c r="H1852" s="2">
        <v>6729</v>
      </c>
      <c r="I1852" s="10">
        <v>68083</v>
      </c>
      <c r="J1852" s="10">
        <v>0</v>
      </c>
      <c r="K1852" s="3"/>
      <c r="L1852" s="3"/>
    </row>
    <row r="1853" spans="1:12" x14ac:dyDescent="0.3">
      <c r="A1853" s="2">
        <v>2017</v>
      </c>
      <c r="B1853" s="2" t="s">
        <v>17</v>
      </c>
      <c r="C1853" s="4" t="s">
        <v>92</v>
      </c>
      <c r="D1853" s="2" t="s">
        <v>5</v>
      </c>
      <c r="E1853" s="2" t="str">
        <f t="shared" si="56"/>
        <v>201709</v>
      </c>
      <c r="F1853" s="2" t="str">
        <f t="shared" si="57"/>
        <v>20170991</v>
      </c>
      <c r="G1853" s="2" t="s">
        <v>6</v>
      </c>
      <c r="H1853" s="2">
        <v>13973</v>
      </c>
      <c r="I1853" s="10">
        <v>53138</v>
      </c>
      <c r="J1853" s="10">
        <v>0</v>
      </c>
      <c r="K1853" s="3"/>
      <c r="L1853" s="3"/>
    </row>
    <row r="1854" spans="1:12" x14ac:dyDescent="0.3">
      <c r="A1854" s="2">
        <v>2017</v>
      </c>
      <c r="B1854" s="2" t="s">
        <v>17</v>
      </c>
      <c r="C1854" s="4" t="s">
        <v>92</v>
      </c>
      <c r="D1854" s="2" t="s">
        <v>18</v>
      </c>
      <c r="E1854" s="2" t="str">
        <f t="shared" si="56"/>
        <v>201709</v>
      </c>
      <c r="F1854" s="2" t="str">
        <f t="shared" si="57"/>
        <v>20170905</v>
      </c>
      <c r="G1854" s="2" t="s">
        <v>19</v>
      </c>
      <c r="H1854" s="2">
        <v>3682325</v>
      </c>
      <c r="I1854" s="10">
        <v>2300364</v>
      </c>
      <c r="J1854" s="10">
        <v>0</v>
      </c>
      <c r="K1854" s="3"/>
      <c r="L1854" s="3"/>
    </row>
    <row r="1855" spans="1:12" x14ac:dyDescent="0.3">
      <c r="A1855" s="2">
        <v>2017</v>
      </c>
      <c r="B1855" s="2" t="s">
        <v>17</v>
      </c>
      <c r="C1855" s="4" t="s">
        <v>92</v>
      </c>
      <c r="D1855" s="2" t="s">
        <v>20</v>
      </c>
      <c r="E1855" s="2" t="str">
        <f t="shared" si="56"/>
        <v>201709</v>
      </c>
      <c r="F1855" s="2" t="str">
        <f t="shared" si="57"/>
        <v>20170981</v>
      </c>
      <c r="G1855" s="2" t="s">
        <v>21</v>
      </c>
      <c r="H1855" s="2">
        <v>42592</v>
      </c>
      <c r="I1855" s="10">
        <v>196268</v>
      </c>
      <c r="J1855" s="10">
        <v>0</v>
      </c>
      <c r="K1855" s="3"/>
      <c r="L1855" s="3"/>
    </row>
    <row r="1856" spans="1:12" x14ac:dyDescent="0.3">
      <c r="A1856" s="2">
        <v>2017</v>
      </c>
      <c r="B1856" s="2" t="s">
        <v>17</v>
      </c>
      <c r="C1856" s="4" t="s">
        <v>92</v>
      </c>
      <c r="D1856" s="2" t="s">
        <v>22</v>
      </c>
      <c r="E1856" s="2" t="str">
        <f t="shared" si="56"/>
        <v>201709</v>
      </c>
      <c r="F1856" s="2" t="str">
        <f t="shared" si="57"/>
        <v>20170908</v>
      </c>
      <c r="G1856" s="2" t="s">
        <v>23</v>
      </c>
      <c r="H1856" s="2">
        <v>1073841</v>
      </c>
      <c r="I1856" s="10">
        <v>1323130</v>
      </c>
      <c r="J1856" s="10">
        <v>0</v>
      </c>
      <c r="K1856" s="3"/>
      <c r="L1856" s="3"/>
    </row>
    <row r="1857" spans="1:12" x14ac:dyDescent="0.3">
      <c r="A1857" s="2">
        <v>2017</v>
      </c>
      <c r="B1857" s="2" t="s">
        <v>17</v>
      </c>
      <c r="C1857" s="4" t="s">
        <v>92</v>
      </c>
      <c r="D1857" s="2" t="s">
        <v>24</v>
      </c>
      <c r="E1857" s="2" t="str">
        <f t="shared" si="56"/>
        <v>201709</v>
      </c>
      <c r="F1857" s="2" t="str">
        <f t="shared" si="57"/>
        <v>20170911</v>
      </c>
      <c r="G1857" s="2" t="s">
        <v>25</v>
      </c>
      <c r="H1857" s="2">
        <v>6013028</v>
      </c>
      <c r="I1857" s="10">
        <v>1184236</v>
      </c>
      <c r="J1857" s="10">
        <v>0</v>
      </c>
      <c r="K1857" s="3"/>
      <c r="L1857" s="3"/>
    </row>
    <row r="1858" spans="1:12" x14ac:dyDescent="0.3">
      <c r="A1858" s="2">
        <v>2017</v>
      </c>
      <c r="B1858" s="2" t="s">
        <v>17</v>
      </c>
      <c r="C1858" s="4" t="s">
        <v>92</v>
      </c>
      <c r="D1858" s="2" t="s">
        <v>26</v>
      </c>
      <c r="E1858" s="2" t="str">
        <f t="shared" ref="E1858:E1921" si="58">+CONCATENATE(A1858,C1858)</f>
        <v>201709</v>
      </c>
      <c r="F1858" s="2" t="str">
        <f t="shared" ref="F1858:F1921" si="59">+CONCATENATE(A1858,C1858,D1858)</f>
        <v>20170913</v>
      </c>
      <c r="G1858" s="2" t="s">
        <v>27</v>
      </c>
      <c r="H1858" s="2">
        <v>605388</v>
      </c>
      <c r="I1858" s="10">
        <v>1400986</v>
      </c>
      <c r="J1858" s="10">
        <v>0</v>
      </c>
      <c r="K1858" s="3"/>
      <c r="L1858" s="3"/>
    </row>
    <row r="1859" spans="1:12" x14ac:dyDescent="0.3">
      <c r="A1859" s="2">
        <v>2017</v>
      </c>
      <c r="B1859" s="2" t="s">
        <v>17</v>
      </c>
      <c r="C1859" s="4" t="s">
        <v>92</v>
      </c>
      <c r="D1859" s="2" t="s">
        <v>28</v>
      </c>
      <c r="E1859" s="2" t="str">
        <f t="shared" si="58"/>
        <v>201709</v>
      </c>
      <c r="F1859" s="2" t="str">
        <f t="shared" si="59"/>
        <v>20170915</v>
      </c>
      <c r="G1859" s="2" t="s">
        <v>29</v>
      </c>
      <c r="H1859" s="2">
        <v>431152</v>
      </c>
      <c r="I1859" s="10">
        <v>638125</v>
      </c>
      <c r="J1859" s="10">
        <v>0</v>
      </c>
      <c r="K1859" s="3"/>
      <c r="L1859" s="3"/>
    </row>
    <row r="1860" spans="1:12" x14ac:dyDescent="0.3">
      <c r="A1860" s="2">
        <v>2017</v>
      </c>
      <c r="B1860" s="2" t="s">
        <v>17</v>
      </c>
      <c r="C1860" s="4" t="s">
        <v>92</v>
      </c>
      <c r="D1860" s="2" t="s">
        <v>30</v>
      </c>
      <c r="E1860" s="2" t="str">
        <f t="shared" si="58"/>
        <v>201709</v>
      </c>
      <c r="F1860" s="2" t="str">
        <f t="shared" si="59"/>
        <v>20170917</v>
      </c>
      <c r="G1860" s="2" t="s">
        <v>31</v>
      </c>
      <c r="H1860" s="2">
        <v>444521</v>
      </c>
      <c r="I1860" s="10">
        <v>396134</v>
      </c>
      <c r="J1860" s="10">
        <v>0</v>
      </c>
      <c r="K1860" s="3"/>
      <c r="L1860" s="3"/>
    </row>
    <row r="1861" spans="1:12" x14ac:dyDescent="0.3">
      <c r="A1861" s="2">
        <v>2017</v>
      </c>
      <c r="B1861" s="2" t="s">
        <v>17</v>
      </c>
      <c r="C1861" s="4" t="s">
        <v>92</v>
      </c>
      <c r="D1861" s="2" t="s">
        <v>32</v>
      </c>
      <c r="E1861" s="2" t="str">
        <f t="shared" si="58"/>
        <v>201709</v>
      </c>
      <c r="F1861" s="2" t="str">
        <f t="shared" si="59"/>
        <v>20170918</v>
      </c>
      <c r="G1861" s="2" t="s">
        <v>33</v>
      </c>
      <c r="H1861" s="2">
        <v>69711</v>
      </c>
      <c r="I1861" s="10">
        <v>299462</v>
      </c>
      <c r="J1861" s="10">
        <v>0</v>
      </c>
      <c r="K1861" s="3"/>
      <c r="L1861" s="3"/>
    </row>
    <row r="1862" spans="1:12" x14ac:dyDescent="0.3">
      <c r="A1862" s="2">
        <v>2017</v>
      </c>
      <c r="B1862" s="2" t="s">
        <v>17</v>
      </c>
      <c r="C1862" s="4" t="s">
        <v>92</v>
      </c>
      <c r="D1862" s="2" t="s">
        <v>34</v>
      </c>
      <c r="E1862" s="2" t="str">
        <f t="shared" si="58"/>
        <v>201709</v>
      </c>
      <c r="F1862" s="2" t="str">
        <f t="shared" si="59"/>
        <v>20170985</v>
      </c>
      <c r="G1862" s="2" t="s">
        <v>35</v>
      </c>
      <c r="H1862" s="2">
        <v>149208</v>
      </c>
      <c r="I1862" s="10">
        <v>214403</v>
      </c>
      <c r="J1862" s="10">
        <v>0</v>
      </c>
      <c r="K1862" s="3"/>
      <c r="L1862" s="3"/>
    </row>
    <row r="1863" spans="1:12" x14ac:dyDescent="0.3">
      <c r="A1863" s="2">
        <v>2017</v>
      </c>
      <c r="B1863" s="2" t="s">
        <v>17</v>
      </c>
      <c r="C1863" s="4" t="s">
        <v>92</v>
      </c>
      <c r="D1863" s="2" t="s">
        <v>36</v>
      </c>
      <c r="E1863" s="2" t="str">
        <f t="shared" si="58"/>
        <v>201709</v>
      </c>
      <c r="F1863" s="2" t="str">
        <f t="shared" si="59"/>
        <v>20170919</v>
      </c>
      <c r="G1863" s="2" t="s">
        <v>37</v>
      </c>
      <c r="H1863" s="2">
        <v>268659</v>
      </c>
      <c r="I1863" s="10">
        <v>948052</v>
      </c>
      <c r="J1863" s="10">
        <v>0</v>
      </c>
      <c r="K1863" s="3"/>
      <c r="L1863" s="3"/>
    </row>
    <row r="1864" spans="1:12" x14ac:dyDescent="0.3">
      <c r="A1864" s="2">
        <v>2017</v>
      </c>
      <c r="B1864" s="2" t="s">
        <v>17</v>
      </c>
      <c r="C1864" s="4" t="s">
        <v>92</v>
      </c>
      <c r="D1864" s="2" t="s">
        <v>38</v>
      </c>
      <c r="E1864" s="2" t="str">
        <f t="shared" si="58"/>
        <v>201709</v>
      </c>
      <c r="F1864" s="2" t="str">
        <f t="shared" si="59"/>
        <v>20170920</v>
      </c>
      <c r="G1864" s="2" t="s">
        <v>39</v>
      </c>
      <c r="H1864" s="2">
        <v>304956</v>
      </c>
      <c r="I1864" s="10">
        <v>804708</v>
      </c>
      <c r="J1864" s="10">
        <v>0</v>
      </c>
      <c r="K1864" s="3"/>
      <c r="L1864" s="3"/>
    </row>
    <row r="1865" spans="1:12" x14ac:dyDescent="0.3">
      <c r="A1865" s="2">
        <v>2017</v>
      </c>
      <c r="B1865" s="2" t="s">
        <v>17</v>
      </c>
      <c r="C1865" s="4" t="s">
        <v>92</v>
      </c>
      <c r="D1865" s="2" t="s">
        <v>40</v>
      </c>
      <c r="E1865" s="2" t="str">
        <f t="shared" si="58"/>
        <v>201709</v>
      </c>
      <c r="F1865" s="2" t="str">
        <f t="shared" si="59"/>
        <v>20170927</v>
      </c>
      <c r="G1865" s="2" t="s">
        <v>41</v>
      </c>
      <c r="H1865" s="2">
        <v>49426</v>
      </c>
      <c r="I1865" s="10">
        <v>364961</v>
      </c>
      <c r="J1865" s="10">
        <v>0</v>
      </c>
      <c r="K1865" s="3"/>
      <c r="L1865" s="3"/>
    </row>
    <row r="1866" spans="1:12" x14ac:dyDescent="0.3">
      <c r="A1866" s="2">
        <v>2017</v>
      </c>
      <c r="B1866" s="2" t="s">
        <v>17</v>
      </c>
      <c r="C1866" s="4" t="s">
        <v>92</v>
      </c>
      <c r="D1866" s="2" t="s">
        <v>42</v>
      </c>
      <c r="E1866" s="2" t="str">
        <f t="shared" si="58"/>
        <v>201709</v>
      </c>
      <c r="F1866" s="2" t="str">
        <f t="shared" si="59"/>
        <v>20170923</v>
      </c>
      <c r="G1866" s="2" t="s">
        <v>43</v>
      </c>
      <c r="H1866" s="2">
        <v>287058</v>
      </c>
      <c r="I1866" s="10">
        <v>1298452</v>
      </c>
      <c r="J1866" s="10">
        <v>0</v>
      </c>
      <c r="K1866" s="3"/>
      <c r="L1866" s="3"/>
    </row>
    <row r="1867" spans="1:12" x14ac:dyDescent="0.3">
      <c r="A1867" s="2">
        <v>2017</v>
      </c>
      <c r="B1867" s="2" t="s">
        <v>17</v>
      </c>
      <c r="C1867" s="4" t="s">
        <v>92</v>
      </c>
      <c r="D1867" s="2" t="s">
        <v>44</v>
      </c>
      <c r="E1867" s="2" t="str">
        <f t="shared" si="58"/>
        <v>201709</v>
      </c>
      <c r="F1867" s="2" t="str">
        <f t="shared" si="59"/>
        <v>20170925</v>
      </c>
      <c r="G1867" s="2" t="s">
        <v>45</v>
      </c>
      <c r="H1867" s="2">
        <v>1278012</v>
      </c>
      <c r="I1867" s="10">
        <v>838825</v>
      </c>
      <c r="J1867" s="10">
        <v>0</v>
      </c>
      <c r="K1867" s="3"/>
      <c r="L1867" s="3"/>
    </row>
    <row r="1868" spans="1:12" x14ac:dyDescent="0.3">
      <c r="A1868" s="2">
        <v>2017</v>
      </c>
      <c r="B1868" s="2" t="s">
        <v>17</v>
      </c>
      <c r="C1868" s="4" t="s">
        <v>92</v>
      </c>
      <c r="D1868" s="2" t="s">
        <v>46</v>
      </c>
      <c r="E1868" s="2" t="str">
        <f t="shared" si="58"/>
        <v>201709</v>
      </c>
      <c r="F1868" s="2" t="str">
        <f t="shared" si="59"/>
        <v>20170994</v>
      </c>
      <c r="G1868" s="2" t="s">
        <v>47</v>
      </c>
      <c r="H1868" s="2">
        <v>4793</v>
      </c>
      <c r="I1868" s="10">
        <v>37448</v>
      </c>
      <c r="J1868" s="10">
        <v>0</v>
      </c>
      <c r="K1868" s="3"/>
      <c r="L1868" s="3"/>
    </row>
    <row r="1869" spans="1:12" x14ac:dyDescent="0.3">
      <c r="A1869" s="2">
        <v>2017</v>
      </c>
      <c r="B1869" s="2" t="s">
        <v>17</v>
      </c>
      <c r="C1869" s="4" t="s">
        <v>92</v>
      </c>
      <c r="D1869" s="2" t="s">
        <v>48</v>
      </c>
      <c r="E1869" s="2" t="str">
        <f t="shared" si="58"/>
        <v>201709</v>
      </c>
      <c r="F1869" s="2" t="str">
        <f t="shared" si="59"/>
        <v>20170995</v>
      </c>
      <c r="G1869" s="2" t="s">
        <v>49</v>
      </c>
      <c r="H1869" s="2">
        <v>16021</v>
      </c>
      <c r="I1869" s="10">
        <v>55713</v>
      </c>
      <c r="J1869" s="10">
        <v>0</v>
      </c>
      <c r="K1869" s="3"/>
      <c r="L1869" s="3"/>
    </row>
    <row r="1870" spans="1:12" x14ac:dyDescent="0.3">
      <c r="A1870" s="2">
        <v>2017</v>
      </c>
      <c r="B1870" s="2" t="s">
        <v>17</v>
      </c>
      <c r="C1870" s="4" t="s">
        <v>92</v>
      </c>
      <c r="D1870" s="2" t="s">
        <v>50</v>
      </c>
      <c r="E1870" s="2" t="str">
        <f t="shared" si="58"/>
        <v>201709</v>
      </c>
      <c r="F1870" s="2" t="str">
        <f t="shared" si="59"/>
        <v>20170941</v>
      </c>
      <c r="G1870" s="2" t="s">
        <v>51</v>
      </c>
      <c r="H1870" s="2">
        <v>308068</v>
      </c>
      <c r="I1870" s="10">
        <v>747860</v>
      </c>
      <c r="J1870" s="10">
        <v>0</v>
      </c>
      <c r="K1870" s="3"/>
      <c r="L1870" s="3"/>
    </row>
    <row r="1871" spans="1:12" x14ac:dyDescent="0.3">
      <c r="A1871" s="2">
        <v>2017</v>
      </c>
      <c r="B1871" s="2" t="s">
        <v>17</v>
      </c>
      <c r="C1871" s="4" t="s">
        <v>92</v>
      </c>
      <c r="D1871" s="2" t="s">
        <v>54</v>
      </c>
      <c r="E1871" s="2" t="str">
        <f t="shared" si="58"/>
        <v>201709</v>
      </c>
      <c r="F1871" s="2" t="str">
        <f t="shared" si="59"/>
        <v>20170944</v>
      </c>
      <c r="G1871" s="2" t="s">
        <v>55</v>
      </c>
      <c r="H1871" s="2">
        <v>133886</v>
      </c>
      <c r="I1871" s="10">
        <v>698692</v>
      </c>
      <c r="J1871" s="10">
        <v>0</v>
      </c>
      <c r="K1871" s="3"/>
      <c r="L1871" s="3"/>
    </row>
    <row r="1872" spans="1:12" x14ac:dyDescent="0.3">
      <c r="A1872" s="2">
        <v>2017</v>
      </c>
      <c r="B1872" s="2" t="s">
        <v>17</v>
      </c>
      <c r="C1872" s="4" t="s">
        <v>92</v>
      </c>
      <c r="D1872" s="2" t="s">
        <v>56</v>
      </c>
      <c r="E1872" s="2" t="str">
        <f t="shared" si="58"/>
        <v>201709</v>
      </c>
      <c r="F1872" s="2" t="str">
        <f t="shared" si="59"/>
        <v>20170947</v>
      </c>
      <c r="G1872" s="2" t="s">
        <v>57</v>
      </c>
      <c r="H1872" s="2">
        <v>353119</v>
      </c>
      <c r="I1872" s="10">
        <v>919539</v>
      </c>
      <c r="J1872" s="10">
        <v>0</v>
      </c>
      <c r="K1872" s="3"/>
      <c r="L1872" s="3"/>
    </row>
    <row r="1873" spans="1:12" x14ac:dyDescent="0.3">
      <c r="A1873" s="2">
        <v>2017</v>
      </c>
      <c r="B1873" s="2" t="s">
        <v>17</v>
      </c>
      <c r="C1873" s="4" t="s">
        <v>92</v>
      </c>
      <c r="D1873" s="2" t="s">
        <v>58</v>
      </c>
      <c r="E1873" s="2" t="str">
        <f t="shared" si="58"/>
        <v>201709</v>
      </c>
      <c r="F1873" s="2" t="str">
        <f t="shared" si="59"/>
        <v>20170950</v>
      </c>
      <c r="G1873" s="2" t="s">
        <v>59</v>
      </c>
      <c r="H1873" s="2">
        <v>404096</v>
      </c>
      <c r="I1873" s="7">
        <v>491512</v>
      </c>
      <c r="J1873" s="10">
        <v>0</v>
      </c>
      <c r="K1873" s="3"/>
      <c r="L1873" s="3"/>
    </row>
    <row r="1874" spans="1:12" x14ac:dyDescent="0.3">
      <c r="A1874" s="2">
        <v>2017</v>
      </c>
      <c r="B1874" s="2" t="s">
        <v>17</v>
      </c>
      <c r="C1874" s="4" t="s">
        <v>92</v>
      </c>
      <c r="D1874" s="2" t="s">
        <v>60</v>
      </c>
      <c r="E1874" s="2" t="str">
        <f t="shared" si="58"/>
        <v>201709</v>
      </c>
      <c r="F1874" s="2" t="str">
        <f t="shared" si="59"/>
        <v>20170952</v>
      </c>
      <c r="G1874" s="2" t="s">
        <v>61</v>
      </c>
      <c r="H1874" s="2">
        <v>256801</v>
      </c>
      <c r="I1874" s="10">
        <v>1140555</v>
      </c>
      <c r="J1874" s="10">
        <v>0</v>
      </c>
      <c r="K1874" s="3"/>
      <c r="L1874" s="3"/>
    </row>
    <row r="1875" spans="1:12" x14ac:dyDescent="0.3">
      <c r="A1875" s="2">
        <v>2017</v>
      </c>
      <c r="B1875" s="2" t="s">
        <v>17</v>
      </c>
      <c r="C1875" s="4" t="s">
        <v>92</v>
      </c>
      <c r="D1875" s="2" t="s">
        <v>62</v>
      </c>
      <c r="E1875" s="2" t="str">
        <f t="shared" si="58"/>
        <v>201709</v>
      </c>
      <c r="F1875" s="2" t="str">
        <f t="shared" si="59"/>
        <v>20170954</v>
      </c>
      <c r="G1875" s="2" t="s">
        <v>63</v>
      </c>
      <c r="H1875" s="2">
        <v>420171</v>
      </c>
      <c r="I1875" s="10">
        <v>924780</v>
      </c>
      <c r="J1875" s="10">
        <v>0</v>
      </c>
      <c r="K1875" s="3"/>
      <c r="L1875" s="3"/>
    </row>
    <row r="1876" spans="1:12" x14ac:dyDescent="0.3">
      <c r="A1876" s="2">
        <v>2017</v>
      </c>
      <c r="B1876" s="2" t="s">
        <v>17</v>
      </c>
      <c r="C1876" s="4" t="s">
        <v>92</v>
      </c>
      <c r="D1876" s="2" t="s">
        <v>64</v>
      </c>
      <c r="E1876" s="2" t="str">
        <f t="shared" si="58"/>
        <v>201709</v>
      </c>
      <c r="F1876" s="2" t="str">
        <f t="shared" si="59"/>
        <v>20170986</v>
      </c>
      <c r="G1876" s="2" t="s">
        <v>65</v>
      </c>
      <c r="H1876" s="2">
        <v>41475</v>
      </c>
      <c r="I1876" s="10">
        <v>254319</v>
      </c>
      <c r="J1876" s="10">
        <v>0</v>
      </c>
      <c r="K1876" s="3"/>
      <c r="L1876" s="3"/>
    </row>
    <row r="1877" spans="1:12" x14ac:dyDescent="0.3">
      <c r="A1877" s="2">
        <v>2017</v>
      </c>
      <c r="B1877" s="2" t="s">
        <v>17</v>
      </c>
      <c r="C1877" s="4" t="s">
        <v>92</v>
      </c>
      <c r="D1877" s="2" t="s">
        <v>66</v>
      </c>
      <c r="E1877" s="2" t="str">
        <f t="shared" si="58"/>
        <v>201709</v>
      </c>
      <c r="F1877" s="2" t="str">
        <f t="shared" si="59"/>
        <v>20170963</v>
      </c>
      <c r="G1877" s="2" t="s">
        <v>67</v>
      </c>
      <c r="H1877" s="2">
        <v>259854</v>
      </c>
      <c r="I1877" s="10">
        <v>229743</v>
      </c>
      <c r="J1877" s="10">
        <v>0</v>
      </c>
      <c r="K1877" s="3"/>
      <c r="L1877" s="3"/>
    </row>
    <row r="1878" spans="1:12" x14ac:dyDescent="0.3">
      <c r="A1878" s="2">
        <v>2017</v>
      </c>
      <c r="B1878" s="2" t="s">
        <v>17</v>
      </c>
      <c r="C1878" s="4" t="s">
        <v>92</v>
      </c>
      <c r="D1878" s="2" t="s">
        <v>68</v>
      </c>
      <c r="E1878" s="2" t="str">
        <f t="shared" si="58"/>
        <v>201709</v>
      </c>
      <c r="F1878" s="2" t="str">
        <f t="shared" si="59"/>
        <v>20170966</v>
      </c>
      <c r="G1878" s="2" t="s">
        <v>69</v>
      </c>
      <c r="H1878" s="2">
        <v>522277</v>
      </c>
      <c r="I1878" s="10">
        <v>372370</v>
      </c>
      <c r="J1878" s="10">
        <v>0</v>
      </c>
      <c r="K1878" s="3"/>
      <c r="L1878" s="3"/>
    </row>
    <row r="1879" spans="1:12" x14ac:dyDescent="0.3">
      <c r="A1879" s="2">
        <v>2017</v>
      </c>
      <c r="B1879" s="2" t="s">
        <v>17</v>
      </c>
      <c r="C1879" s="4" t="s">
        <v>92</v>
      </c>
      <c r="D1879" s="2" t="s">
        <v>70</v>
      </c>
      <c r="E1879" s="2" t="str">
        <f t="shared" si="58"/>
        <v>201709</v>
      </c>
      <c r="F1879" s="2" t="str">
        <f t="shared" si="59"/>
        <v>20170988</v>
      </c>
      <c r="G1879" s="2" t="s">
        <v>71</v>
      </c>
      <c r="H1879" s="2">
        <v>39891</v>
      </c>
      <c r="I1879" s="10">
        <v>13722</v>
      </c>
      <c r="J1879" s="10">
        <v>0</v>
      </c>
      <c r="K1879" s="3"/>
      <c r="L1879" s="3"/>
    </row>
    <row r="1880" spans="1:12" x14ac:dyDescent="0.3">
      <c r="A1880" s="2">
        <v>2017</v>
      </c>
      <c r="B1880" s="2" t="s">
        <v>17</v>
      </c>
      <c r="C1880" s="4" t="s">
        <v>92</v>
      </c>
      <c r="D1880" s="2" t="s">
        <v>72</v>
      </c>
      <c r="E1880" s="2" t="str">
        <f t="shared" si="58"/>
        <v>201709</v>
      </c>
      <c r="F1880" s="2" t="str">
        <f t="shared" si="59"/>
        <v>20170968</v>
      </c>
      <c r="G1880" s="2" t="s">
        <v>73</v>
      </c>
      <c r="H1880" s="2">
        <v>1056901</v>
      </c>
      <c r="I1880" s="10">
        <v>889682</v>
      </c>
      <c r="J1880" s="10">
        <v>0</v>
      </c>
      <c r="K1880" s="3"/>
      <c r="L1880" s="3"/>
    </row>
    <row r="1881" spans="1:12" x14ac:dyDescent="0.3">
      <c r="A1881" s="2">
        <v>2017</v>
      </c>
      <c r="B1881" s="2" t="s">
        <v>17</v>
      </c>
      <c r="C1881" s="4" t="s">
        <v>92</v>
      </c>
      <c r="D1881" s="2" t="s">
        <v>74</v>
      </c>
      <c r="E1881" s="2" t="str">
        <f t="shared" si="58"/>
        <v>201709</v>
      </c>
      <c r="F1881" s="2" t="str">
        <f t="shared" si="59"/>
        <v>20170970</v>
      </c>
      <c r="G1881" s="2" t="s">
        <v>75</v>
      </c>
      <c r="H1881" s="2">
        <v>148879</v>
      </c>
      <c r="I1881" s="10">
        <v>774044</v>
      </c>
      <c r="J1881" s="10">
        <v>0</v>
      </c>
      <c r="K1881" s="3"/>
      <c r="L1881" s="3"/>
    </row>
    <row r="1882" spans="1:12" x14ac:dyDescent="0.3">
      <c r="A1882" s="2">
        <v>2017</v>
      </c>
      <c r="B1882" s="2" t="s">
        <v>17</v>
      </c>
      <c r="C1882" s="4" t="s">
        <v>92</v>
      </c>
      <c r="D1882" s="2" t="s">
        <v>76</v>
      </c>
      <c r="E1882" s="2" t="str">
        <f t="shared" si="58"/>
        <v>201709</v>
      </c>
      <c r="F1882" s="2" t="str">
        <f t="shared" si="59"/>
        <v>20170973</v>
      </c>
      <c r="G1882" s="2" t="s">
        <v>77</v>
      </c>
      <c r="H1882" s="2">
        <v>477067</v>
      </c>
      <c r="I1882" s="10">
        <v>706274</v>
      </c>
      <c r="J1882" s="10">
        <v>0</v>
      </c>
      <c r="K1882" s="3"/>
      <c r="L1882" s="3"/>
    </row>
    <row r="1883" spans="1:12" x14ac:dyDescent="0.3">
      <c r="A1883" s="2">
        <v>2017</v>
      </c>
      <c r="B1883" s="2" t="s">
        <v>17</v>
      </c>
      <c r="C1883" s="4" t="s">
        <v>92</v>
      </c>
      <c r="D1883" s="2" t="s">
        <v>78</v>
      </c>
      <c r="E1883" s="2" t="str">
        <f t="shared" si="58"/>
        <v>201709</v>
      </c>
      <c r="F1883" s="2" t="str">
        <f t="shared" si="59"/>
        <v>20170976</v>
      </c>
      <c r="G1883" s="2" t="s">
        <v>79</v>
      </c>
      <c r="H1883" s="2">
        <v>2443737</v>
      </c>
      <c r="I1883" s="10">
        <v>1729362</v>
      </c>
      <c r="J1883" s="10">
        <v>0</v>
      </c>
      <c r="K1883" s="3"/>
      <c r="L1883" s="3"/>
    </row>
    <row r="1884" spans="1:12" x14ac:dyDescent="0.3">
      <c r="A1884" s="2">
        <v>2017</v>
      </c>
      <c r="B1884" s="2" t="s">
        <v>17</v>
      </c>
      <c r="C1884" s="4" t="s">
        <v>92</v>
      </c>
      <c r="D1884" s="2" t="s">
        <v>80</v>
      </c>
      <c r="E1884" s="2" t="str">
        <f t="shared" si="58"/>
        <v>201709</v>
      </c>
      <c r="F1884" s="2" t="str">
        <f t="shared" si="59"/>
        <v>20170997</v>
      </c>
      <c r="G1884" s="2" t="s">
        <v>81</v>
      </c>
      <c r="H1884" s="2">
        <v>3195</v>
      </c>
      <c r="I1884" s="10">
        <v>26725</v>
      </c>
      <c r="J1884" s="10">
        <v>0</v>
      </c>
      <c r="K1884" s="3"/>
      <c r="L1884" s="3"/>
    </row>
    <row r="1885" spans="1:12" x14ac:dyDescent="0.3">
      <c r="A1885" s="2">
        <v>2017</v>
      </c>
      <c r="B1885" s="2" t="s">
        <v>17</v>
      </c>
      <c r="C1885" s="4" t="s">
        <v>92</v>
      </c>
      <c r="D1885" s="2" t="s">
        <v>82</v>
      </c>
      <c r="E1885" s="2" t="str">
        <f t="shared" si="58"/>
        <v>201709</v>
      </c>
      <c r="F1885" s="2" t="str">
        <f t="shared" si="59"/>
        <v>20170999</v>
      </c>
      <c r="G1885" s="2" t="s">
        <v>83</v>
      </c>
      <c r="H1885" s="2">
        <v>6745</v>
      </c>
      <c r="I1885" s="10">
        <v>68114</v>
      </c>
      <c r="J1885" s="10">
        <v>0</v>
      </c>
      <c r="K1885" s="3"/>
      <c r="L1885" s="3"/>
    </row>
    <row r="1886" spans="1:12" x14ac:dyDescent="0.3">
      <c r="A1886" s="2">
        <v>2017</v>
      </c>
      <c r="B1886" s="2" t="s">
        <v>16</v>
      </c>
      <c r="C1886" s="4" t="s">
        <v>91</v>
      </c>
      <c r="D1886" s="2" t="s">
        <v>5</v>
      </c>
      <c r="E1886" s="2" t="str">
        <f t="shared" si="58"/>
        <v>201710</v>
      </c>
      <c r="F1886" s="2" t="str">
        <f t="shared" si="59"/>
        <v>20171091</v>
      </c>
      <c r="G1886" s="2" t="s">
        <v>6</v>
      </c>
      <c r="H1886" s="2">
        <v>14040</v>
      </c>
      <c r="I1886" s="10">
        <v>53282</v>
      </c>
      <c r="J1886" s="10">
        <v>0</v>
      </c>
      <c r="K1886" s="3"/>
      <c r="L1886" s="3"/>
    </row>
    <row r="1887" spans="1:12" x14ac:dyDescent="0.3">
      <c r="A1887" s="2">
        <v>2017</v>
      </c>
      <c r="B1887" s="2" t="s">
        <v>16</v>
      </c>
      <c r="C1887" s="4" t="s">
        <v>91</v>
      </c>
      <c r="D1887" s="2" t="s">
        <v>18</v>
      </c>
      <c r="E1887" s="2" t="str">
        <f t="shared" si="58"/>
        <v>201710</v>
      </c>
      <c r="F1887" s="2" t="str">
        <f t="shared" si="59"/>
        <v>20171005</v>
      </c>
      <c r="G1887" s="2" t="s">
        <v>19</v>
      </c>
      <c r="H1887" s="2">
        <v>3688520</v>
      </c>
      <c r="I1887" s="10">
        <v>2317897</v>
      </c>
      <c r="J1887" s="10">
        <v>0</v>
      </c>
      <c r="K1887" s="3"/>
      <c r="L1887" s="3"/>
    </row>
    <row r="1888" spans="1:12" x14ac:dyDescent="0.3">
      <c r="A1888" s="2">
        <v>2017</v>
      </c>
      <c r="B1888" s="2" t="s">
        <v>16</v>
      </c>
      <c r="C1888" s="4" t="s">
        <v>91</v>
      </c>
      <c r="D1888" s="2" t="s">
        <v>20</v>
      </c>
      <c r="E1888" s="2" t="str">
        <f t="shared" si="58"/>
        <v>201710</v>
      </c>
      <c r="F1888" s="2" t="str">
        <f t="shared" si="59"/>
        <v>20171081</v>
      </c>
      <c r="G1888" s="2" t="s">
        <v>21</v>
      </c>
      <c r="H1888" s="2">
        <v>41662</v>
      </c>
      <c r="I1888" s="10">
        <v>197160</v>
      </c>
      <c r="J1888" s="10">
        <v>0</v>
      </c>
      <c r="K1888" s="3"/>
      <c r="L1888" s="3"/>
    </row>
    <row r="1889" spans="1:12" x14ac:dyDescent="0.3">
      <c r="A1889" s="2">
        <v>2017</v>
      </c>
      <c r="B1889" s="2" t="s">
        <v>16</v>
      </c>
      <c r="C1889" s="4" t="s">
        <v>91</v>
      </c>
      <c r="D1889" s="2" t="s">
        <v>22</v>
      </c>
      <c r="E1889" s="2" t="str">
        <f t="shared" si="58"/>
        <v>201710</v>
      </c>
      <c r="F1889" s="2" t="str">
        <f t="shared" si="59"/>
        <v>20171008</v>
      </c>
      <c r="G1889" s="2" t="s">
        <v>23</v>
      </c>
      <c r="H1889" s="2">
        <v>1075417</v>
      </c>
      <c r="I1889" s="10">
        <v>1338551</v>
      </c>
      <c r="J1889" s="10">
        <v>0</v>
      </c>
      <c r="K1889" s="3"/>
      <c r="L1889" s="3"/>
    </row>
    <row r="1890" spans="1:12" x14ac:dyDescent="0.3">
      <c r="A1890" s="2">
        <v>2017</v>
      </c>
      <c r="B1890" s="2" t="s">
        <v>16</v>
      </c>
      <c r="C1890" s="4" t="s">
        <v>91</v>
      </c>
      <c r="D1890" s="2" t="s">
        <v>24</v>
      </c>
      <c r="E1890" s="2" t="str">
        <f t="shared" si="58"/>
        <v>201710</v>
      </c>
      <c r="F1890" s="2" t="str">
        <f t="shared" si="59"/>
        <v>20171011</v>
      </c>
      <c r="G1890" s="2" t="s">
        <v>25</v>
      </c>
      <c r="H1890" s="2">
        <v>6054131</v>
      </c>
      <c r="I1890" s="10">
        <v>1164581</v>
      </c>
      <c r="J1890" s="10">
        <v>0</v>
      </c>
      <c r="K1890" s="3"/>
      <c r="L1890" s="3"/>
    </row>
    <row r="1891" spans="1:12" x14ac:dyDescent="0.3">
      <c r="A1891" s="2">
        <v>2017</v>
      </c>
      <c r="B1891" s="2" t="s">
        <v>16</v>
      </c>
      <c r="C1891" s="4" t="s">
        <v>91</v>
      </c>
      <c r="D1891" s="2" t="s">
        <v>26</v>
      </c>
      <c r="E1891" s="2" t="str">
        <f t="shared" si="58"/>
        <v>201710</v>
      </c>
      <c r="F1891" s="2" t="str">
        <f t="shared" si="59"/>
        <v>20171013</v>
      </c>
      <c r="G1891" s="2" t="s">
        <v>27</v>
      </c>
      <c r="H1891" s="2">
        <v>606219</v>
      </c>
      <c r="I1891" s="10">
        <v>1404515</v>
      </c>
      <c r="J1891" s="10">
        <v>0</v>
      </c>
      <c r="K1891" s="3"/>
      <c r="L1891" s="3"/>
    </row>
    <row r="1892" spans="1:12" x14ac:dyDescent="0.3">
      <c r="A1892" s="2">
        <v>2017</v>
      </c>
      <c r="B1892" s="2" t="s">
        <v>16</v>
      </c>
      <c r="C1892" s="4" t="s">
        <v>91</v>
      </c>
      <c r="D1892" s="2" t="s">
        <v>28</v>
      </c>
      <c r="E1892" s="2" t="str">
        <f t="shared" si="58"/>
        <v>201710</v>
      </c>
      <c r="F1892" s="2" t="str">
        <f t="shared" si="59"/>
        <v>20171015</v>
      </c>
      <c r="G1892" s="2" t="s">
        <v>29</v>
      </c>
      <c r="H1892" s="2">
        <v>430466</v>
      </c>
      <c r="I1892" s="10">
        <v>638722</v>
      </c>
      <c r="J1892" s="10">
        <v>0</v>
      </c>
      <c r="K1892" s="3"/>
      <c r="L1892" s="3"/>
    </row>
    <row r="1893" spans="1:12" x14ac:dyDescent="0.3">
      <c r="A1893" s="2">
        <v>2017</v>
      </c>
      <c r="B1893" s="2" t="s">
        <v>16</v>
      </c>
      <c r="C1893" s="4" t="s">
        <v>91</v>
      </c>
      <c r="D1893" s="2" t="s">
        <v>30</v>
      </c>
      <c r="E1893" s="2" t="str">
        <f t="shared" si="58"/>
        <v>201710</v>
      </c>
      <c r="F1893" s="2" t="str">
        <f t="shared" si="59"/>
        <v>20171017</v>
      </c>
      <c r="G1893" s="2" t="s">
        <v>31</v>
      </c>
      <c r="H1893" s="2">
        <v>443923</v>
      </c>
      <c r="I1893" s="10">
        <v>395420</v>
      </c>
      <c r="J1893" s="10">
        <v>0</v>
      </c>
      <c r="K1893" s="3"/>
      <c r="L1893" s="3"/>
    </row>
    <row r="1894" spans="1:12" x14ac:dyDescent="0.3">
      <c r="A1894" s="2">
        <v>2017</v>
      </c>
      <c r="B1894" s="2" t="s">
        <v>16</v>
      </c>
      <c r="C1894" s="4" t="s">
        <v>91</v>
      </c>
      <c r="D1894" s="2" t="s">
        <v>32</v>
      </c>
      <c r="E1894" s="2" t="str">
        <f t="shared" si="58"/>
        <v>201710</v>
      </c>
      <c r="F1894" s="2" t="str">
        <f t="shared" si="59"/>
        <v>20171018</v>
      </c>
      <c r="G1894" s="2" t="s">
        <v>33</v>
      </c>
      <c r="H1894" s="2">
        <v>69440</v>
      </c>
      <c r="I1894" s="10">
        <v>300301</v>
      </c>
      <c r="J1894" s="10">
        <v>0</v>
      </c>
      <c r="K1894" s="3"/>
      <c r="L1894" s="3"/>
    </row>
    <row r="1895" spans="1:12" x14ac:dyDescent="0.3">
      <c r="A1895" s="2">
        <v>2017</v>
      </c>
      <c r="B1895" s="2" t="s">
        <v>16</v>
      </c>
      <c r="C1895" s="4" t="s">
        <v>91</v>
      </c>
      <c r="D1895" s="2" t="s">
        <v>34</v>
      </c>
      <c r="E1895" s="2" t="str">
        <f t="shared" si="58"/>
        <v>201710</v>
      </c>
      <c r="F1895" s="2" t="str">
        <f t="shared" si="59"/>
        <v>20171085</v>
      </c>
      <c r="G1895" s="2" t="s">
        <v>35</v>
      </c>
      <c r="H1895" s="2">
        <v>147603</v>
      </c>
      <c r="I1895" s="10">
        <v>214288</v>
      </c>
      <c r="J1895" s="10">
        <v>0</v>
      </c>
      <c r="K1895" s="3"/>
      <c r="L1895" s="3"/>
    </row>
    <row r="1896" spans="1:12" x14ac:dyDescent="0.3">
      <c r="A1896" s="2">
        <v>2017</v>
      </c>
      <c r="B1896" s="2" t="s">
        <v>16</v>
      </c>
      <c r="C1896" s="4" t="s">
        <v>91</v>
      </c>
      <c r="D1896" s="2" t="s">
        <v>36</v>
      </c>
      <c r="E1896" s="2" t="str">
        <f t="shared" si="58"/>
        <v>201710</v>
      </c>
      <c r="F1896" s="2" t="str">
        <f t="shared" si="59"/>
        <v>20171019</v>
      </c>
      <c r="G1896" s="2" t="s">
        <v>37</v>
      </c>
      <c r="H1896" s="2">
        <v>269669</v>
      </c>
      <c r="I1896" s="10">
        <v>948870</v>
      </c>
      <c r="J1896" s="10">
        <v>0</v>
      </c>
      <c r="K1896" s="3"/>
      <c r="L1896" s="3"/>
    </row>
    <row r="1897" spans="1:12" x14ac:dyDescent="0.3">
      <c r="A1897" s="2">
        <v>2017</v>
      </c>
      <c r="B1897" s="2" t="s">
        <v>16</v>
      </c>
      <c r="C1897" s="4" t="s">
        <v>91</v>
      </c>
      <c r="D1897" s="2" t="s">
        <v>38</v>
      </c>
      <c r="E1897" s="2" t="str">
        <f t="shared" si="58"/>
        <v>201710</v>
      </c>
      <c r="F1897" s="2" t="str">
        <f t="shared" si="59"/>
        <v>20171020</v>
      </c>
      <c r="G1897" s="2" t="s">
        <v>39</v>
      </c>
      <c r="H1897" s="2">
        <v>304124</v>
      </c>
      <c r="I1897" s="10">
        <v>807243</v>
      </c>
      <c r="J1897" s="10">
        <v>0</v>
      </c>
      <c r="K1897" s="3"/>
      <c r="L1897" s="3"/>
    </row>
    <row r="1898" spans="1:12" x14ac:dyDescent="0.3">
      <c r="A1898" s="2">
        <v>2017</v>
      </c>
      <c r="B1898" s="2" t="s">
        <v>16</v>
      </c>
      <c r="C1898" s="4" t="s">
        <v>91</v>
      </c>
      <c r="D1898" s="2" t="s">
        <v>40</v>
      </c>
      <c r="E1898" s="2" t="str">
        <f t="shared" si="58"/>
        <v>201710</v>
      </c>
      <c r="F1898" s="2" t="str">
        <f t="shared" si="59"/>
        <v>20171027</v>
      </c>
      <c r="G1898" s="2" t="s">
        <v>41</v>
      </c>
      <c r="H1898" s="2">
        <v>47890</v>
      </c>
      <c r="I1898" s="10">
        <v>367105</v>
      </c>
      <c r="J1898" s="10">
        <v>0</v>
      </c>
      <c r="K1898" s="3"/>
      <c r="L1898" s="3"/>
    </row>
    <row r="1899" spans="1:12" x14ac:dyDescent="0.3">
      <c r="A1899" s="2">
        <v>2017</v>
      </c>
      <c r="B1899" s="2" t="s">
        <v>16</v>
      </c>
      <c r="C1899" s="4" t="s">
        <v>91</v>
      </c>
      <c r="D1899" s="2" t="s">
        <v>42</v>
      </c>
      <c r="E1899" s="2" t="str">
        <f t="shared" si="58"/>
        <v>201710</v>
      </c>
      <c r="F1899" s="2" t="str">
        <f t="shared" si="59"/>
        <v>20171023</v>
      </c>
      <c r="G1899" s="2" t="s">
        <v>43</v>
      </c>
      <c r="H1899" s="2">
        <v>286567</v>
      </c>
      <c r="I1899" s="10">
        <v>1299472</v>
      </c>
      <c r="J1899" s="10">
        <v>0</v>
      </c>
      <c r="K1899" s="3"/>
      <c r="L1899" s="3"/>
    </row>
    <row r="1900" spans="1:12" x14ac:dyDescent="0.3">
      <c r="A1900" s="2">
        <v>2017</v>
      </c>
      <c r="B1900" s="2" t="s">
        <v>16</v>
      </c>
      <c r="C1900" s="4" t="s">
        <v>91</v>
      </c>
      <c r="D1900" s="2" t="s">
        <v>44</v>
      </c>
      <c r="E1900" s="2" t="str">
        <f t="shared" si="58"/>
        <v>201710</v>
      </c>
      <c r="F1900" s="2" t="str">
        <f t="shared" si="59"/>
        <v>20171025</v>
      </c>
      <c r="G1900" s="2" t="s">
        <v>45</v>
      </c>
      <c r="H1900" s="2">
        <v>1279710</v>
      </c>
      <c r="I1900" s="10">
        <v>843981</v>
      </c>
      <c r="J1900" s="10">
        <v>0</v>
      </c>
      <c r="K1900" s="3"/>
      <c r="L1900" s="3"/>
    </row>
    <row r="1901" spans="1:12" x14ac:dyDescent="0.3">
      <c r="A1901" s="2">
        <v>2017</v>
      </c>
      <c r="B1901" s="2" t="s">
        <v>16</v>
      </c>
      <c r="C1901" s="4" t="s">
        <v>91</v>
      </c>
      <c r="D1901" s="2" t="s">
        <v>46</v>
      </c>
      <c r="E1901" s="2" t="str">
        <f t="shared" si="58"/>
        <v>201710</v>
      </c>
      <c r="F1901" s="2" t="str">
        <f t="shared" si="59"/>
        <v>20171094</v>
      </c>
      <c r="G1901" s="2" t="s">
        <v>47</v>
      </c>
      <c r="H1901" s="2">
        <v>4823</v>
      </c>
      <c r="I1901" s="10">
        <v>37658</v>
      </c>
      <c r="J1901" s="10">
        <v>0</v>
      </c>
      <c r="K1901" s="3"/>
      <c r="L1901" s="3"/>
    </row>
    <row r="1902" spans="1:12" x14ac:dyDescent="0.3">
      <c r="A1902" s="2">
        <v>2017</v>
      </c>
      <c r="B1902" s="2" t="s">
        <v>16</v>
      </c>
      <c r="C1902" s="4" t="s">
        <v>91</v>
      </c>
      <c r="D1902" s="2" t="s">
        <v>48</v>
      </c>
      <c r="E1902" s="2" t="str">
        <f t="shared" si="58"/>
        <v>201710</v>
      </c>
      <c r="F1902" s="2" t="str">
        <f t="shared" si="59"/>
        <v>20171095</v>
      </c>
      <c r="G1902" s="2" t="s">
        <v>49</v>
      </c>
      <c r="H1902" s="2">
        <v>15969</v>
      </c>
      <c r="I1902" s="10">
        <v>55773</v>
      </c>
      <c r="J1902" s="10">
        <v>0</v>
      </c>
      <c r="K1902" s="3"/>
      <c r="L1902" s="3"/>
    </row>
    <row r="1903" spans="1:12" x14ac:dyDescent="0.3">
      <c r="A1903" s="2">
        <v>2017</v>
      </c>
      <c r="B1903" s="2" t="s">
        <v>16</v>
      </c>
      <c r="C1903" s="4" t="s">
        <v>91</v>
      </c>
      <c r="D1903" s="2" t="s">
        <v>50</v>
      </c>
      <c r="E1903" s="2" t="str">
        <f t="shared" si="58"/>
        <v>201710</v>
      </c>
      <c r="F1903" s="2" t="str">
        <f t="shared" si="59"/>
        <v>20171041</v>
      </c>
      <c r="G1903" s="2" t="s">
        <v>51</v>
      </c>
      <c r="H1903" s="2">
        <v>306819</v>
      </c>
      <c r="I1903" s="10">
        <v>750184</v>
      </c>
      <c r="J1903" s="10">
        <v>0</v>
      </c>
      <c r="K1903" s="3"/>
      <c r="L1903" s="3"/>
    </row>
    <row r="1904" spans="1:12" x14ac:dyDescent="0.3">
      <c r="A1904" s="2">
        <v>2017</v>
      </c>
      <c r="B1904" s="2" t="s">
        <v>16</v>
      </c>
      <c r="C1904" s="4" t="s">
        <v>91</v>
      </c>
      <c r="D1904" s="2" t="s">
        <v>54</v>
      </c>
      <c r="E1904" s="2" t="str">
        <f t="shared" si="58"/>
        <v>201710</v>
      </c>
      <c r="F1904" s="2" t="str">
        <f t="shared" si="59"/>
        <v>20171044</v>
      </c>
      <c r="G1904" s="2" t="s">
        <v>55</v>
      </c>
      <c r="H1904" s="2">
        <v>134628</v>
      </c>
      <c r="I1904" s="10">
        <v>698943</v>
      </c>
      <c r="J1904" s="10">
        <v>0</v>
      </c>
      <c r="K1904" s="3"/>
      <c r="L1904" s="3"/>
    </row>
    <row r="1905" spans="1:12" x14ac:dyDescent="0.3">
      <c r="A1905" s="2">
        <v>2017</v>
      </c>
      <c r="B1905" s="2" t="s">
        <v>16</v>
      </c>
      <c r="C1905" s="4" t="s">
        <v>91</v>
      </c>
      <c r="D1905" s="2" t="s">
        <v>56</v>
      </c>
      <c r="E1905" s="2" t="str">
        <f t="shared" si="58"/>
        <v>201710</v>
      </c>
      <c r="F1905" s="2" t="str">
        <f t="shared" si="59"/>
        <v>20171047</v>
      </c>
      <c r="G1905" s="2" t="s">
        <v>57</v>
      </c>
      <c r="H1905" s="2">
        <v>351997</v>
      </c>
      <c r="I1905" s="10">
        <v>915428</v>
      </c>
      <c r="J1905" s="10">
        <v>0</v>
      </c>
      <c r="K1905" s="3"/>
      <c r="L1905" s="3"/>
    </row>
    <row r="1906" spans="1:12" x14ac:dyDescent="0.3">
      <c r="A1906" s="2">
        <v>2017</v>
      </c>
      <c r="B1906" s="2" t="s">
        <v>16</v>
      </c>
      <c r="C1906" s="4" t="s">
        <v>91</v>
      </c>
      <c r="D1906" s="2" t="s">
        <v>58</v>
      </c>
      <c r="E1906" s="2" t="str">
        <f t="shared" si="58"/>
        <v>201710</v>
      </c>
      <c r="F1906" s="2" t="str">
        <f t="shared" si="59"/>
        <v>20171050</v>
      </c>
      <c r="G1906" s="2" t="s">
        <v>59</v>
      </c>
      <c r="H1906" s="2">
        <v>405493</v>
      </c>
      <c r="I1906" s="10">
        <v>491997</v>
      </c>
      <c r="J1906" s="10">
        <v>0</v>
      </c>
      <c r="K1906" s="3"/>
      <c r="L1906" s="3"/>
    </row>
    <row r="1907" spans="1:12" x14ac:dyDescent="0.3">
      <c r="A1907" s="2">
        <v>2017</v>
      </c>
      <c r="B1907" s="2" t="s">
        <v>16</v>
      </c>
      <c r="C1907" s="4" t="s">
        <v>91</v>
      </c>
      <c r="D1907" s="2" t="s">
        <v>60</v>
      </c>
      <c r="E1907" s="2" t="str">
        <f t="shared" si="58"/>
        <v>201710</v>
      </c>
      <c r="F1907" s="2" t="str">
        <f t="shared" si="59"/>
        <v>20171052</v>
      </c>
      <c r="G1907" s="2" t="s">
        <v>61</v>
      </c>
      <c r="H1907" s="2">
        <v>256752</v>
      </c>
      <c r="I1907" s="10">
        <v>1143728</v>
      </c>
      <c r="J1907" s="10">
        <v>0</v>
      </c>
      <c r="K1907" s="3"/>
      <c r="L1907" s="3"/>
    </row>
    <row r="1908" spans="1:12" x14ac:dyDescent="0.3">
      <c r="A1908" s="2">
        <v>2017</v>
      </c>
      <c r="B1908" s="2" t="s">
        <v>16</v>
      </c>
      <c r="C1908" s="4" t="s">
        <v>91</v>
      </c>
      <c r="D1908" s="2" t="s">
        <v>62</v>
      </c>
      <c r="E1908" s="2" t="str">
        <f t="shared" si="58"/>
        <v>201710</v>
      </c>
      <c r="F1908" s="2" t="str">
        <f t="shared" si="59"/>
        <v>20171054</v>
      </c>
      <c r="G1908" s="2" t="s">
        <v>63</v>
      </c>
      <c r="H1908" s="2">
        <v>417598</v>
      </c>
      <c r="I1908" s="10">
        <v>926997</v>
      </c>
      <c r="J1908" s="10">
        <v>0</v>
      </c>
      <c r="K1908" s="3"/>
      <c r="L1908" s="3"/>
    </row>
    <row r="1909" spans="1:12" x14ac:dyDescent="0.3">
      <c r="A1909" s="2">
        <v>2017</v>
      </c>
      <c r="B1909" s="2" t="s">
        <v>16</v>
      </c>
      <c r="C1909" s="4" t="s">
        <v>91</v>
      </c>
      <c r="D1909" s="2" t="s">
        <v>64</v>
      </c>
      <c r="E1909" s="2" t="str">
        <f t="shared" si="58"/>
        <v>201710</v>
      </c>
      <c r="F1909" s="2" t="str">
        <f t="shared" si="59"/>
        <v>20171086</v>
      </c>
      <c r="G1909" s="2" t="s">
        <v>65</v>
      </c>
      <c r="H1909" s="2">
        <v>41163</v>
      </c>
      <c r="I1909" s="10">
        <v>255027</v>
      </c>
      <c r="J1909" s="10">
        <v>0</v>
      </c>
      <c r="K1909" s="3"/>
      <c r="L1909" s="3"/>
    </row>
    <row r="1910" spans="1:12" x14ac:dyDescent="0.3">
      <c r="A1910" s="2">
        <v>2017</v>
      </c>
      <c r="B1910" s="2" t="s">
        <v>16</v>
      </c>
      <c r="C1910" s="4" t="s">
        <v>91</v>
      </c>
      <c r="D1910" s="2" t="s">
        <v>66</v>
      </c>
      <c r="E1910" s="2" t="str">
        <f t="shared" si="58"/>
        <v>201710</v>
      </c>
      <c r="F1910" s="2" t="str">
        <f t="shared" si="59"/>
        <v>20171063</v>
      </c>
      <c r="G1910" s="2" t="s">
        <v>67</v>
      </c>
      <c r="H1910" s="2">
        <v>258298</v>
      </c>
      <c r="I1910" s="10">
        <v>230180</v>
      </c>
      <c r="J1910" s="10">
        <v>0</v>
      </c>
      <c r="K1910" s="3"/>
      <c r="L1910" s="3"/>
    </row>
    <row r="1911" spans="1:12" x14ac:dyDescent="0.3">
      <c r="A1911" s="2">
        <v>2017</v>
      </c>
      <c r="B1911" s="2" t="s">
        <v>16</v>
      </c>
      <c r="C1911" s="4" t="s">
        <v>91</v>
      </c>
      <c r="D1911" s="2" t="s">
        <v>68</v>
      </c>
      <c r="E1911" s="2" t="str">
        <f t="shared" si="58"/>
        <v>201710</v>
      </c>
      <c r="F1911" s="2" t="str">
        <f t="shared" si="59"/>
        <v>20171066</v>
      </c>
      <c r="G1911" s="2" t="s">
        <v>69</v>
      </c>
      <c r="H1911" s="2">
        <v>519031</v>
      </c>
      <c r="I1911" s="10">
        <v>372986</v>
      </c>
      <c r="J1911" s="10">
        <v>0</v>
      </c>
      <c r="K1911" s="3"/>
      <c r="L1911" s="3"/>
    </row>
    <row r="1912" spans="1:12" x14ac:dyDescent="0.3">
      <c r="A1912" s="2">
        <v>2017</v>
      </c>
      <c r="B1912" s="2" t="s">
        <v>16</v>
      </c>
      <c r="C1912" s="4" t="s">
        <v>91</v>
      </c>
      <c r="D1912" s="2" t="s">
        <v>70</v>
      </c>
      <c r="E1912" s="2" t="str">
        <f t="shared" si="58"/>
        <v>201710</v>
      </c>
      <c r="F1912" s="2" t="str">
        <f t="shared" si="59"/>
        <v>20171088</v>
      </c>
      <c r="G1912" s="2" t="s">
        <v>71</v>
      </c>
      <c r="H1912" s="2">
        <v>40063</v>
      </c>
      <c r="I1912" s="10">
        <v>13611</v>
      </c>
      <c r="J1912" s="10">
        <v>0</v>
      </c>
      <c r="K1912" s="3"/>
      <c r="L1912" s="3"/>
    </row>
    <row r="1913" spans="1:12" x14ac:dyDescent="0.3">
      <c r="A1913" s="2">
        <v>2017</v>
      </c>
      <c r="B1913" s="2" t="s">
        <v>16</v>
      </c>
      <c r="C1913" s="4" t="s">
        <v>91</v>
      </c>
      <c r="D1913" s="2" t="s">
        <v>72</v>
      </c>
      <c r="E1913" s="2" t="str">
        <f t="shared" si="58"/>
        <v>201710</v>
      </c>
      <c r="F1913" s="2" t="str">
        <f t="shared" si="59"/>
        <v>20171068</v>
      </c>
      <c r="G1913" s="2" t="s">
        <v>73</v>
      </c>
      <c r="H1913" s="2">
        <v>1055529</v>
      </c>
      <c r="I1913" s="10">
        <v>892812</v>
      </c>
      <c r="J1913" s="10">
        <v>0</v>
      </c>
      <c r="K1913" s="3"/>
      <c r="L1913" s="3"/>
    </row>
    <row r="1914" spans="1:12" x14ac:dyDescent="0.3">
      <c r="A1914" s="2">
        <v>2017</v>
      </c>
      <c r="B1914" s="2" t="s">
        <v>16</v>
      </c>
      <c r="C1914" s="4" t="s">
        <v>91</v>
      </c>
      <c r="D1914" s="2" t="s">
        <v>74</v>
      </c>
      <c r="E1914" s="2" t="str">
        <f t="shared" si="58"/>
        <v>201710</v>
      </c>
      <c r="F1914" s="2" t="str">
        <f t="shared" si="59"/>
        <v>20171070</v>
      </c>
      <c r="G1914" s="2" t="s">
        <v>75</v>
      </c>
      <c r="H1914" s="2">
        <v>148917</v>
      </c>
      <c r="I1914" s="10">
        <v>773623</v>
      </c>
      <c r="J1914" s="10">
        <v>0</v>
      </c>
      <c r="K1914" s="3"/>
      <c r="L1914" s="3"/>
    </row>
    <row r="1915" spans="1:12" x14ac:dyDescent="0.3">
      <c r="A1915" s="2">
        <v>2017</v>
      </c>
      <c r="B1915" s="2" t="s">
        <v>16</v>
      </c>
      <c r="C1915" s="4" t="s">
        <v>91</v>
      </c>
      <c r="D1915" s="2" t="s">
        <v>76</v>
      </c>
      <c r="E1915" s="2" t="str">
        <f t="shared" si="58"/>
        <v>201710</v>
      </c>
      <c r="F1915" s="2" t="str">
        <f t="shared" si="59"/>
        <v>20171073</v>
      </c>
      <c r="G1915" s="2" t="s">
        <v>77</v>
      </c>
      <c r="H1915" s="2">
        <v>474424</v>
      </c>
      <c r="I1915" s="10">
        <v>708653</v>
      </c>
      <c r="J1915" s="10">
        <v>0</v>
      </c>
      <c r="K1915" s="3"/>
      <c r="L1915" s="3"/>
    </row>
    <row r="1916" spans="1:12" x14ac:dyDescent="0.3">
      <c r="A1916" s="2">
        <v>2017</v>
      </c>
      <c r="B1916" s="2" t="s">
        <v>16</v>
      </c>
      <c r="C1916" s="4" t="s">
        <v>91</v>
      </c>
      <c r="D1916" s="2" t="s">
        <v>78</v>
      </c>
      <c r="E1916" s="2" t="str">
        <f t="shared" si="58"/>
        <v>201710</v>
      </c>
      <c r="F1916" s="2" t="str">
        <f t="shared" si="59"/>
        <v>20171076</v>
      </c>
      <c r="G1916" s="2" t="s">
        <v>79</v>
      </c>
      <c r="H1916" s="2">
        <v>2450075</v>
      </c>
      <c r="I1916" s="10">
        <v>1727507</v>
      </c>
      <c r="J1916" s="10">
        <v>0</v>
      </c>
      <c r="K1916" s="3"/>
      <c r="L1916" s="3"/>
    </row>
    <row r="1917" spans="1:12" x14ac:dyDescent="0.3">
      <c r="A1917" s="2">
        <v>2017</v>
      </c>
      <c r="B1917" s="2" t="s">
        <v>16</v>
      </c>
      <c r="C1917" s="4" t="s">
        <v>91</v>
      </c>
      <c r="D1917" s="2" t="s">
        <v>80</v>
      </c>
      <c r="E1917" s="2" t="str">
        <f t="shared" si="58"/>
        <v>201710</v>
      </c>
      <c r="F1917" s="2" t="str">
        <f t="shared" si="59"/>
        <v>20171097</v>
      </c>
      <c r="G1917" s="2" t="s">
        <v>81</v>
      </c>
      <c r="H1917" s="2">
        <v>3180</v>
      </c>
      <c r="I1917" s="10">
        <v>26735</v>
      </c>
      <c r="J1917" s="10">
        <v>0</v>
      </c>
      <c r="K1917" s="3"/>
      <c r="L1917" s="3"/>
    </row>
    <row r="1918" spans="1:12" x14ac:dyDescent="0.3">
      <c r="A1918" s="2">
        <v>2017</v>
      </c>
      <c r="B1918" s="2" t="s">
        <v>16</v>
      </c>
      <c r="C1918" s="4" t="s">
        <v>91</v>
      </c>
      <c r="D1918" s="2" t="s">
        <v>82</v>
      </c>
      <c r="E1918" s="2" t="str">
        <f t="shared" si="58"/>
        <v>201710</v>
      </c>
      <c r="F1918" s="2" t="str">
        <f t="shared" si="59"/>
        <v>20171099</v>
      </c>
      <c r="G1918" s="2" t="s">
        <v>83</v>
      </c>
      <c r="H1918" s="2">
        <v>6676</v>
      </c>
      <c r="I1918" s="10">
        <v>68242</v>
      </c>
      <c r="J1918" s="10">
        <v>0</v>
      </c>
      <c r="K1918" s="3"/>
      <c r="L1918" s="3"/>
    </row>
    <row r="1919" spans="1:12" x14ac:dyDescent="0.3">
      <c r="A1919" s="2">
        <v>2017</v>
      </c>
      <c r="B1919" s="2" t="s">
        <v>15</v>
      </c>
      <c r="C1919" s="4" t="s">
        <v>24</v>
      </c>
      <c r="D1919" s="2" t="s">
        <v>5</v>
      </c>
      <c r="E1919" s="2" t="str">
        <f t="shared" si="58"/>
        <v>201711</v>
      </c>
      <c r="F1919" s="2" t="str">
        <f t="shared" si="59"/>
        <v>20171191</v>
      </c>
      <c r="G1919" s="2" t="s">
        <v>6</v>
      </c>
      <c r="H1919" s="2">
        <v>14159</v>
      </c>
      <c r="I1919" s="10">
        <v>53294</v>
      </c>
      <c r="J1919" s="10">
        <v>0</v>
      </c>
      <c r="K1919" s="3"/>
      <c r="L1919" s="3"/>
    </row>
    <row r="1920" spans="1:12" x14ac:dyDescent="0.3">
      <c r="A1920" s="2">
        <v>2017</v>
      </c>
      <c r="B1920" s="2" t="s">
        <v>15</v>
      </c>
      <c r="C1920" s="4" t="s">
        <v>24</v>
      </c>
      <c r="D1920" s="2" t="s">
        <v>18</v>
      </c>
      <c r="E1920" s="2" t="str">
        <f t="shared" si="58"/>
        <v>201711</v>
      </c>
      <c r="F1920" s="2" t="str">
        <f t="shared" si="59"/>
        <v>20171105</v>
      </c>
      <c r="G1920" s="2" t="s">
        <v>19</v>
      </c>
      <c r="H1920" s="2">
        <v>3691499</v>
      </c>
      <c r="I1920" s="10">
        <v>2329926</v>
      </c>
      <c r="J1920" s="10">
        <v>0</v>
      </c>
      <c r="K1920" s="3"/>
      <c r="L1920" s="3"/>
    </row>
    <row r="1921" spans="1:12" x14ac:dyDescent="0.3">
      <c r="A1921" s="2">
        <v>2017</v>
      </c>
      <c r="B1921" s="2" t="s">
        <v>15</v>
      </c>
      <c r="C1921" s="4" t="s">
        <v>24</v>
      </c>
      <c r="D1921" s="2" t="s">
        <v>20</v>
      </c>
      <c r="E1921" s="2" t="str">
        <f t="shared" si="58"/>
        <v>201711</v>
      </c>
      <c r="F1921" s="2" t="str">
        <f t="shared" si="59"/>
        <v>20171181</v>
      </c>
      <c r="G1921" s="2" t="s">
        <v>21</v>
      </c>
      <c r="H1921" s="2">
        <v>41534</v>
      </c>
      <c r="I1921" s="10">
        <v>197234</v>
      </c>
      <c r="J1921" s="10">
        <v>0</v>
      </c>
      <c r="K1921" s="3"/>
      <c r="L1921" s="3"/>
    </row>
    <row r="1922" spans="1:12" x14ac:dyDescent="0.3">
      <c r="A1922" s="2">
        <v>2017</v>
      </c>
      <c r="B1922" s="2" t="s">
        <v>15</v>
      </c>
      <c r="C1922" s="4" t="s">
        <v>24</v>
      </c>
      <c r="D1922" s="2" t="s">
        <v>22</v>
      </c>
      <c r="E1922" s="2" t="str">
        <f t="shared" ref="E1922:E1985" si="60">+CONCATENATE(A1922,C1922)</f>
        <v>201711</v>
      </c>
      <c r="F1922" s="2" t="str">
        <f t="shared" ref="F1922:F1985" si="61">+CONCATENATE(A1922,C1922,D1922)</f>
        <v>20171108</v>
      </c>
      <c r="G1922" s="2" t="s">
        <v>23</v>
      </c>
      <c r="H1922" s="2">
        <v>1074870</v>
      </c>
      <c r="I1922" s="10">
        <v>1334731</v>
      </c>
      <c r="J1922" s="10">
        <v>0</v>
      </c>
      <c r="K1922" s="3"/>
      <c r="L1922" s="3"/>
    </row>
    <row r="1923" spans="1:12" x14ac:dyDescent="0.3">
      <c r="A1923" s="2">
        <v>2017</v>
      </c>
      <c r="B1923" s="2" t="s">
        <v>15</v>
      </c>
      <c r="C1923" s="4" t="s">
        <v>24</v>
      </c>
      <c r="D1923" s="2" t="s">
        <v>24</v>
      </c>
      <c r="E1923" s="2" t="str">
        <f t="shared" si="60"/>
        <v>201711</v>
      </c>
      <c r="F1923" s="2" t="str">
        <f t="shared" si="61"/>
        <v>20171111</v>
      </c>
      <c r="G1923" s="2" t="s">
        <v>25</v>
      </c>
      <c r="H1923" s="2">
        <v>6053712</v>
      </c>
      <c r="I1923" s="10">
        <v>1163475</v>
      </c>
      <c r="J1923" s="10">
        <v>0</v>
      </c>
      <c r="K1923" s="3"/>
      <c r="L1923" s="3"/>
    </row>
    <row r="1924" spans="1:12" x14ac:dyDescent="0.3">
      <c r="A1924" s="2">
        <v>2017</v>
      </c>
      <c r="B1924" s="2" t="s">
        <v>15</v>
      </c>
      <c r="C1924" s="4" t="s">
        <v>24</v>
      </c>
      <c r="D1924" s="2" t="s">
        <v>26</v>
      </c>
      <c r="E1924" s="2" t="str">
        <f t="shared" si="60"/>
        <v>201711</v>
      </c>
      <c r="F1924" s="2" t="str">
        <f t="shared" si="61"/>
        <v>20171113</v>
      </c>
      <c r="G1924" s="2" t="s">
        <v>27</v>
      </c>
      <c r="H1924" s="2">
        <v>605265</v>
      </c>
      <c r="I1924" s="10">
        <v>1406987</v>
      </c>
      <c r="J1924" s="10">
        <v>0</v>
      </c>
      <c r="K1924" s="3"/>
      <c r="L1924" s="3"/>
    </row>
    <row r="1925" spans="1:12" x14ac:dyDescent="0.3">
      <c r="A1925" s="2">
        <v>2017</v>
      </c>
      <c r="B1925" s="2" t="s">
        <v>15</v>
      </c>
      <c r="C1925" s="4" t="s">
        <v>24</v>
      </c>
      <c r="D1925" s="2" t="s">
        <v>28</v>
      </c>
      <c r="E1925" s="2" t="str">
        <f t="shared" si="60"/>
        <v>201711</v>
      </c>
      <c r="F1925" s="2" t="str">
        <f t="shared" si="61"/>
        <v>20171115</v>
      </c>
      <c r="G1925" s="2" t="s">
        <v>29</v>
      </c>
      <c r="H1925" s="2">
        <v>427549</v>
      </c>
      <c r="I1925" s="10">
        <v>640452</v>
      </c>
      <c r="J1925" s="10">
        <v>0</v>
      </c>
      <c r="K1925" s="3"/>
      <c r="L1925" s="3"/>
    </row>
    <row r="1926" spans="1:12" x14ac:dyDescent="0.3">
      <c r="A1926" s="2">
        <v>2017</v>
      </c>
      <c r="B1926" s="2" t="s">
        <v>15</v>
      </c>
      <c r="C1926" s="4" t="s">
        <v>24</v>
      </c>
      <c r="D1926" s="2" t="s">
        <v>30</v>
      </c>
      <c r="E1926" s="2" t="str">
        <f t="shared" si="60"/>
        <v>201711</v>
      </c>
      <c r="F1926" s="2" t="str">
        <f t="shared" si="61"/>
        <v>20171117</v>
      </c>
      <c r="G1926" s="2" t="s">
        <v>31</v>
      </c>
      <c r="H1926" s="2">
        <v>443440</v>
      </c>
      <c r="I1926" s="10">
        <v>394662</v>
      </c>
      <c r="J1926" s="10">
        <v>0</v>
      </c>
      <c r="K1926" s="3"/>
      <c r="L1926" s="3"/>
    </row>
    <row r="1927" spans="1:12" x14ac:dyDescent="0.3">
      <c r="A1927" s="2">
        <v>2017</v>
      </c>
      <c r="B1927" s="2" t="s">
        <v>15</v>
      </c>
      <c r="C1927" s="4" t="s">
        <v>24</v>
      </c>
      <c r="D1927" s="2" t="s">
        <v>32</v>
      </c>
      <c r="E1927" s="2" t="str">
        <f t="shared" si="60"/>
        <v>201711</v>
      </c>
      <c r="F1927" s="2" t="str">
        <f t="shared" si="61"/>
        <v>20171118</v>
      </c>
      <c r="G1927" s="2" t="s">
        <v>33</v>
      </c>
      <c r="H1927" s="2">
        <v>69139</v>
      </c>
      <c r="I1927" s="10">
        <v>300670</v>
      </c>
      <c r="J1927" s="10">
        <v>0</v>
      </c>
      <c r="K1927" s="3"/>
      <c r="L1927" s="3"/>
    </row>
    <row r="1928" spans="1:12" x14ac:dyDescent="0.3">
      <c r="A1928" s="2">
        <v>2017</v>
      </c>
      <c r="B1928" s="2" t="s">
        <v>15</v>
      </c>
      <c r="C1928" s="4" t="s">
        <v>24</v>
      </c>
      <c r="D1928" s="2" t="s">
        <v>34</v>
      </c>
      <c r="E1928" s="2" t="str">
        <f t="shared" si="60"/>
        <v>201711</v>
      </c>
      <c r="F1928" s="2" t="str">
        <f t="shared" si="61"/>
        <v>20171185</v>
      </c>
      <c r="G1928" s="2" t="s">
        <v>35</v>
      </c>
      <c r="H1928" s="2">
        <v>144193</v>
      </c>
      <c r="I1928" s="10">
        <v>214760</v>
      </c>
      <c r="J1928" s="10">
        <v>0</v>
      </c>
      <c r="K1928" s="3"/>
      <c r="L1928" s="3"/>
    </row>
    <row r="1929" spans="1:12" x14ac:dyDescent="0.3">
      <c r="A1929" s="2">
        <v>2017</v>
      </c>
      <c r="B1929" s="2" t="s">
        <v>15</v>
      </c>
      <c r="C1929" s="4" t="s">
        <v>24</v>
      </c>
      <c r="D1929" s="2" t="s">
        <v>36</v>
      </c>
      <c r="E1929" s="2" t="str">
        <f t="shared" si="60"/>
        <v>201711</v>
      </c>
      <c r="F1929" s="2" t="str">
        <f t="shared" si="61"/>
        <v>20171119</v>
      </c>
      <c r="G1929" s="2" t="s">
        <v>37</v>
      </c>
      <c r="H1929" s="2">
        <v>270466</v>
      </c>
      <c r="I1929" s="10">
        <v>948019</v>
      </c>
      <c r="J1929" s="10">
        <v>0</v>
      </c>
      <c r="K1929" s="3"/>
      <c r="L1929" s="3"/>
    </row>
    <row r="1930" spans="1:12" x14ac:dyDescent="0.3">
      <c r="A1930" s="2">
        <v>2017</v>
      </c>
      <c r="B1930" s="2" t="s">
        <v>15</v>
      </c>
      <c r="C1930" s="4" t="s">
        <v>24</v>
      </c>
      <c r="D1930" s="2" t="s">
        <v>38</v>
      </c>
      <c r="E1930" s="2" t="str">
        <f t="shared" si="60"/>
        <v>201711</v>
      </c>
      <c r="F1930" s="2" t="str">
        <f t="shared" si="61"/>
        <v>20171120</v>
      </c>
      <c r="G1930" s="2" t="s">
        <v>39</v>
      </c>
      <c r="H1930" s="2">
        <v>303871</v>
      </c>
      <c r="I1930" s="10">
        <v>809726</v>
      </c>
      <c r="J1930" s="10">
        <v>0</v>
      </c>
      <c r="K1930" s="3"/>
      <c r="L1930" s="3"/>
    </row>
    <row r="1931" spans="1:12" x14ac:dyDescent="0.3">
      <c r="A1931" s="2">
        <v>2017</v>
      </c>
      <c r="B1931" s="2" t="s">
        <v>15</v>
      </c>
      <c r="C1931" s="4" t="s">
        <v>24</v>
      </c>
      <c r="D1931" s="2" t="s">
        <v>40</v>
      </c>
      <c r="E1931" s="2" t="str">
        <f t="shared" si="60"/>
        <v>201711</v>
      </c>
      <c r="F1931" s="2" t="str">
        <f t="shared" si="61"/>
        <v>20171127</v>
      </c>
      <c r="G1931" s="2" t="s">
        <v>41</v>
      </c>
      <c r="H1931" s="2">
        <v>48121</v>
      </c>
      <c r="I1931" s="10">
        <v>368732</v>
      </c>
      <c r="J1931" s="10">
        <v>0</v>
      </c>
      <c r="K1931" s="3"/>
      <c r="L1931" s="3"/>
    </row>
    <row r="1932" spans="1:12" x14ac:dyDescent="0.3">
      <c r="A1932" s="2">
        <v>2017</v>
      </c>
      <c r="B1932" s="2" t="s">
        <v>15</v>
      </c>
      <c r="C1932" s="4" t="s">
        <v>24</v>
      </c>
      <c r="D1932" s="2" t="s">
        <v>42</v>
      </c>
      <c r="E1932" s="2" t="str">
        <f t="shared" si="60"/>
        <v>201711</v>
      </c>
      <c r="F1932" s="2" t="str">
        <f t="shared" si="61"/>
        <v>20171123</v>
      </c>
      <c r="G1932" s="2" t="s">
        <v>43</v>
      </c>
      <c r="H1932" s="2">
        <v>286826</v>
      </c>
      <c r="I1932" s="10">
        <v>1303087</v>
      </c>
      <c r="J1932" s="10">
        <v>0</v>
      </c>
      <c r="K1932" s="3"/>
      <c r="L1932" s="3"/>
    </row>
    <row r="1933" spans="1:12" x14ac:dyDescent="0.3">
      <c r="A1933" s="2">
        <v>2017</v>
      </c>
      <c r="B1933" s="2" t="s">
        <v>15</v>
      </c>
      <c r="C1933" s="4" t="s">
        <v>24</v>
      </c>
      <c r="D1933" s="2" t="s">
        <v>44</v>
      </c>
      <c r="E1933" s="2" t="str">
        <f t="shared" si="60"/>
        <v>201711</v>
      </c>
      <c r="F1933" s="2" t="str">
        <f t="shared" si="61"/>
        <v>20171125</v>
      </c>
      <c r="G1933" s="2" t="s">
        <v>45</v>
      </c>
      <c r="H1933" s="2">
        <v>1283621</v>
      </c>
      <c r="I1933" s="10">
        <v>836604</v>
      </c>
      <c r="J1933" s="10">
        <v>0</v>
      </c>
      <c r="K1933" s="3"/>
      <c r="L1933" s="3"/>
    </row>
    <row r="1934" spans="1:12" x14ac:dyDescent="0.3">
      <c r="A1934" s="2">
        <v>2017</v>
      </c>
      <c r="B1934" s="2" t="s">
        <v>15</v>
      </c>
      <c r="C1934" s="4" t="s">
        <v>24</v>
      </c>
      <c r="D1934" s="2" t="s">
        <v>46</v>
      </c>
      <c r="E1934" s="2" t="str">
        <f t="shared" si="60"/>
        <v>201711</v>
      </c>
      <c r="F1934" s="2" t="str">
        <f t="shared" si="61"/>
        <v>20171194</v>
      </c>
      <c r="G1934" s="2" t="s">
        <v>47</v>
      </c>
      <c r="H1934" s="2">
        <v>4890</v>
      </c>
      <c r="I1934" s="10">
        <v>37866</v>
      </c>
      <c r="J1934" s="10">
        <v>0</v>
      </c>
      <c r="K1934" s="3"/>
      <c r="L1934" s="3"/>
    </row>
    <row r="1935" spans="1:12" x14ac:dyDescent="0.3">
      <c r="A1935" s="2">
        <v>2017</v>
      </c>
      <c r="B1935" s="2" t="s">
        <v>15</v>
      </c>
      <c r="C1935" s="4" t="s">
        <v>24</v>
      </c>
      <c r="D1935" s="2" t="s">
        <v>48</v>
      </c>
      <c r="E1935" s="2" t="str">
        <f t="shared" si="60"/>
        <v>201711</v>
      </c>
      <c r="F1935" s="2" t="str">
        <f t="shared" si="61"/>
        <v>20171195</v>
      </c>
      <c r="G1935" s="2" t="s">
        <v>49</v>
      </c>
      <c r="H1935" s="2">
        <v>15948</v>
      </c>
      <c r="I1935" s="10">
        <v>55767</v>
      </c>
      <c r="J1935" s="10">
        <v>0</v>
      </c>
      <c r="K1935" s="3"/>
      <c r="L1935" s="3"/>
    </row>
    <row r="1936" spans="1:12" x14ac:dyDescent="0.3">
      <c r="A1936" s="2">
        <v>2017</v>
      </c>
      <c r="B1936" s="2" t="s">
        <v>15</v>
      </c>
      <c r="C1936" s="4" t="s">
        <v>24</v>
      </c>
      <c r="D1936" s="2" t="s">
        <v>50</v>
      </c>
      <c r="E1936" s="2" t="str">
        <f t="shared" si="60"/>
        <v>201711</v>
      </c>
      <c r="F1936" s="2" t="str">
        <f t="shared" si="61"/>
        <v>20171141</v>
      </c>
      <c r="G1936" s="2" t="s">
        <v>51</v>
      </c>
      <c r="H1936" s="2">
        <v>303564</v>
      </c>
      <c r="I1936" s="10">
        <v>752214</v>
      </c>
      <c r="J1936" s="10">
        <v>0</v>
      </c>
      <c r="K1936" s="3"/>
      <c r="L1936" s="3"/>
    </row>
    <row r="1937" spans="1:12" x14ac:dyDescent="0.3">
      <c r="A1937" s="2">
        <v>2017</v>
      </c>
      <c r="B1937" s="2" t="s">
        <v>15</v>
      </c>
      <c r="C1937" s="4" t="s">
        <v>24</v>
      </c>
      <c r="D1937" s="2" t="s">
        <v>54</v>
      </c>
      <c r="E1937" s="2" t="str">
        <f t="shared" si="60"/>
        <v>201711</v>
      </c>
      <c r="F1937" s="2" t="str">
        <f t="shared" si="61"/>
        <v>20171144</v>
      </c>
      <c r="G1937" s="2" t="s">
        <v>55</v>
      </c>
      <c r="H1937" s="2">
        <v>135646</v>
      </c>
      <c r="I1937" s="10">
        <v>700886</v>
      </c>
      <c r="J1937" s="10">
        <v>0</v>
      </c>
      <c r="K1937" s="3"/>
      <c r="L1937" s="3"/>
    </row>
    <row r="1938" spans="1:12" x14ac:dyDescent="0.3">
      <c r="A1938" s="2">
        <v>2017</v>
      </c>
      <c r="B1938" s="2" t="s">
        <v>15</v>
      </c>
      <c r="C1938" s="4" t="s">
        <v>24</v>
      </c>
      <c r="D1938" s="2" t="s">
        <v>56</v>
      </c>
      <c r="E1938" s="2" t="str">
        <f t="shared" si="60"/>
        <v>201711</v>
      </c>
      <c r="F1938" s="2" t="str">
        <f t="shared" si="61"/>
        <v>20171147</v>
      </c>
      <c r="G1938" s="2" t="s">
        <v>57</v>
      </c>
      <c r="H1938" s="2">
        <v>351026</v>
      </c>
      <c r="I1938" s="10">
        <v>916520</v>
      </c>
      <c r="J1938" s="10">
        <v>0</v>
      </c>
      <c r="K1938" s="3"/>
      <c r="L1938" s="3"/>
    </row>
    <row r="1939" spans="1:12" x14ac:dyDescent="0.3">
      <c r="A1939" s="2">
        <v>2017</v>
      </c>
      <c r="B1939" s="2" t="s">
        <v>15</v>
      </c>
      <c r="C1939" s="4" t="s">
        <v>24</v>
      </c>
      <c r="D1939" s="2" t="s">
        <v>58</v>
      </c>
      <c r="E1939" s="2" t="str">
        <f t="shared" si="60"/>
        <v>201711</v>
      </c>
      <c r="F1939" s="2" t="str">
        <f t="shared" si="61"/>
        <v>20171150</v>
      </c>
      <c r="G1939" s="2" t="s">
        <v>59</v>
      </c>
      <c r="H1939" s="2">
        <v>398730</v>
      </c>
      <c r="I1939" s="10">
        <v>492386</v>
      </c>
      <c r="J1939" s="10">
        <v>0</v>
      </c>
      <c r="K1939" s="3"/>
      <c r="L1939" s="3"/>
    </row>
    <row r="1940" spans="1:12" x14ac:dyDescent="0.3">
      <c r="A1940" s="2">
        <v>2017</v>
      </c>
      <c r="B1940" s="2" t="s">
        <v>15</v>
      </c>
      <c r="C1940" s="4" t="s">
        <v>24</v>
      </c>
      <c r="D1940" s="2" t="s">
        <v>60</v>
      </c>
      <c r="E1940" s="2" t="str">
        <f t="shared" si="60"/>
        <v>201711</v>
      </c>
      <c r="F1940" s="2" t="str">
        <f t="shared" si="61"/>
        <v>20171152</v>
      </c>
      <c r="G1940" s="2" t="s">
        <v>61</v>
      </c>
      <c r="H1940" s="2">
        <v>256733</v>
      </c>
      <c r="I1940" s="10">
        <v>1142717</v>
      </c>
      <c r="J1940" s="10">
        <v>0</v>
      </c>
      <c r="K1940" s="3"/>
      <c r="L1940" s="3"/>
    </row>
    <row r="1941" spans="1:12" x14ac:dyDescent="0.3">
      <c r="A1941" s="2">
        <v>2017</v>
      </c>
      <c r="B1941" s="2" t="s">
        <v>15</v>
      </c>
      <c r="C1941" s="4" t="s">
        <v>24</v>
      </c>
      <c r="D1941" s="2" t="s">
        <v>62</v>
      </c>
      <c r="E1941" s="2" t="str">
        <f t="shared" si="60"/>
        <v>201711</v>
      </c>
      <c r="F1941" s="2" t="str">
        <f t="shared" si="61"/>
        <v>20171154</v>
      </c>
      <c r="G1941" s="2" t="s">
        <v>63</v>
      </c>
      <c r="H1941" s="2">
        <v>414542</v>
      </c>
      <c r="I1941" s="10">
        <v>927382</v>
      </c>
      <c r="J1941" s="10">
        <v>0</v>
      </c>
      <c r="K1941" s="3"/>
      <c r="L1941" s="3"/>
    </row>
    <row r="1942" spans="1:12" x14ac:dyDescent="0.3">
      <c r="A1942" s="2">
        <v>2017</v>
      </c>
      <c r="B1942" s="2" t="s">
        <v>15</v>
      </c>
      <c r="C1942" s="4" t="s">
        <v>24</v>
      </c>
      <c r="D1942" s="2" t="s">
        <v>64</v>
      </c>
      <c r="E1942" s="2" t="str">
        <f t="shared" si="60"/>
        <v>201711</v>
      </c>
      <c r="F1942" s="2" t="str">
        <f t="shared" si="61"/>
        <v>20171186</v>
      </c>
      <c r="G1942" s="2" t="s">
        <v>65</v>
      </c>
      <c r="H1942" s="2">
        <v>40404</v>
      </c>
      <c r="I1942" s="10">
        <v>255348</v>
      </c>
      <c r="J1942" s="10">
        <v>0</v>
      </c>
      <c r="K1942" s="3"/>
      <c r="L1942" s="3"/>
    </row>
    <row r="1943" spans="1:12" x14ac:dyDescent="0.3">
      <c r="A1943" s="2">
        <v>2017</v>
      </c>
      <c r="B1943" s="2" t="s">
        <v>15</v>
      </c>
      <c r="C1943" s="4" t="s">
        <v>24</v>
      </c>
      <c r="D1943" s="2" t="s">
        <v>66</v>
      </c>
      <c r="E1943" s="2" t="str">
        <f t="shared" si="60"/>
        <v>201711</v>
      </c>
      <c r="F1943" s="2" t="str">
        <f t="shared" si="61"/>
        <v>20171163</v>
      </c>
      <c r="G1943" s="2" t="s">
        <v>67</v>
      </c>
      <c r="H1943" s="2">
        <v>257176</v>
      </c>
      <c r="I1943" s="10">
        <v>230285</v>
      </c>
      <c r="J1943" s="10">
        <v>0</v>
      </c>
      <c r="K1943" s="3"/>
      <c r="L1943" s="3"/>
    </row>
    <row r="1944" spans="1:12" x14ac:dyDescent="0.3">
      <c r="A1944" s="2">
        <v>2017</v>
      </c>
      <c r="B1944" s="2" t="s">
        <v>15</v>
      </c>
      <c r="C1944" s="4" t="s">
        <v>24</v>
      </c>
      <c r="D1944" s="2" t="s">
        <v>68</v>
      </c>
      <c r="E1944" s="2" t="str">
        <f t="shared" si="60"/>
        <v>201711</v>
      </c>
      <c r="F1944" s="2" t="str">
        <f t="shared" si="61"/>
        <v>20171166</v>
      </c>
      <c r="G1944" s="2" t="s">
        <v>69</v>
      </c>
      <c r="H1944" s="2">
        <v>518159</v>
      </c>
      <c r="I1944" s="10">
        <v>373528</v>
      </c>
      <c r="J1944" s="10">
        <v>0</v>
      </c>
      <c r="K1944" s="3"/>
      <c r="L1944" s="3"/>
    </row>
    <row r="1945" spans="1:12" x14ac:dyDescent="0.3">
      <c r="A1945" s="2">
        <v>2017</v>
      </c>
      <c r="B1945" s="2" t="s">
        <v>15</v>
      </c>
      <c r="C1945" s="4" t="s">
        <v>24</v>
      </c>
      <c r="D1945" s="2" t="s">
        <v>70</v>
      </c>
      <c r="E1945" s="2" t="str">
        <f t="shared" si="60"/>
        <v>201711</v>
      </c>
      <c r="F1945" s="2" t="str">
        <f t="shared" si="61"/>
        <v>20171188</v>
      </c>
      <c r="G1945" s="2" t="s">
        <v>71</v>
      </c>
      <c r="H1945" s="2">
        <v>40107</v>
      </c>
      <c r="I1945" s="10">
        <v>13574</v>
      </c>
      <c r="J1945" s="10">
        <v>0</v>
      </c>
      <c r="K1945" s="3"/>
      <c r="L1945" s="3"/>
    </row>
    <row r="1946" spans="1:12" x14ac:dyDescent="0.3">
      <c r="A1946" s="2">
        <v>2017</v>
      </c>
      <c r="B1946" s="2" t="s">
        <v>15</v>
      </c>
      <c r="C1946" s="4" t="s">
        <v>24</v>
      </c>
      <c r="D1946" s="2" t="s">
        <v>72</v>
      </c>
      <c r="E1946" s="2" t="str">
        <f t="shared" si="60"/>
        <v>201711</v>
      </c>
      <c r="F1946" s="2" t="str">
        <f t="shared" si="61"/>
        <v>20171168</v>
      </c>
      <c r="G1946" s="2" t="s">
        <v>73</v>
      </c>
      <c r="H1946" s="2">
        <v>1053202</v>
      </c>
      <c r="I1946" s="10">
        <v>894788</v>
      </c>
      <c r="J1946" s="10">
        <v>0</v>
      </c>
      <c r="K1946" s="3"/>
      <c r="L1946" s="3"/>
    </row>
    <row r="1947" spans="1:12" x14ac:dyDescent="0.3">
      <c r="A1947" s="2">
        <v>2017</v>
      </c>
      <c r="B1947" s="2" t="s">
        <v>15</v>
      </c>
      <c r="C1947" s="4" t="s">
        <v>24</v>
      </c>
      <c r="D1947" s="2" t="s">
        <v>74</v>
      </c>
      <c r="E1947" s="2" t="str">
        <f t="shared" si="60"/>
        <v>201711</v>
      </c>
      <c r="F1947" s="2" t="str">
        <f t="shared" si="61"/>
        <v>20171170</v>
      </c>
      <c r="G1947" s="2" t="s">
        <v>75</v>
      </c>
      <c r="H1947" s="2">
        <v>148867</v>
      </c>
      <c r="I1947" s="10">
        <v>773099</v>
      </c>
      <c r="J1947" s="10">
        <v>0</v>
      </c>
      <c r="K1947" s="3"/>
      <c r="L1947" s="3"/>
    </row>
    <row r="1948" spans="1:12" x14ac:dyDescent="0.3">
      <c r="A1948" s="2">
        <v>2017</v>
      </c>
      <c r="B1948" s="2" t="s">
        <v>15</v>
      </c>
      <c r="C1948" s="4" t="s">
        <v>24</v>
      </c>
      <c r="D1948" s="2" t="s">
        <v>76</v>
      </c>
      <c r="E1948" s="2" t="str">
        <f t="shared" si="60"/>
        <v>201711</v>
      </c>
      <c r="F1948" s="2" t="str">
        <f t="shared" si="61"/>
        <v>20171173</v>
      </c>
      <c r="G1948" s="2" t="s">
        <v>77</v>
      </c>
      <c r="H1948" s="2">
        <v>472639</v>
      </c>
      <c r="I1948" s="10">
        <v>708571</v>
      </c>
      <c r="J1948" s="10">
        <v>0</v>
      </c>
      <c r="K1948" s="3"/>
      <c r="L1948" s="3"/>
    </row>
    <row r="1949" spans="1:12" x14ac:dyDescent="0.3">
      <c r="A1949" s="2">
        <v>2017</v>
      </c>
      <c r="B1949" s="2" t="s">
        <v>15</v>
      </c>
      <c r="C1949" s="4" t="s">
        <v>24</v>
      </c>
      <c r="D1949" s="2" t="s">
        <v>78</v>
      </c>
      <c r="E1949" s="2" t="str">
        <f t="shared" si="60"/>
        <v>201711</v>
      </c>
      <c r="F1949" s="2" t="str">
        <f t="shared" si="61"/>
        <v>20171176</v>
      </c>
      <c r="G1949" s="2" t="s">
        <v>79</v>
      </c>
      <c r="H1949" s="2">
        <v>2453316</v>
      </c>
      <c r="I1949" s="10">
        <v>1724527</v>
      </c>
      <c r="J1949" s="10">
        <v>0</v>
      </c>
      <c r="K1949" s="3"/>
      <c r="L1949" s="3"/>
    </row>
    <row r="1950" spans="1:12" x14ac:dyDescent="0.3">
      <c r="A1950" s="2">
        <v>2017</v>
      </c>
      <c r="B1950" s="2" t="s">
        <v>15</v>
      </c>
      <c r="C1950" s="4" t="s">
        <v>24</v>
      </c>
      <c r="D1950" s="2" t="s">
        <v>80</v>
      </c>
      <c r="E1950" s="2" t="str">
        <f t="shared" si="60"/>
        <v>201711</v>
      </c>
      <c r="F1950" s="2" t="str">
        <f t="shared" si="61"/>
        <v>20171197</v>
      </c>
      <c r="G1950" s="2" t="s">
        <v>81</v>
      </c>
      <c r="H1950" s="2">
        <v>3119</v>
      </c>
      <c r="I1950" s="10">
        <v>26764</v>
      </c>
      <c r="J1950" s="10">
        <v>0</v>
      </c>
      <c r="K1950" s="3"/>
      <c r="L1950" s="3"/>
    </row>
    <row r="1951" spans="1:12" x14ac:dyDescent="0.3">
      <c r="A1951" s="2">
        <v>2017</v>
      </c>
      <c r="B1951" s="2" t="s">
        <v>15</v>
      </c>
      <c r="C1951" s="4" t="s">
        <v>24</v>
      </c>
      <c r="D1951" s="2" t="s">
        <v>82</v>
      </c>
      <c r="E1951" s="2" t="str">
        <f t="shared" si="60"/>
        <v>201711</v>
      </c>
      <c r="F1951" s="2" t="str">
        <f t="shared" si="61"/>
        <v>20171199</v>
      </c>
      <c r="G1951" s="2" t="s">
        <v>83</v>
      </c>
      <c r="H1951" s="2">
        <v>6831</v>
      </c>
      <c r="I1951" s="10">
        <v>68537</v>
      </c>
      <c r="J1951" s="10">
        <v>0</v>
      </c>
      <c r="K1951" s="3"/>
      <c r="L1951" s="3"/>
    </row>
    <row r="1952" spans="1:12" x14ac:dyDescent="0.3">
      <c r="A1952" s="2">
        <v>2017</v>
      </c>
      <c r="B1952" s="2" t="s">
        <v>8</v>
      </c>
      <c r="C1952" s="4" t="s">
        <v>86</v>
      </c>
      <c r="D1952" s="2" t="s">
        <v>5</v>
      </c>
      <c r="E1952" s="2" t="str">
        <f t="shared" si="60"/>
        <v>201712</v>
      </c>
      <c r="F1952" s="2" t="str">
        <f t="shared" si="61"/>
        <v>20171291</v>
      </c>
      <c r="G1952" s="2" t="s">
        <v>6</v>
      </c>
      <c r="H1952" s="2">
        <v>14226</v>
      </c>
      <c r="I1952" s="10">
        <v>53462</v>
      </c>
      <c r="J1952" s="10">
        <v>0</v>
      </c>
      <c r="K1952" s="3"/>
      <c r="L1952" s="3"/>
    </row>
    <row r="1953" spans="1:12" x14ac:dyDescent="0.3">
      <c r="A1953" s="2">
        <v>2017</v>
      </c>
      <c r="B1953" s="2" t="s">
        <v>8</v>
      </c>
      <c r="C1953" s="4" t="s">
        <v>86</v>
      </c>
      <c r="D1953" s="2" t="s">
        <v>18</v>
      </c>
      <c r="E1953" s="2" t="str">
        <f t="shared" si="60"/>
        <v>201712</v>
      </c>
      <c r="F1953" s="2" t="str">
        <f t="shared" si="61"/>
        <v>20171205</v>
      </c>
      <c r="G1953" s="2" t="s">
        <v>19</v>
      </c>
      <c r="H1953" s="2">
        <v>3699280</v>
      </c>
      <c r="I1953" s="10">
        <v>2336079</v>
      </c>
      <c r="J1953" s="10">
        <v>0</v>
      </c>
      <c r="K1953" s="3"/>
      <c r="L1953" s="3"/>
    </row>
    <row r="1954" spans="1:12" x14ac:dyDescent="0.3">
      <c r="A1954" s="2">
        <v>2017</v>
      </c>
      <c r="B1954" s="2" t="s">
        <v>8</v>
      </c>
      <c r="C1954" s="4" t="s">
        <v>86</v>
      </c>
      <c r="D1954" s="2" t="s">
        <v>20</v>
      </c>
      <c r="E1954" s="2" t="str">
        <f t="shared" si="60"/>
        <v>201712</v>
      </c>
      <c r="F1954" s="2" t="str">
        <f t="shared" si="61"/>
        <v>20171281</v>
      </c>
      <c r="G1954" s="2" t="s">
        <v>21</v>
      </c>
      <c r="H1954" s="2">
        <v>42131</v>
      </c>
      <c r="I1954" s="10">
        <v>198011</v>
      </c>
      <c r="J1954" s="10">
        <v>0</v>
      </c>
      <c r="K1954" s="3"/>
      <c r="L1954" s="3"/>
    </row>
    <row r="1955" spans="1:12" x14ac:dyDescent="0.3">
      <c r="A1955" s="2">
        <v>2017</v>
      </c>
      <c r="B1955" s="2" t="s">
        <v>8</v>
      </c>
      <c r="C1955" s="4" t="s">
        <v>86</v>
      </c>
      <c r="D1955" s="2" t="s">
        <v>22</v>
      </c>
      <c r="E1955" s="2" t="str">
        <f t="shared" si="60"/>
        <v>201712</v>
      </c>
      <c r="F1955" s="2" t="str">
        <f t="shared" si="61"/>
        <v>20171208</v>
      </c>
      <c r="G1955" s="2" t="s">
        <v>23</v>
      </c>
      <c r="H1955" s="2">
        <v>1079683</v>
      </c>
      <c r="I1955" s="10">
        <v>1327246</v>
      </c>
      <c r="J1955" s="10">
        <v>0</v>
      </c>
      <c r="K1955" s="3"/>
      <c r="L1955" s="3"/>
    </row>
    <row r="1956" spans="1:12" x14ac:dyDescent="0.3">
      <c r="A1956" s="2">
        <v>2017</v>
      </c>
      <c r="B1956" s="2" t="s">
        <v>8</v>
      </c>
      <c r="C1956" s="4" t="s">
        <v>86</v>
      </c>
      <c r="D1956" s="2" t="s">
        <v>24</v>
      </c>
      <c r="E1956" s="2" t="str">
        <f t="shared" si="60"/>
        <v>201712</v>
      </c>
      <c r="F1956" s="2" t="str">
        <f t="shared" si="61"/>
        <v>20171211</v>
      </c>
      <c r="G1956" s="2" t="s">
        <v>25</v>
      </c>
      <c r="H1956" s="2">
        <v>6065608</v>
      </c>
      <c r="I1956" s="10">
        <v>1175245</v>
      </c>
      <c r="J1956" s="10">
        <v>0</v>
      </c>
      <c r="K1956" s="3"/>
      <c r="L1956" s="3"/>
    </row>
    <row r="1957" spans="1:12" x14ac:dyDescent="0.3">
      <c r="A1957" s="2">
        <v>2017</v>
      </c>
      <c r="B1957" s="2" t="s">
        <v>8</v>
      </c>
      <c r="C1957" s="4" t="s">
        <v>86</v>
      </c>
      <c r="D1957" s="2" t="s">
        <v>26</v>
      </c>
      <c r="E1957" s="2" t="str">
        <f t="shared" si="60"/>
        <v>201712</v>
      </c>
      <c r="F1957" s="2" t="str">
        <f t="shared" si="61"/>
        <v>20171213</v>
      </c>
      <c r="G1957" s="2" t="s">
        <v>27</v>
      </c>
      <c r="H1957" s="2">
        <v>608214</v>
      </c>
      <c r="I1957" s="10">
        <v>1410466</v>
      </c>
      <c r="J1957" s="10">
        <v>0</v>
      </c>
      <c r="K1957" s="3"/>
      <c r="L1957" s="3"/>
    </row>
    <row r="1958" spans="1:12" x14ac:dyDescent="0.3">
      <c r="A1958" s="2">
        <v>2017</v>
      </c>
      <c r="B1958" s="2" t="s">
        <v>8</v>
      </c>
      <c r="C1958" s="4" t="s">
        <v>86</v>
      </c>
      <c r="D1958" s="2" t="s">
        <v>28</v>
      </c>
      <c r="E1958" s="2" t="str">
        <f t="shared" si="60"/>
        <v>201712</v>
      </c>
      <c r="F1958" s="2" t="str">
        <f t="shared" si="61"/>
        <v>20171215</v>
      </c>
      <c r="G1958" s="2" t="s">
        <v>29</v>
      </c>
      <c r="H1958" s="2">
        <v>431511</v>
      </c>
      <c r="I1958" s="10">
        <v>640929</v>
      </c>
      <c r="J1958" s="10">
        <v>0</v>
      </c>
      <c r="K1958" s="3"/>
      <c r="L1958" s="3"/>
    </row>
    <row r="1959" spans="1:12" x14ac:dyDescent="0.3">
      <c r="A1959" s="2">
        <v>2017</v>
      </c>
      <c r="B1959" s="2" t="s">
        <v>8</v>
      </c>
      <c r="C1959" s="4" t="s">
        <v>86</v>
      </c>
      <c r="D1959" s="2" t="s">
        <v>30</v>
      </c>
      <c r="E1959" s="2" t="str">
        <f t="shared" si="60"/>
        <v>201712</v>
      </c>
      <c r="F1959" s="2" t="str">
        <f t="shared" si="61"/>
        <v>20171217</v>
      </c>
      <c r="G1959" s="2" t="s">
        <v>31</v>
      </c>
      <c r="H1959" s="2">
        <v>445113</v>
      </c>
      <c r="I1959" s="10">
        <v>393770</v>
      </c>
      <c r="J1959" s="10">
        <v>0</v>
      </c>
      <c r="K1959" s="3"/>
      <c r="L1959" s="3"/>
    </row>
    <row r="1960" spans="1:12" x14ac:dyDescent="0.3">
      <c r="A1960" s="2">
        <v>2017</v>
      </c>
      <c r="B1960" s="2" t="s">
        <v>8</v>
      </c>
      <c r="C1960" s="4" t="s">
        <v>86</v>
      </c>
      <c r="D1960" s="2" t="s">
        <v>32</v>
      </c>
      <c r="E1960" s="2" t="str">
        <f t="shared" si="60"/>
        <v>201712</v>
      </c>
      <c r="F1960" s="2" t="str">
        <f t="shared" si="61"/>
        <v>20171218</v>
      </c>
      <c r="G1960" s="2" t="s">
        <v>33</v>
      </c>
      <c r="H1960" s="2">
        <v>69827</v>
      </c>
      <c r="I1960" s="10">
        <v>301437</v>
      </c>
      <c r="J1960" s="10">
        <v>0</v>
      </c>
      <c r="K1960" s="3"/>
      <c r="L1960" s="3"/>
    </row>
    <row r="1961" spans="1:12" x14ac:dyDescent="0.3">
      <c r="A1961" s="2">
        <v>2017</v>
      </c>
      <c r="B1961" s="2" t="s">
        <v>8</v>
      </c>
      <c r="C1961" s="4" t="s">
        <v>86</v>
      </c>
      <c r="D1961" s="2" t="s">
        <v>34</v>
      </c>
      <c r="E1961" s="2" t="str">
        <f t="shared" si="60"/>
        <v>201712</v>
      </c>
      <c r="F1961" s="2" t="str">
        <f t="shared" si="61"/>
        <v>20171285</v>
      </c>
      <c r="G1961" s="2" t="s">
        <v>35</v>
      </c>
      <c r="H1961" s="2">
        <v>146757</v>
      </c>
      <c r="I1961" s="10">
        <v>215935</v>
      </c>
      <c r="J1961" s="10">
        <v>0</v>
      </c>
      <c r="K1961" s="3"/>
      <c r="L1961" s="3"/>
    </row>
    <row r="1962" spans="1:12" x14ac:dyDescent="0.3">
      <c r="A1962" s="2">
        <v>2017</v>
      </c>
      <c r="B1962" s="2" t="s">
        <v>8</v>
      </c>
      <c r="C1962" s="4" t="s">
        <v>86</v>
      </c>
      <c r="D1962" s="2" t="s">
        <v>36</v>
      </c>
      <c r="E1962" s="2" t="str">
        <f t="shared" si="60"/>
        <v>201712</v>
      </c>
      <c r="F1962" s="2" t="str">
        <f t="shared" si="61"/>
        <v>20171219</v>
      </c>
      <c r="G1962" s="2" t="s">
        <v>37</v>
      </c>
      <c r="H1962" s="2">
        <v>271640</v>
      </c>
      <c r="I1962" s="7">
        <v>948737</v>
      </c>
      <c r="J1962" s="10">
        <v>0</v>
      </c>
      <c r="K1962" s="3"/>
      <c r="L1962" s="3"/>
    </row>
    <row r="1963" spans="1:12" x14ac:dyDescent="0.3">
      <c r="A1963" s="2">
        <v>2017</v>
      </c>
      <c r="B1963" s="2" t="s">
        <v>8</v>
      </c>
      <c r="C1963" s="4" t="s">
        <v>86</v>
      </c>
      <c r="D1963" s="2" t="s">
        <v>38</v>
      </c>
      <c r="E1963" s="2" t="str">
        <f t="shared" si="60"/>
        <v>201712</v>
      </c>
      <c r="F1963" s="2" t="str">
        <f t="shared" si="61"/>
        <v>20171220</v>
      </c>
      <c r="G1963" s="2" t="s">
        <v>39</v>
      </c>
      <c r="H1963" s="2">
        <v>304201</v>
      </c>
      <c r="I1963" s="10">
        <v>811168</v>
      </c>
      <c r="J1963" s="10">
        <v>0</v>
      </c>
      <c r="K1963" s="3"/>
      <c r="L1963" s="3"/>
    </row>
    <row r="1964" spans="1:12" x14ac:dyDescent="0.3">
      <c r="A1964" s="2">
        <v>2017</v>
      </c>
      <c r="B1964" s="2" t="s">
        <v>8</v>
      </c>
      <c r="C1964" s="4" t="s">
        <v>86</v>
      </c>
      <c r="D1964" s="2" t="s">
        <v>40</v>
      </c>
      <c r="E1964" s="2" t="str">
        <f t="shared" si="60"/>
        <v>201712</v>
      </c>
      <c r="F1964" s="2" t="str">
        <f t="shared" si="61"/>
        <v>20171227</v>
      </c>
      <c r="G1964" s="2" t="s">
        <v>41</v>
      </c>
      <c r="H1964" s="2">
        <v>49246</v>
      </c>
      <c r="I1964" s="10">
        <v>368213</v>
      </c>
      <c r="J1964" s="10">
        <v>0</v>
      </c>
      <c r="K1964" s="3"/>
      <c r="L1964" s="3"/>
    </row>
    <row r="1965" spans="1:12" x14ac:dyDescent="0.3">
      <c r="A1965" s="2">
        <v>2017</v>
      </c>
      <c r="B1965" s="2" t="s">
        <v>8</v>
      </c>
      <c r="C1965" s="4" t="s">
        <v>86</v>
      </c>
      <c r="D1965" s="2" t="s">
        <v>42</v>
      </c>
      <c r="E1965" s="2" t="str">
        <f t="shared" si="60"/>
        <v>201712</v>
      </c>
      <c r="F1965" s="2" t="str">
        <f t="shared" si="61"/>
        <v>20171223</v>
      </c>
      <c r="G1965" s="2" t="s">
        <v>43</v>
      </c>
      <c r="H1965" s="2">
        <v>286747</v>
      </c>
      <c r="I1965" s="10">
        <v>1303978</v>
      </c>
      <c r="J1965" s="10">
        <v>0</v>
      </c>
      <c r="K1965" s="3"/>
      <c r="L1965" s="3"/>
    </row>
    <row r="1966" spans="1:12" x14ac:dyDescent="0.3">
      <c r="A1966" s="2">
        <v>2017</v>
      </c>
      <c r="B1966" s="2" t="s">
        <v>8</v>
      </c>
      <c r="C1966" s="4" t="s">
        <v>86</v>
      </c>
      <c r="D1966" s="2" t="s">
        <v>44</v>
      </c>
      <c r="E1966" s="2" t="str">
        <f t="shared" si="60"/>
        <v>201712</v>
      </c>
      <c r="F1966" s="2" t="str">
        <f t="shared" si="61"/>
        <v>20171225</v>
      </c>
      <c r="G1966" s="2" t="s">
        <v>45</v>
      </c>
      <c r="H1966" s="2">
        <v>1289055</v>
      </c>
      <c r="I1966" s="10">
        <v>837695</v>
      </c>
      <c r="J1966" s="10">
        <v>0</v>
      </c>
      <c r="K1966" s="3"/>
      <c r="L1966" s="3"/>
    </row>
    <row r="1967" spans="1:12" x14ac:dyDescent="0.3">
      <c r="A1967" s="2">
        <v>2017</v>
      </c>
      <c r="B1967" s="2" t="s">
        <v>8</v>
      </c>
      <c r="C1967" s="4" t="s">
        <v>86</v>
      </c>
      <c r="D1967" s="2" t="s">
        <v>46</v>
      </c>
      <c r="E1967" s="2" t="str">
        <f t="shared" si="60"/>
        <v>201712</v>
      </c>
      <c r="F1967" s="2" t="str">
        <f t="shared" si="61"/>
        <v>20171294</v>
      </c>
      <c r="G1967" s="2" t="s">
        <v>47</v>
      </c>
      <c r="H1967" s="2">
        <v>4935</v>
      </c>
      <c r="I1967" s="10">
        <v>37890</v>
      </c>
      <c r="J1967" s="10">
        <v>0</v>
      </c>
      <c r="K1967" s="3"/>
      <c r="L1967" s="3"/>
    </row>
    <row r="1968" spans="1:12" x14ac:dyDescent="0.3">
      <c r="A1968" s="2">
        <v>2017</v>
      </c>
      <c r="B1968" s="2" t="s">
        <v>8</v>
      </c>
      <c r="C1968" s="4" t="s">
        <v>86</v>
      </c>
      <c r="D1968" s="2" t="s">
        <v>48</v>
      </c>
      <c r="E1968" s="2" t="str">
        <f t="shared" si="60"/>
        <v>201712</v>
      </c>
      <c r="F1968" s="2" t="str">
        <f t="shared" si="61"/>
        <v>20171295</v>
      </c>
      <c r="G1968" s="2" t="s">
        <v>49</v>
      </c>
      <c r="H1968" s="2">
        <v>16238</v>
      </c>
      <c r="I1968" s="10">
        <v>56196</v>
      </c>
      <c r="J1968" s="10">
        <v>0</v>
      </c>
      <c r="K1968" s="3"/>
      <c r="L1968" s="3"/>
    </row>
    <row r="1969" spans="1:12" x14ac:dyDescent="0.3">
      <c r="A1969" s="2">
        <v>2017</v>
      </c>
      <c r="B1969" s="2" t="s">
        <v>8</v>
      </c>
      <c r="C1969" s="4" t="s">
        <v>86</v>
      </c>
      <c r="D1969" s="2" t="s">
        <v>50</v>
      </c>
      <c r="E1969" s="2" t="str">
        <f t="shared" si="60"/>
        <v>201712</v>
      </c>
      <c r="F1969" s="2" t="str">
        <f t="shared" si="61"/>
        <v>20171241</v>
      </c>
      <c r="G1969" s="2" t="s">
        <v>51</v>
      </c>
      <c r="H1969" s="2">
        <v>308159</v>
      </c>
      <c r="I1969" s="10">
        <v>752549</v>
      </c>
      <c r="J1969" s="10">
        <v>0</v>
      </c>
      <c r="K1969" s="3"/>
      <c r="L1969" s="3"/>
    </row>
    <row r="1970" spans="1:12" x14ac:dyDescent="0.3">
      <c r="A1970" s="2">
        <v>2017</v>
      </c>
      <c r="B1970" s="2" t="s">
        <v>8</v>
      </c>
      <c r="C1970" s="4" t="s">
        <v>86</v>
      </c>
      <c r="D1970" s="2" t="s">
        <v>54</v>
      </c>
      <c r="E1970" s="2" t="str">
        <f t="shared" si="60"/>
        <v>201712</v>
      </c>
      <c r="F1970" s="2" t="str">
        <f t="shared" si="61"/>
        <v>20171244</v>
      </c>
      <c r="G1970" s="2" t="s">
        <v>55</v>
      </c>
      <c r="H1970" s="2">
        <v>136000</v>
      </c>
      <c r="I1970" s="10">
        <v>701831</v>
      </c>
      <c r="J1970" s="10">
        <v>0</v>
      </c>
      <c r="K1970" s="3"/>
      <c r="L1970" s="3"/>
    </row>
    <row r="1971" spans="1:12" x14ac:dyDescent="0.3">
      <c r="A1971" s="2">
        <v>2017</v>
      </c>
      <c r="B1971" s="2" t="s">
        <v>8</v>
      </c>
      <c r="C1971" s="4" t="s">
        <v>86</v>
      </c>
      <c r="D1971" s="2" t="s">
        <v>56</v>
      </c>
      <c r="E1971" s="2" t="str">
        <f t="shared" si="60"/>
        <v>201712</v>
      </c>
      <c r="F1971" s="2" t="str">
        <f t="shared" si="61"/>
        <v>20171247</v>
      </c>
      <c r="G1971" s="2" t="s">
        <v>57</v>
      </c>
      <c r="H1971" s="2">
        <v>353071</v>
      </c>
      <c r="I1971" s="10">
        <v>918571</v>
      </c>
      <c r="J1971" s="10">
        <v>0</v>
      </c>
      <c r="K1971" s="3"/>
      <c r="L1971" s="3"/>
    </row>
    <row r="1972" spans="1:12" x14ac:dyDescent="0.3">
      <c r="A1972" s="2">
        <v>2017</v>
      </c>
      <c r="B1972" s="2" t="s">
        <v>8</v>
      </c>
      <c r="C1972" s="4" t="s">
        <v>86</v>
      </c>
      <c r="D1972" s="2" t="s">
        <v>58</v>
      </c>
      <c r="E1972" s="2" t="str">
        <f t="shared" si="60"/>
        <v>201712</v>
      </c>
      <c r="F1972" s="2" t="str">
        <f t="shared" si="61"/>
        <v>20171250</v>
      </c>
      <c r="G1972" s="2" t="s">
        <v>59</v>
      </c>
      <c r="H1972" s="2">
        <v>401803</v>
      </c>
      <c r="I1972" s="10">
        <v>498851</v>
      </c>
      <c r="J1972" s="10">
        <v>0</v>
      </c>
      <c r="K1972" s="3"/>
      <c r="L1972" s="3"/>
    </row>
    <row r="1973" spans="1:12" x14ac:dyDescent="0.3">
      <c r="A1973" s="2">
        <v>2017</v>
      </c>
      <c r="B1973" s="2" t="s">
        <v>8</v>
      </c>
      <c r="C1973" s="4" t="s">
        <v>86</v>
      </c>
      <c r="D1973" s="2" t="s">
        <v>60</v>
      </c>
      <c r="E1973" s="2" t="str">
        <f t="shared" si="60"/>
        <v>201712</v>
      </c>
      <c r="F1973" s="2" t="str">
        <f t="shared" si="61"/>
        <v>20171252</v>
      </c>
      <c r="G1973" s="2" t="s">
        <v>61</v>
      </c>
      <c r="H1973" s="2">
        <v>259236</v>
      </c>
      <c r="I1973" s="10">
        <v>1142453</v>
      </c>
      <c r="J1973" s="10">
        <v>0</v>
      </c>
      <c r="K1973" s="3"/>
      <c r="L1973" s="3"/>
    </row>
    <row r="1974" spans="1:12" x14ac:dyDescent="0.3">
      <c r="A1974" s="2">
        <v>2017</v>
      </c>
      <c r="B1974" s="2" t="s">
        <v>8</v>
      </c>
      <c r="C1974" s="4" t="s">
        <v>86</v>
      </c>
      <c r="D1974" s="2" t="s">
        <v>62</v>
      </c>
      <c r="E1974" s="2" t="str">
        <f t="shared" si="60"/>
        <v>201712</v>
      </c>
      <c r="F1974" s="2" t="str">
        <f t="shared" si="61"/>
        <v>20171254</v>
      </c>
      <c r="G1974" s="2" t="s">
        <v>63</v>
      </c>
      <c r="H1974" s="2">
        <v>416936</v>
      </c>
      <c r="I1974" s="10">
        <v>931687</v>
      </c>
      <c r="J1974" s="10">
        <v>0</v>
      </c>
      <c r="K1974" s="3"/>
      <c r="L1974" s="3"/>
    </row>
    <row r="1975" spans="1:12" x14ac:dyDescent="0.3">
      <c r="A1975" s="2">
        <v>2017</v>
      </c>
      <c r="B1975" s="2" t="s">
        <v>8</v>
      </c>
      <c r="C1975" s="4" t="s">
        <v>86</v>
      </c>
      <c r="D1975" s="2" t="s">
        <v>64</v>
      </c>
      <c r="E1975" s="2" t="str">
        <f t="shared" si="60"/>
        <v>201712</v>
      </c>
      <c r="F1975" s="2" t="str">
        <f t="shared" si="61"/>
        <v>20171286</v>
      </c>
      <c r="G1975" s="2" t="s">
        <v>65</v>
      </c>
      <c r="H1975" s="2">
        <v>41743</v>
      </c>
      <c r="I1975" s="10">
        <v>255486</v>
      </c>
      <c r="J1975" s="10">
        <v>0</v>
      </c>
      <c r="K1975" s="3"/>
      <c r="L1975" s="3"/>
    </row>
    <row r="1976" spans="1:12" x14ac:dyDescent="0.3">
      <c r="A1976" s="2">
        <v>2017</v>
      </c>
      <c r="B1976" s="2" t="s">
        <v>8</v>
      </c>
      <c r="C1976" s="4" t="s">
        <v>86</v>
      </c>
      <c r="D1976" s="2" t="s">
        <v>66</v>
      </c>
      <c r="E1976" s="2" t="str">
        <f t="shared" si="60"/>
        <v>201712</v>
      </c>
      <c r="F1976" s="2" t="str">
        <f t="shared" si="61"/>
        <v>20171263</v>
      </c>
      <c r="G1976" s="2" t="s">
        <v>67</v>
      </c>
      <c r="H1976" s="2">
        <v>258537</v>
      </c>
      <c r="I1976" s="10">
        <v>231036</v>
      </c>
      <c r="J1976" s="10">
        <v>0</v>
      </c>
      <c r="K1976" s="3"/>
      <c r="L1976" s="3"/>
    </row>
    <row r="1977" spans="1:12" x14ac:dyDescent="0.3">
      <c r="A1977" s="2">
        <v>2017</v>
      </c>
      <c r="B1977" s="2" t="s">
        <v>8</v>
      </c>
      <c r="C1977" s="4" t="s">
        <v>86</v>
      </c>
      <c r="D1977" s="2" t="s">
        <v>68</v>
      </c>
      <c r="E1977" s="2" t="str">
        <f t="shared" si="60"/>
        <v>201712</v>
      </c>
      <c r="F1977" s="2" t="str">
        <f t="shared" si="61"/>
        <v>20171266</v>
      </c>
      <c r="G1977" s="2" t="s">
        <v>69</v>
      </c>
      <c r="H1977" s="2">
        <v>520697</v>
      </c>
      <c r="I1977" s="10">
        <v>373411</v>
      </c>
      <c r="J1977" s="10">
        <v>0</v>
      </c>
      <c r="K1977" s="3"/>
      <c r="L1977" s="3"/>
    </row>
    <row r="1978" spans="1:12" x14ac:dyDescent="0.3">
      <c r="A1978" s="2">
        <v>2017</v>
      </c>
      <c r="B1978" s="2" t="s">
        <v>8</v>
      </c>
      <c r="C1978" s="4" t="s">
        <v>86</v>
      </c>
      <c r="D1978" s="2" t="s">
        <v>70</v>
      </c>
      <c r="E1978" s="2" t="str">
        <f t="shared" si="60"/>
        <v>201712</v>
      </c>
      <c r="F1978" s="2" t="str">
        <f t="shared" si="61"/>
        <v>20171288</v>
      </c>
      <c r="G1978" s="2" t="s">
        <v>71</v>
      </c>
      <c r="H1978" s="2">
        <v>40032</v>
      </c>
      <c r="I1978" s="10">
        <v>13520</v>
      </c>
      <c r="J1978" s="10">
        <v>0</v>
      </c>
      <c r="K1978" s="3"/>
      <c r="L1978" s="3"/>
    </row>
    <row r="1979" spans="1:12" x14ac:dyDescent="0.3">
      <c r="A1979" s="2">
        <v>2017</v>
      </c>
      <c r="B1979" s="2" t="s">
        <v>8</v>
      </c>
      <c r="C1979" s="4" t="s">
        <v>86</v>
      </c>
      <c r="D1979" s="2" t="s">
        <v>72</v>
      </c>
      <c r="E1979" s="2" t="str">
        <f t="shared" si="60"/>
        <v>201712</v>
      </c>
      <c r="F1979" s="2" t="str">
        <f t="shared" si="61"/>
        <v>20171268</v>
      </c>
      <c r="G1979" s="2" t="s">
        <v>73</v>
      </c>
      <c r="H1979" s="2">
        <v>1056592</v>
      </c>
      <c r="I1979" s="10">
        <v>895695</v>
      </c>
      <c r="J1979" s="10">
        <v>0</v>
      </c>
      <c r="K1979" s="3"/>
      <c r="L1979" s="3"/>
    </row>
    <row r="1980" spans="1:12" x14ac:dyDescent="0.3">
      <c r="A1980" s="2">
        <v>2017</v>
      </c>
      <c r="B1980" s="2" t="s">
        <v>8</v>
      </c>
      <c r="C1980" s="4" t="s">
        <v>86</v>
      </c>
      <c r="D1980" s="2" t="s">
        <v>74</v>
      </c>
      <c r="E1980" s="2" t="str">
        <f t="shared" si="60"/>
        <v>201712</v>
      </c>
      <c r="F1980" s="2" t="str">
        <f t="shared" si="61"/>
        <v>20171270</v>
      </c>
      <c r="G1980" s="2" t="s">
        <v>75</v>
      </c>
      <c r="H1980" s="2">
        <v>149415</v>
      </c>
      <c r="I1980" s="10">
        <v>773369</v>
      </c>
      <c r="J1980" s="10">
        <v>0</v>
      </c>
      <c r="K1980" s="3"/>
      <c r="L1980" s="3"/>
    </row>
    <row r="1981" spans="1:12" x14ac:dyDescent="0.3">
      <c r="A1981" s="2">
        <v>2017</v>
      </c>
      <c r="B1981" s="2" t="s">
        <v>8</v>
      </c>
      <c r="C1981" s="4" t="s">
        <v>86</v>
      </c>
      <c r="D1981" s="2" t="s">
        <v>76</v>
      </c>
      <c r="E1981" s="2" t="str">
        <f t="shared" si="60"/>
        <v>201712</v>
      </c>
      <c r="F1981" s="2" t="str">
        <f t="shared" si="61"/>
        <v>20171273</v>
      </c>
      <c r="G1981" s="2" t="s">
        <v>77</v>
      </c>
      <c r="H1981" s="2">
        <v>475771</v>
      </c>
      <c r="I1981" s="10">
        <v>708155</v>
      </c>
      <c r="J1981" s="10">
        <v>0</v>
      </c>
      <c r="K1981" s="3"/>
      <c r="L1981" s="3"/>
    </row>
    <row r="1982" spans="1:12" x14ac:dyDescent="0.3">
      <c r="A1982" s="2">
        <v>2017</v>
      </c>
      <c r="B1982" s="2" t="s">
        <v>8</v>
      </c>
      <c r="C1982" s="4" t="s">
        <v>86</v>
      </c>
      <c r="D1982" s="2" t="s">
        <v>78</v>
      </c>
      <c r="E1982" s="2" t="str">
        <f t="shared" si="60"/>
        <v>201712</v>
      </c>
      <c r="F1982" s="2" t="str">
        <f t="shared" si="61"/>
        <v>20171276</v>
      </c>
      <c r="G1982" s="2" t="s">
        <v>79</v>
      </c>
      <c r="H1982" s="2">
        <v>2458901</v>
      </c>
      <c r="I1982" s="10">
        <v>1726058</v>
      </c>
      <c r="J1982" s="10">
        <v>0</v>
      </c>
      <c r="K1982" s="3"/>
      <c r="L1982" s="3"/>
    </row>
    <row r="1983" spans="1:12" x14ac:dyDescent="0.3">
      <c r="A1983" s="2">
        <v>2017</v>
      </c>
      <c r="B1983" s="2" t="s">
        <v>8</v>
      </c>
      <c r="C1983" s="4" t="s">
        <v>86</v>
      </c>
      <c r="D1983" s="2" t="s">
        <v>80</v>
      </c>
      <c r="E1983" s="2" t="str">
        <f t="shared" si="60"/>
        <v>201712</v>
      </c>
      <c r="F1983" s="2" t="str">
        <f t="shared" si="61"/>
        <v>20171297</v>
      </c>
      <c r="G1983" s="2" t="s">
        <v>81</v>
      </c>
      <c r="H1983" s="2">
        <v>3227</v>
      </c>
      <c r="I1983" s="10">
        <v>26790</v>
      </c>
      <c r="J1983" s="10">
        <v>0</v>
      </c>
      <c r="K1983" s="3"/>
      <c r="L1983" s="3"/>
    </row>
    <row r="1984" spans="1:12" x14ac:dyDescent="0.3">
      <c r="A1984" s="2">
        <v>2017</v>
      </c>
      <c r="B1984" s="2" t="s">
        <v>8</v>
      </c>
      <c r="C1984" s="4" t="s">
        <v>86</v>
      </c>
      <c r="D1984" s="2" t="s">
        <v>82</v>
      </c>
      <c r="E1984" s="2" t="str">
        <f t="shared" si="60"/>
        <v>201712</v>
      </c>
      <c r="F1984" s="2" t="str">
        <f t="shared" si="61"/>
        <v>20171299</v>
      </c>
      <c r="G1984" s="2" t="s">
        <v>83</v>
      </c>
      <c r="H1984" s="2">
        <v>6841</v>
      </c>
      <c r="I1984" s="10">
        <v>68658</v>
      </c>
      <c r="J1984" s="10">
        <v>0</v>
      </c>
      <c r="K1984" s="3"/>
      <c r="L1984" s="3"/>
    </row>
    <row r="1985" spans="1:12" x14ac:dyDescent="0.3">
      <c r="A1985" s="2">
        <v>2018</v>
      </c>
      <c r="B1985" s="2" t="s">
        <v>9</v>
      </c>
      <c r="C1985" s="4" t="s">
        <v>52</v>
      </c>
      <c r="D1985" s="2" t="s">
        <v>5</v>
      </c>
      <c r="E1985" s="2" t="str">
        <f t="shared" si="60"/>
        <v>201801</v>
      </c>
      <c r="F1985" s="2" t="str">
        <f t="shared" si="61"/>
        <v>20180191</v>
      </c>
      <c r="G1985" s="2" t="s">
        <v>6</v>
      </c>
      <c r="H1985" s="2">
        <v>14022</v>
      </c>
      <c r="I1985" s="10">
        <v>53200</v>
      </c>
      <c r="J1985" s="10">
        <v>0</v>
      </c>
      <c r="K1985" s="3"/>
      <c r="L1985" s="3"/>
    </row>
    <row r="1986" spans="1:12" x14ac:dyDescent="0.3">
      <c r="A1986" s="2">
        <v>2018</v>
      </c>
      <c r="B1986" s="2" t="s">
        <v>9</v>
      </c>
      <c r="C1986" s="4" t="s">
        <v>52</v>
      </c>
      <c r="D1986" s="2" t="s">
        <v>18</v>
      </c>
      <c r="E1986" s="2" t="str">
        <f t="shared" ref="E1986:E2049" si="62">+CONCATENATE(A1986,C1986)</f>
        <v>201801</v>
      </c>
      <c r="F1986" s="2" t="str">
        <f t="shared" ref="F1986:F2049" si="63">+CONCATENATE(A1986,C1986,D1986)</f>
        <v>20180105</v>
      </c>
      <c r="G1986" s="2" t="s">
        <v>19</v>
      </c>
      <c r="H1986" s="2">
        <v>3679263</v>
      </c>
      <c r="I1986" s="10">
        <v>2339905</v>
      </c>
      <c r="J1986" s="10">
        <v>0</v>
      </c>
      <c r="K1986" s="3"/>
      <c r="L1986" s="3"/>
    </row>
    <row r="1987" spans="1:12" x14ac:dyDescent="0.3">
      <c r="A1987" s="2">
        <v>2018</v>
      </c>
      <c r="B1987" s="2" t="s">
        <v>9</v>
      </c>
      <c r="C1987" s="4" t="s">
        <v>52</v>
      </c>
      <c r="D1987" s="2" t="s">
        <v>20</v>
      </c>
      <c r="E1987" s="2" t="str">
        <f t="shared" si="62"/>
        <v>201801</v>
      </c>
      <c r="F1987" s="2" t="str">
        <f t="shared" si="63"/>
        <v>20180181</v>
      </c>
      <c r="G1987" s="2" t="s">
        <v>21</v>
      </c>
      <c r="H1987" s="2">
        <v>41890</v>
      </c>
      <c r="I1987" s="10">
        <v>198251</v>
      </c>
      <c r="J1987" s="10">
        <v>0</v>
      </c>
      <c r="K1987" s="3"/>
      <c r="L1987" s="3"/>
    </row>
    <row r="1988" spans="1:12" x14ac:dyDescent="0.3">
      <c r="A1988" s="2">
        <v>2018</v>
      </c>
      <c r="B1988" s="2" t="s">
        <v>9</v>
      </c>
      <c r="C1988" s="4" t="s">
        <v>52</v>
      </c>
      <c r="D1988" s="2" t="s">
        <v>22</v>
      </c>
      <c r="E1988" s="2" t="str">
        <f t="shared" si="62"/>
        <v>201801</v>
      </c>
      <c r="F1988" s="2" t="str">
        <f t="shared" si="63"/>
        <v>20180108</v>
      </c>
      <c r="G1988" s="2" t="s">
        <v>23</v>
      </c>
      <c r="H1988" s="2">
        <v>1076121</v>
      </c>
      <c r="I1988" s="10">
        <v>1330013</v>
      </c>
      <c r="J1988" s="10">
        <v>0</v>
      </c>
      <c r="K1988" s="3"/>
      <c r="L1988" s="3"/>
    </row>
    <row r="1989" spans="1:12" x14ac:dyDescent="0.3">
      <c r="A1989" s="2">
        <v>2018</v>
      </c>
      <c r="B1989" s="2" t="s">
        <v>9</v>
      </c>
      <c r="C1989" s="4" t="s">
        <v>52</v>
      </c>
      <c r="D1989" s="2" t="s">
        <v>24</v>
      </c>
      <c r="E1989" s="2" t="str">
        <f t="shared" si="62"/>
        <v>201801</v>
      </c>
      <c r="F1989" s="2" t="str">
        <f t="shared" si="63"/>
        <v>20180111</v>
      </c>
      <c r="G1989" s="2" t="s">
        <v>25</v>
      </c>
      <c r="H1989" s="2">
        <v>6014546</v>
      </c>
      <c r="I1989" s="10">
        <v>1175160</v>
      </c>
      <c r="J1989" s="10">
        <v>0</v>
      </c>
      <c r="K1989" s="3"/>
      <c r="L1989" s="3"/>
    </row>
    <row r="1990" spans="1:12" x14ac:dyDescent="0.3">
      <c r="A1990" s="2">
        <v>2018</v>
      </c>
      <c r="B1990" s="2" t="s">
        <v>9</v>
      </c>
      <c r="C1990" s="4" t="s">
        <v>52</v>
      </c>
      <c r="D1990" s="2" t="s">
        <v>26</v>
      </c>
      <c r="E1990" s="2" t="str">
        <f t="shared" si="62"/>
        <v>201801</v>
      </c>
      <c r="F1990" s="2" t="str">
        <f t="shared" si="63"/>
        <v>20180113</v>
      </c>
      <c r="G1990" s="2" t="s">
        <v>27</v>
      </c>
      <c r="H1990" s="2">
        <v>603159</v>
      </c>
      <c r="I1990" s="10">
        <v>1417028</v>
      </c>
      <c r="J1990" s="10">
        <v>0</v>
      </c>
      <c r="K1990" s="3"/>
      <c r="L1990" s="3"/>
    </row>
    <row r="1991" spans="1:12" x14ac:dyDescent="0.3">
      <c r="A1991" s="2">
        <v>2018</v>
      </c>
      <c r="B1991" s="2" t="s">
        <v>9</v>
      </c>
      <c r="C1991" s="4" t="s">
        <v>52</v>
      </c>
      <c r="D1991" s="2" t="s">
        <v>28</v>
      </c>
      <c r="E1991" s="2" t="str">
        <f t="shared" si="62"/>
        <v>201801</v>
      </c>
      <c r="F1991" s="2" t="str">
        <f t="shared" si="63"/>
        <v>20180115</v>
      </c>
      <c r="G1991" s="2" t="s">
        <v>29</v>
      </c>
      <c r="H1991" s="2">
        <v>429048</v>
      </c>
      <c r="I1991" s="10">
        <v>640030</v>
      </c>
      <c r="J1991" s="10">
        <v>0</v>
      </c>
      <c r="K1991" s="3"/>
      <c r="L1991" s="3"/>
    </row>
    <row r="1992" spans="1:12" x14ac:dyDescent="0.3">
      <c r="A1992" s="2">
        <v>2018</v>
      </c>
      <c r="B1992" s="2" t="s">
        <v>9</v>
      </c>
      <c r="C1992" s="4" t="s">
        <v>52</v>
      </c>
      <c r="D1992" s="2" t="s">
        <v>30</v>
      </c>
      <c r="E1992" s="2" t="str">
        <f t="shared" si="62"/>
        <v>201801</v>
      </c>
      <c r="F1992" s="2" t="str">
        <f t="shared" si="63"/>
        <v>20180117</v>
      </c>
      <c r="G1992" s="2" t="s">
        <v>31</v>
      </c>
      <c r="H1992" s="2">
        <v>442253</v>
      </c>
      <c r="I1992" s="10">
        <v>393385</v>
      </c>
      <c r="J1992" s="10">
        <v>0</v>
      </c>
      <c r="K1992" s="3"/>
      <c r="L1992" s="3"/>
    </row>
    <row r="1993" spans="1:12" x14ac:dyDescent="0.3">
      <c r="A1993" s="2">
        <v>2018</v>
      </c>
      <c r="B1993" s="2" t="s">
        <v>9</v>
      </c>
      <c r="C1993" s="4" t="s">
        <v>52</v>
      </c>
      <c r="D1993" s="2" t="s">
        <v>32</v>
      </c>
      <c r="E1993" s="2" t="str">
        <f t="shared" si="62"/>
        <v>201801</v>
      </c>
      <c r="F1993" s="2" t="str">
        <f t="shared" si="63"/>
        <v>20180118</v>
      </c>
      <c r="G1993" s="2" t="s">
        <v>33</v>
      </c>
      <c r="H1993" s="2">
        <v>68327</v>
      </c>
      <c r="I1993" s="10">
        <v>301981</v>
      </c>
      <c r="J1993" s="10">
        <v>0</v>
      </c>
      <c r="K1993" s="3"/>
      <c r="L1993" s="3"/>
    </row>
    <row r="1994" spans="1:12" x14ac:dyDescent="0.3">
      <c r="A1994" s="2">
        <v>2018</v>
      </c>
      <c r="B1994" s="2" t="s">
        <v>9</v>
      </c>
      <c r="C1994" s="4" t="s">
        <v>52</v>
      </c>
      <c r="D1994" s="2" t="s">
        <v>34</v>
      </c>
      <c r="E1994" s="2" t="str">
        <f t="shared" si="62"/>
        <v>201801</v>
      </c>
      <c r="F1994" s="2" t="str">
        <f t="shared" si="63"/>
        <v>20180185</v>
      </c>
      <c r="G1994" s="2" t="s">
        <v>35</v>
      </c>
      <c r="H1994" s="2">
        <v>146880</v>
      </c>
      <c r="I1994" s="10">
        <v>214860</v>
      </c>
      <c r="J1994" s="10">
        <v>0</v>
      </c>
      <c r="K1994" s="3"/>
      <c r="L1994" s="3"/>
    </row>
    <row r="1995" spans="1:12" x14ac:dyDescent="0.3">
      <c r="A1995" s="2">
        <v>2018</v>
      </c>
      <c r="B1995" s="2" t="s">
        <v>9</v>
      </c>
      <c r="C1995" s="4" t="s">
        <v>52</v>
      </c>
      <c r="D1995" s="2" t="s">
        <v>36</v>
      </c>
      <c r="E1995" s="2" t="str">
        <f t="shared" si="62"/>
        <v>201801</v>
      </c>
      <c r="F1995" s="2" t="str">
        <f t="shared" si="63"/>
        <v>20180119</v>
      </c>
      <c r="G1995" s="2" t="s">
        <v>37</v>
      </c>
      <c r="H1995" s="2">
        <v>266704</v>
      </c>
      <c r="I1995" s="10">
        <v>950446</v>
      </c>
      <c r="J1995" s="10">
        <v>0</v>
      </c>
      <c r="K1995" s="3"/>
      <c r="L1995" s="3"/>
    </row>
    <row r="1996" spans="1:12" x14ac:dyDescent="0.3">
      <c r="A1996" s="2">
        <v>2018</v>
      </c>
      <c r="B1996" s="2" t="s">
        <v>9</v>
      </c>
      <c r="C1996" s="4" t="s">
        <v>52</v>
      </c>
      <c r="D1996" s="2" t="s">
        <v>38</v>
      </c>
      <c r="E1996" s="2" t="str">
        <f t="shared" si="62"/>
        <v>201801</v>
      </c>
      <c r="F1996" s="2" t="str">
        <f t="shared" si="63"/>
        <v>20180120</v>
      </c>
      <c r="G1996" s="2" t="s">
        <v>39</v>
      </c>
      <c r="H1996" s="2">
        <v>300119</v>
      </c>
      <c r="I1996" s="10">
        <v>812210</v>
      </c>
      <c r="J1996" s="10">
        <v>0</v>
      </c>
      <c r="K1996" s="3"/>
      <c r="L1996" s="3"/>
    </row>
    <row r="1997" spans="1:12" x14ac:dyDescent="0.3">
      <c r="A1997" s="2">
        <v>2018</v>
      </c>
      <c r="B1997" s="2" t="s">
        <v>9</v>
      </c>
      <c r="C1997" s="4" t="s">
        <v>52</v>
      </c>
      <c r="D1997" s="2" t="s">
        <v>40</v>
      </c>
      <c r="E1997" s="2" t="str">
        <f t="shared" si="62"/>
        <v>201801</v>
      </c>
      <c r="F1997" s="2" t="str">
        <f t="shared" si="63"/>
        <v>20180127</v>
      </c>
      <c r="G1997" s="2" t="s">
        <v>41</v>
      </c>
      <c r="H1997" s="2">
        <v>48794</v>
      </c>
      <c r="I1997" s="10">
        <v>366668</v>
      </c>
      <c r="J1997" s="10">
        <v>0</v>
      </c>
      <c r="K1997" s="3"/>
      <c r="L1997" s="3"/>
    </row>
    <row r="1998" spans="1:12" x14ac:dyDescent="0.3">
      <c r="A1998" s="2">
        <v>2018</v>
      </c>
      <c r="B1998" s="2" t="s">
        <v>9</v>
      </c>
      <c r="C1998" s="4" t="s">
        <v>52</v>
      </c>
      <c r="D1998" s="2" t="s">
        <v>42</v>
      </c>
      <c r="E1998" s="2" t="str">
        <f t="shared" si="62"/>
        <v>201801</v>
      </c>
      <c r="F1998" s="2" t="str">
        <f t="shared" si="63"/>
        <v>20180123</v>
      </c>
      <c r="G1998" s="2" t="s">
        <v>43</v>
      </c>
      <c r="H1998" s="2">
        <v>281605</v>
      </c>
      <c r="I1998" s="10">
        <v>1309014</v>
      </c>
      <c r="J1998" s="10">
        <v>0</v>
      </c>
      <c r="K1998" s="3"/>
      <c r="L1998" s="3"/>
    </row>
    <row r="1999" spans="1:12" x14ac:dyDescent="0.3">
      <c r="A1999" s="2">
        <v>2018</v>
      </c>
      <c r="B1999" s="2" t="s">
        <v>9</v>
      </c>
      <c r="C1999" s="4" t="s">
        <v>52</v>
      </c>
      <c r="D1999" s="2" t="s">
        <v>44</v>
      </c>
      <c r="E1999" s="2" t="str">
        <f t="shared" si="62"/>
        <v>201801</v>
      </c>
      <c r="F1999" s="2" t="str">
        <f t="shared" si="63"/>
        <v>20180125</v>
      </c>
      <c r="G1999" s="2" t="s">
        <v>45</v>
      </c>
      <c r="H1999" s="2">
        <v>1283184</v>
      </c>
      <c r="I1999" s="10">
        <v>837491</v>
      </c>
      <c r="J1999" s="10">
        <v>0</v>
      </c>
      <c r="K1999" s="3"/>
      <c r="L1999" s="3"/>
    </row>
    <row r="2000" spans="1:12" x14ac:dyDescent="0.3">
      <c r="A2000" s="2">
        <v>2018</v>
      </c>
      <c r="B2000" s="2" t="s">
        <v>9</v>
      </c>
      <c r="C2000" s="4" t="s">
        <v>52</v>
      </c>
      <c r="D2000" s="2" t="s">
        <v>46</v>
      </c>
      <c r="E2000" s="2" t="str">
        <f t="shared" si="62"/>
        <v>201801</v>
      </c>
      <c r="F2000" s="2" t="str">
        <f t="shared" si="63"/>
        <v>20180194</v>
      </c>
      <c r="G2000" s="2" t="s">
        <v>47</v>
      </c>
      <c r="H2000" s="2">
        <v>4110</v>
      </c>
      <c r="I2000" s="10">
        <v>38007</v>
      </c>
      <c r="J2000" s="10">
        <v>0</v>
      </c>
      <c r="K2000" s="3"/>
      <c r="L2000" s="3"/>
    </row>
    <row r="2001" spans="1:12" x14ac:dyDescent="0.3">
      <c r="A2001" s="2">
        <v>2018</v>
      </c>
      <c r="B2001" s="2" t="s">
        <v>9</v>
      </c>
      <c r="C2001" s="4" t="s">
        <v>52</v>
      </c>
      <c r="D2001" s="2" t="s">
        <v>48</v>
      </c>
      <c r="E2001" s="2" t="str">
        <f t="shared" si="62"/>
        <v>201801</v>
      </c>
      <c r="F2001" s="2" t="str">
        <f t="shared" si="63"/>
        <v>20180195</v>
      </c>
      <c r="G2001" s="2" t="s">
        <v>49</v>
      </c>
      <c r="H2001" s="2">
        <v>15881</v>
      </c>
      <c r="I2001" s="10">
        <v>56308</v>
      </c>
      <c r="J2001" s="10">
        <v>0</v>
      </c>
      <c r="K2001" s="3"/>
      <c r="L2001" s="3"/>
    </row>
    <row r="2002" spans="1:12" x14ac:dyDescent="0.3">
      <c r="A2002" s="2">
        <v>2018</v>
      </c>
      <c r="B2002" s="2" t="s">
        <v>9</v>
      </c>
      <c r="C2002" s="4" t="s">
        <v>52</v>
      </c>
      <c r="D2002" s="2" t="s">
        <v>50</v>
      </c>
      <c r="E2002" s="2" t="str">
        <f t="shared" si="62"/>
        <v>201801</v>
      </c>
      <c r="F2002" s="2" t="str">
        <f t="shared" si="63"/>
        <v>20180141</v>
      </c>
      <c r="G2002" s="2" t="s">
        <v>51</v>
      </c>
      <c r="H2002" s="2">
        <v>306864</v>
      </c>
      <c r="I2002" s="10">
        <v>754083</v>
      </c>
      <c r="J2002" s="10">
        <v>0</v>
      </c>
      <c r="K2002" s="3"/>
      <c r="L2002" s="3"/>
    </row>
    <row r="2003" spans="1:12" x14ac:dyDescent="0.3">
      <c r="A2003" s="2">
        <v>2018</v>
      </c>
      <c r="B2003" s="2" t="s">
        <v>9</v>
      </c>
      <c r="C2003" s="4" t="s">
        <v>52</v>
      </c>
      <c r="D2003" s="2" t="s">
        <v>54</v>
      </c>
      <c r="E2003" s="2" t="str">
        <f t="shared" si="62"/>
        <v>201801</v>
      </c>
      <c r="F2003" s="2" t="str">
        <f t="shared" si="63"/>
        <v>20180144</v>
      </c>
      <c r="G2003" s="2" t="s">
        <v>55</v>
      </c>
      <c r="H2003" s="2">
        <v>132773</v>
      </c>
      <c r="I2003" s="10">
        <v>703632</v>
      </c>
      <c r="J2003" s="10">
        <v>0</v>
      </c>
      <c r="K2003" s="3"/>
      <c r="L2003" s="3"/>
    </row>
    <row r="2004" spans="1:12" x14ac:dyDescent="0.3">
      <c r="A2004" s="2">
        <v>2018</v>
      </c>
      <c r="B2004" s="2" t="s">
        <v>9</v>
      </c>
      <c r="C2004" s="4" t="s">
        <v>52</v>
      </c>
      <c r="D2004" s="2" t="s">
        <v>56</v>
      </c>
      <c r="E2004" s="2" t="str">
        <f t="shared" si="62"/>
        <v>201801</v>
      </c>
      <c r="F2004" s="2" t="str">
        <f t="shared" si="63"/>
        <v>20180147</v>
      </c>
      <c r="G2004" s="2" t="s">
        <v>57</v>
      </c>
      <c r="H2004" s="2">
        <v>350310</v>
      </c>
      <c r="I2004" s="10">
        <v>918990</v>
      </c>
      <c r="J2004" s="10">
        <v>0</v>
      </c>
      <c r="K2004" s="3"/>
      <c r="L2004" s="3"/>
    </row>
    <row r="2005" spans="1:12" x14ac:dyDescent="0.3">
      <c r="A2005" s="2">
        <v>2018</v>
      </c>
      <c r="B2005" s="2" t="s">
        <v>9</v>
      </c>
      <c r="C2005" s="4" t="s">
        <v>52</v>
      </c>
      <c r="D2005" s="2" t="s">
        <v>58</v>
      </c>
      <c r="E2005" s="2" t="str">
        <f t="shared" si="62"/>
        <v>201801</v>
      </c>
      <c r="F2005" s="2" t="str">
        <f t="shared" si="63"/>
        <v>20180150</v>
      </c>
      <c r="G2005" s="2" t="s">
        <v>59</v>
      </c>
      <c r="H2005" s="2">
        <v>400119</v>
      </c>
      <c r="I2005" s="10">
        <v>499475</v>
      </c>
      <c r="J2005" s="10">
        <v>0</v>
      </c>
      <c r="K2005" s="3"/>
      <c r="L2005" s="3"/>
    </row>
    <row r="2006" spans="1:12" x14ac:dyDescent="0.3">
      <c r="A2006" s="2">
        <v>2018</v>
      </c>
      <c r="B2006" s="2" t="s">
        <v>9</v>
      </c>
      <c r="C2006" s="4" t="s">
        <v>52</v>
      </c>
      <c r="D2006" s="2" t="s">
        <v>60</v>
      </c>
      <c r="E2006" s="2" t="str">
        <f t="shared" si="62"/>
        <v>201801</v>
      </c>
      <c r="F2006" s="2" t="str">
        <f t="shared" si="63"/>
        <v>20180152</v>
      </c>
      <c r="G2006" s="2" t="s">
        <v>61</v>
      </c>
      <c r="H2006" s="2">
        <v>254991</v>
      </c>
      <c r="I2006" s="10">
        <v>1143857</v>
      </c>
      <c r="J2006" s="10">
        <v>0</v>
      </c>
      <c r="K2006" s="3"/>
      <c r="L2006" s="3"/>
    </row>
    <row r="2007" spans="1:12" x14ac:dyDescent="0.3">
      <c r="A2007" s="2">
        <v>2018</v>
      </c>
      <c r="B2007" s="2" t="s">
        <v>9</v>
      </c>
      <c r="C2007" s="4" t="s">
        <v>52</v>
      </c>
      <c r="D2007" s="2" t="s">
        <v>62</v>
      </c>
      <c r="E2007" s="2" t="str">
        <f t="shared" si="62"/>
        <v>201801</v>
      </c>
      <c r="F2007" s="2" t="str">
        <f t="shared" si="63"/>
        <v>20180154</v>
      </c>
      <c r="G2007" s="2" t="s">
        <v>63</v>
      </c>
      <c r="H2007" s="2">
        <v>411154</v>
      </c>
      <c r="I2007" s="10">
        <v>935482</v>
      </c>
      <c r="J2007" s="10">
        <v>0</v>
      </c>
      <c r="K2007" s="3"/>
      <c r="L2007" s="3"/>
    </row>
    <row r="2008" spans="1:12" x14ac:dyDescent="0.3">
      <c r="A2008" s="2">
        <v>2018</v>
      </c>
      <c r="B2008" s="2" t="s">
        <v>9</v>
      </c>
      <c r="C2008" s="4" t="s">
        <v>52</v>
      </c>
      <c r="D2008" s="2" t="s">
        <v>64</v>
      </c>
      <c r="E2008" s="2" t="str">
        <f t="shared" si="62"/>
        <v>201801</v>
      </c>
      <c r="F2008" s="2" t="str">
        <f t="shared" si="63"/>
        <v>20180186</v>
      </c>
      <c r="G2008" s="2" t="s">
        <v>65</v>
      </c>
      <c r="H2008" s="2">
        <v>41378</v>
      </c>
      <c r="I2008" s="10">
        <v>255516</v>
      </c>
      <c r="J2008" s="10">
        <v>0</v>
      </c>
      <c r="K2008" s="3"/>
      <c r="L2008" s="3"/>
    </row>
    <row r="2009" spans="1:12" x14ac:dyDescent="0.3">
      <c r="A2009" s="2">
        <v>2018</v>
      </c>
      <c r="B2009" s="2" t="s">
        <v>9</v>
      </c>
      <c r="C2009" s="4" t="s">
        <v>52</v>
      </c>
      <c r="D2009" s="2" t="s">
        <v>66</v>
      </c>
      <c r="E2009" s="2" t="str">
        <f t="shared" si="62"/>
        <v>201801</v>
      </c>
      <c r="F2009" s="2" t="str">
        <f t="shared" si="63"/>
        <v>20180163</v>
      </c>
      <c r="G2009" s="2" t="s">
        <v>67</v>
      </c>
      <c r="H2009" s="2">
        <v>256744</v>
      </c>
      <c r="I2009" s="10">
        <v>231842</v>
      </c>
      <c r="J2009" s="10">
        <v>0</v>
      </c>
      <c r="K2009" s="3"/>
      <c r="L2009" s="3"/>
    </row>
    <row r="2010" spans="1:12" x14ac:dyDescent="0.3">
      <c r="A2010" s="2">
        <v>2018</v>
      </c>
      <c r="B2010" s="2" t="s">
        <v>9</v>
      </c>
      <c r="C2010" s="4" t="s">
        <v>52</v>
      </c>
      <c r="D2010" s="2" t="s">
        <v>68</v>
      </c>
      <c r="E2010" s="2" t="str">
        <f t="shared" si="62"/>
        <v>201801</v>
      </c>
      <c r="F2010" s="2" t="str">
        <f t="shared" si="63"/>
        <v>20180166</v>
      </c>
      <c r="G2010" s="2" t="s">
        <v>69</v>
      </c>
      <c r="H2010" s="2">
        <v>516891</v>
      </c>
      <c r="I2010" s="10">
        <v>375019</v>
      </c>
      <c r="J2010" s="10">
        <v>0</v>
      </c>
      <c r="K2010" s="3"/>
      <c r="L2010" s="3"/>
    </row>
    <row r="2011" spans="1:12" x14ac:dyDescent="0.3">
      <c r="A2011" s="2">
        <v>2018</v>
      </c>
      <c r="B2011" s="2" t="s">
        <v>9</v>
      </c>
      <c r="C2011" s="4" t="s">
        <v>52</v>
      </c>
      <c r="D2011" s="2" t="s">
        <v>70</v>
      </c>
      <c r="E2011" s="2" t="str">
        <f t="shared" si="62"/>
        <v>201801</v>
      </c>
      <c r="F2011" s="2" t="str">
        <f t="shared" si="63"/>
        <v>20180188</v>
      </c>
      <c r="G2011" s="2" t="s">
        <v>71</v>
      </c>
      <c r="H2011" s="2">
        <v>39976</v>
      </c>
      <c r="I2011" s="10">
        <v>13377</v>
      </c>
      <c r="J2011" s="10">
        <v>0</v>
      </c>
      <c r="K2011" s="3"/>
      <c r="L2011" s="3"/>
    </row>
    <row r="2012" spans="1:12" x14ac:dyDescent="0.3">
      <c r="A2012" s="2">
        <v>2018</v>
      </c>
      <c r="B2012" s="2" t="s">
        <v>9</v>
      </c>
      <c r="C2012" s="4" t="s">
        <v>52</v>
      </c>
      <c r="D2012" s="2" t="s">
        <v>72</v>
      </c>
      <c r="E2012" s="2" t="str">
        <f t="shared" si="62"/>
        <v>201801</v>
      </c>
      <c r="F2012" s="2" t="str">
        <f t="shared" si="63"/>
        <v>20180168</v>
      </c>
      <c r="G2012" s="2" t="s">
        <v>73</v>
      </c>
      <c r="H2012" s="2">
        <v>1045926</v>
      </c>
      <c r="I2012" s="10">
        <v>896745</v>
      </c>
      <c r="J2012" s="10">
        <v>0</v>
      </c>
      <c r="K2012" s="3"/>
      <c r="L2012" s="3"/>
    </row>
    <row r="2013" spans="1:12" x14ac:dyDescent="0.3">
      <c r="A2013" s="2">
        <v>2018</v>
      </c>
      <c r="B2013" s="2" t="s">
        <v>9</v>
      </c>
      <c r="C2013" s="4" t="s">
        <v>52</v>
      </c>
      <c r="D2013" s="2" t="s">
        <v>74</v>
      </c>
      <c r="E2013" s="2" t="str">
        <f t="shared" si="62"/>
        <v>201801</v>
      </c>
      <c r="F2013" s="2" t="str">
        <f t="shared" si="63"/>
        <v>20180170</v>
      </c>
      <c r="G2013" s="2" t="s">
        <v>75</v>
      </c>
      <c r="H2013" s="2">
        <v>148389</v>
      </c>
      <c r="I2013" s="10">
        <v>773652</v>
      </c>
      <c r="J2013" s="10">
        <v>0</v>
      </c>
      <c r="K2013" s="3"/>
      <c r="L2013" s="3"/>
    </row>
    <row r="2014" spans="1:12" x14ac:dyDescent="0.3">
      <c r="A2014" s="2">
        <v>2018</v>
      </c>
      <c r="B2014" s="2" t="s">
        <v>9</v>
      </c>
      <c r="C2014" s="4" t="s">
        <v>52</v>
      </c>
      <c r="D2014" s="2" t="s">
        <v>76</v>
      </c>
      <c r="E2014" s="2" t="str">
        <f t="shared" si="62"/>
        <v>201801</v>
      </c>
      <c r="F2014" s="2" t="str">
        <f t="shared" si="63"/>
        <v>20180173</v>
      </c>
      <c r="G2014" s="2" t="s">
        <v>77</v>
      </c>
      <c r="H2014" s="2">
        <v>473309</v>
      </c>
      <c r="I2014" s="10">
        <v>708716</v>
      </c>
      <c r="J2014" s="10">
        <v>0</v>
      </c>
      <c r="K2014" s="3"/>
      <c r="L2014" s="3"/>
    </row>
    <row r="2015" spans="1:12" x14ac:dyDescent="0.3">
      <c r="A2015" s="2">
        <v>2018</v>
      </c>
      <c r="B2015" s="2" t="s">
        <v>9</v>
      </c>
      <c r="C2015" s="4" t="s">
        <v>52</v>
      </c>
      <c r="D2015" s="2" t="s">
        <v>78</v>
      </c>
      <c r="E2015" s="2" t="str">
        <f t="shared" si="62"/>
        <v>201801</v>
      </c>
      <c r="F2015" s="2" t="str">
        <f t="shared" si="63"/>
        <v>20180176</v>
      </c>
      <c r="G2015" s="2" t="s">
        <v>79</v>
      </c>
      <c r="H2015" s="2">
        <v>2434457</v>
      </c>
      <c r="I2015" s="10">
        <v>1735327</v>
      </c>
      <c r="J2015" s="10">
        <v>0</v>
      </c>
      <c r="K2015" s="3"/>
      <c r="L2015" s="3"/>
    </row>
    <row r="2016" spans="1:12" x14ac:dyDescent="0.3">
      <c r="A2016" s="2">
        <v>2018</v>
      </c>
      <c r="B2016" s="2" t="s">
        <v>9</v>
      </c>
      <c r="C2016" s="4" t="s">
        <v>52</v>
      </c>
      <c r="D2016" s="2" t="s">
        <v>80</v>
      </c>
      <c r="E2016" s="2" t="str">
        <f t="shared" si="62"/>
        <v>201801</v>
      </c>
      <c r="F2016" s="2" t="str">
        <f t="shared" si="63"/>
        <v>20180197</v>
      </c>
      <c r="G2016" s="2" t="s">
        <v>81</v>
      </c>
      <c r="H2016" s="2">
        <v>3172</v>
      </c>
      <c r="I2016" s="10">
        <v>26807</v>
      </c>
      <c r="J2016" s="10">
        <v>0</v>
      </c>
      <c r="K2016" s="3"/>
      <c r="L2016" s="3"/>
    </row>
    <row r="2017" spans="1:12" x14ac:dyDescent="0.3">
      <c r="A2017" s="2">
        <v>2018</v>
      </c>
      <c r="B2017" s="2" t="s">
        <v>9</v>
      </c>
      <c r="C2017" s="4" t="s">
        <v>52</v>
      </c>
      <c r="D2017" s="2" t="s">
        <v>82</v>
      </c>
      <c r="E2017" s="2" t="str">
        <f t="shared" si="62"/>
        <v>201801</v>
      </c>
      <c r="F2017" s="2" t="str">
        <f t="shared" si="63"/>
        <v>20180199</v>
      </c>
      <c r="G2017" s="2" t="s">
        <v>83</v>
      </c>
      <c r="H2017" s="2">
        <v>6532</v>
      </c>
      <c r="I2017" s="10">
        <v>68632</v>
      </c>
      <c r="J2017" s="10">
        <v>0</v>
      </c>
      <c r="K2017" s="3"/>
      <c r="L2017" s="3"/>
    </row>
    <row r="2018" spans="1:12" x14ac:dyDescent="0.3">
      <c r="A2018" s="2">
        <v>2018</v>
      </c>
      <c r="B2018" s="2" t="s">
        <v>10</v>
      </c>
      <c r="C2018" s="4" t="s">
        <v>87</v>
      </c>
      <c r="D2018" s="2" t="s">
        <v>5</v>
      </c>
      <c r="E2018" s="2" t="str">
        <f t="shared" si="62"/>
        <v>201802</v>
      </c>
      <c r="F2018" s="2" t="str">
        <f t="shared" si="63"/>
        <v>20180291</v>
      </c>
      <c r="G2018" s="2" t="s">
        <v>6</v>
      </c>
      <c r="H2018" s="2">
        <v>13824</v>
      </c>
      <c r="I2018" s="10">
        <v>53526</v>
      </c>
      <c r="J2018" s="10">
        <v>0</v>
      </c>
      <c r="K2018" s="3"/>
      <c r="L2018" s="3"/>
    </row>
    <row r="2019" spans="1:12" x14ac:dyDescent="0.3">
      <c r="A2019" s="2">
        <v>2018</v>
      </c>
      <c r="B2019" s="2" t="s">
        <v>10</v>
      </c>
      <c r="C2019" s="4" t="s">
        <v>87</v>
      </c>
      <c r="D2019" s="2" t="s">
        <v>18</v>
      </c>
      <c r="E2019" s="2" t="str">
        <f t="shared" si="62"/>
        <v>201802</v>
      </c>
      <c r="F2019" s="2" t="str">
        <f t="shared" si="63"/>
        <v>20180205</v>
      </c>
      <c r="G2019" s="2" t="s">
        <v>19</v>
      </c>
      <c r="H2019" s="2">
        <v>3678528</v>
      </c>
      <c r="I2019" s="10">
        <v>2344891</v>
      </c>
      <c r="J2019" s="10">
        <v>0</v>
      </c>
      <c r="K2019" s="3"/>
      <c r="L2019" s="3"/>
    </row>
    <row r="2020" spans="1:12" x14ac:dyDescent="0.3">
      <c r="A2020" s="2">
        <v>2018</v>
      </c>
      <c r="B2020" s="2" t="s">
        <v>10</v>
      </c>
      <c r="C2020" s="4" t="s">
        <v>87</v>
      </c>
      <c r="D2020" s="2" t="s">
        <v>20</v>
      </c>
      <c r="E2020" s="2" t="str">
        <f t="shared" si="62"/>
        <v>201802</v>
      </c>
      <c r="F2020" s="2" t="str">
        <f t="shared" si="63"/>
        <v>20180281</v>
      </c>
      <c r="G2020" s="2" t="s">
        <v>21</v>
      </c>
      <c r="H2020" s="2">
        <v>40518</v>
      </c>
      <c r="I2020" s="10">
        <v>199851</v>
      </c>
      <c r="J2020" s="10">
        <v>0</v>
      </c>
      <c r="K2020" s="3"/>
      <c r="L2020" s="3"/>
    </row>
    <row r="2021" spans="1:12" x14ac:dyDescent="0.3">
      <c r="A2021" s="2">
        <v>2018</v>
      </c>
      <c r="B2021" s="2" t="s">
        <v>10</v>
      </c>
      <c r="C2021" s="4" t="s">
        <v>87</v>
      </c>
      <c r="D2021" s="2" t="s">
        <v>22</v>
      </c>
      <c r="E2021" s="2" t="str">
        <f t="shared" si="62"/>
        <v>201802</v>
      </c>
      <c r="F2021" s="2" t="str">
        <f t="shared" si="63"/>
        <v>20180208</v>
      </c>
      <c r="G2021" s="2" t="s">
        <v>23</v>
      </c>
      <c r="H2021" s="2">
        <v>1067791</v>
      </c>
      <c r="I2021" s="10">
        <v>1336491</v>
      </c>
      <c r="J2021" s="10">
        <v>0</v>
      </c>
      <c r="K2021" s="3"/>
      <c r="L2021" s="3"/>
    </row>
    <row r="2022" spans="1:12" x14ac:dyDescent="0.3">
      <c r="A2022" s="2">
        <v>2018</v>
      </c>
      <c r="B2022" s="2" t="s">
        <v>10</v>
      </c>
      <c r="C2022" s="4" t="s">
        <v>87</v>
      </c>
      <c r="D2022" s="2" t="s">
        <v>24</v>
      </c>
      <c r="E2022" s="2" t="str">
        <f t="shared" si="62"/>
        <v>201802</v>
      </c>
      <c r="F2022" s="2" t="str">
        <f t="shared" si="63"/>
        <v>20180211</v>
      </c>
      <c r="G2022" s="2" t="s">
        <v>25</v>
      </c>
      <c r="H2022" s="2">
        <v>6023957</v>
      </c>
      <c r="I2022" s="10">
        <v>1178732</v>
      </c>
      <c r="J2022" s="10">
        <v>0</v>
      </c>
      <c r="K2022" s="3"/>
      <c r="L2022" s="3"/>
    </row>
    <row r="2023" spans="1:12" x14ac:dyDescent="0.3">
      <c r="A2023" s="2">
        <v>2018</v>
      </c>
      <c r="B2023" s="2" t="s">
        <v>10</v>
      </c>
      <c r="C2023" s="4" t="s">
        <v>87</v>
      </c>
      <c r="D2023" s="2" t="s">
        <v>26</v>
      </c>
      <c r="E2023" s="2" t="str">
        <f t="shared" si="62"/>
        <v>201802</v>
      </c>
      <c r="F2023" s="2" t="str">
        <f t="shared" si="63"/>
        <v>20180213</v>
      </c>
      <c r="G2023" s="2" t="s">
        <v>27</v>
      </c>
      <c r="H2023" s="2">
        <v>595068</v>
      </c>
      <c r="I2023" s="10">
        <v>1428504</v>
      </c>
      <c r="J2023" s="10">
        <v>0</v>
      </c>
      <c r="K2023" s="3"/>
      <c r="L2023" s="3"/>
    </row>
    <row r="2024" spans="1:12" x14ac:dyDescent="0.3">
      <c r="A2024" s="2">
        <v>2018</v>
      </c>
      <c r="B2024" s="2" t="s">
        <v>10</v>
      </c>
      <c r="C2024" s="4" t="s">
        <v>87</v>
      </c>
      <c r="D2024" s="2" t="s">
        <v>28</v>
      </c>
      <c r="E2024" s="2" t="str">
        <f t="shared" si="62"/>
        <v>201802</v>
      </c>
      <c r="F2024" s="2" t="str">
        <f t="shared" si="63"/>
        <v>20180215</v>
      </c>
      <c r="G2024" s="2" t="s">
        <v>29</v>
      </c>
      <c r="H2024" s="2">
        <v>427632</v>
      </c>
      <c r="I2024" s="10">
        <v>642969</v>
      </c>
      <c r="J2024" s="10">
        <v>0</v>
      </c>
      <c r="K2024" s="3"/>
      <c r="L2024" s="3"/>
    </row>
    <row r="2025" spans="1:12" x14ac:dyDescent="0.3">
      <c r="A2025" s="2">
        <v>2018</v>
      </c>
      <c r="B2025" s="2" t="s">
        <v>10</v>
      </c>
      <c r="C2025" s="4" t="s">
        <v>87</v>
      </c>
      <c r="D2025" s="2" t="s">
        <v>30</v>
      </c>
      <c r="E2025" s="2" t="str">
        <f t="shared" si="62"/>
        <v>201802</v>
      </c>
      <c r="F2025" s="2" t="str">
        <f t="shared" si="63"/>
        <v>20180217</v>
      </c>
      <c r="G2025" s="2" t="s">
        <v>31</v>
      </c>
      <c r="H2025" s="2">
        <v>442097</v>
      </c>
      <c r="I2025" s="10">
        <v>393445</v>
      </c>
      <c r="J2025" s="10">
        <v>0</v>
      </c>
      <c r="K2025" s="3"/>
      <c r="L2025" s="3"/>
    </row>
    <row r="2026" spans="1:12" x14ac:dyDescent="0.3">
      <c r="A2026" s="2">
        <v>2018</v>
      </c>
      <c r="B2026" s="2" t="s">
        <v>10</v>
      </c>
      <c r="C2026" s="4" t="s">
        <v>87</v>
      </c>
      <c r="D2026" s="2" t="s">
        <v>32</v>
      </c>
      <c r="E2026" s="2" t="str">
        <f t="shared" si="62"/>
        <v>201802</v>
      </c>
      <c r="F2026" s="2" t="str">
        <f t="shared" si="63"/>
        <v>20180218</v>
      </c>
      <c r="G2026" s="2" t="s">
        <v>33</v>
      </c>
      <c r="H2026" s="2">
        <v>68097</v>
      </c>
      <c r="I2026" s="10">
        <v>302941</v>
      </c>
      <c r="J2026" s="10">
        <v>0</v>
      </c>
      <c r="K2026" s="3"/>
      <c r="L2026" s="3"/>
    </row>
    <row r="2027" spans="1:12" x14ac:dyDescent="0.3">
      <c r="A2027" s="2">
        <v>2018</v>
      </c>
      <c r="B2027" s="2" t="s">
        <v>10</v>
      </c>
      <c r="C2027" s="4" t="s">
        <v>87</v>
      </c>
      <c r="D2027" s="2" t="s">
        <v>34</v>
      </c>
      <c r="E2027" s="2" t="str">
        <f t="shared" si="62"/>
        <v>201802</v>
      </c>
      <c r="F2027" s="2" t="str">
        <f t="shared" si="63"/>
        <v>20180285</v>
      </c>
      <c r="G2027" s="2" t="s">
        <v>35</v>
      </c>
      <c r="H2027" s="2">
        <v>144804</v>
      </c>
      <c r="I2027" s="10">
        <v>217309</v>
      </c>
      <c r="J2027" s="10">
        <v>0</v>
      </c>
      <c r="K2027" s="3"/>
      <c r="L2027" s="3"/>
    </row>
    <row r="2028" spans="1:12" x14ac:dyDescent="0.3">
      <c r="A2028" s="2">
        <v>2018</v>
      </c>
      <c r="B2028" s="2" t="s">
        <v>10</v>
      </c>
      <c r="C2028" s="4" t="s">
        <v>87</v>
      </c>
      <c r="D2028" s="2" t="s">
        <v>36</v>
      </c>
      <c r="E2028" s="2" t="str">
        <f t="shared" si="62"/>
        <v>201802</v>
      </c>
      <c r="F2028" s="2" t="str">
        <f t="shared" si="63"/>
        <v>20180219</v>
      </c>
      <c r="G2028" s="2" t="s">
        <v>37</v>
      </c>
      <c r="H2028" s="2">
        <v>265659</v>
      </c>
      <c r="I2028" s="10">
        <v>953364</v>
      </c>
      <c r="J2028" s="10">
        <v>0</v>
      </c>
      <c r="K2028" s="3"/>
      <c r="L2028" s="3"/>
    </row>
    <row r="2029" spans="1:12" x14ac:dyDescent="0.3">
      <c r="A2029" s="2">
        <v>2018</v>
      </c>
      <c r="B2029" s="2" t="s">
        <v>10</v>
      </c>
      <c r="C2029" s="4" t="s">
        <v>87</v>
      </c>
      <c r="D2029" s="2" t="s">
        <v>38</v>
      </c>
      <c r="E2029" s="2" t="str">
        <f t="shared" si="62"/>
        <v>201802</v>
      </c>
      <c r="F2029" s="2" t="str">
        <f t="shared" si="63"/>
        <v>20180220</v>
      </c>
      <c r="G2029" s="2" t="s">
        <v>39</v>
      </c>
      <c r="H2029" s="2">
        <v>299069</v>
      </c>
      <c r="I2029" s="10">
        <v>814608</v>
      </c>
      <c r="J2029" s="10">
        <v>0</v>
      </c>
      <c r="K2029" s="3"/>
      <c r="L2029" s="3"/>
    </row>
    <row r="2030" spans="1:12" x14ac:dyDescent="0.3">
      <c r="A2030" s="2">
        <v>2018</v>
      </c>
      <c r="B2030" s="2" t="s">
        <v>10</v>
      </c>
      <c r="C2030" s="4" t="s">
        <v>87</v>
      </c>
      <c r="D2030" s="2" t="s">
        <v>40</v>
      </c>
      <c r="E2030" s="2" t="str">
        <f t="shared" si="62"/>
        <v>201802</v>
      </c>
      <c r="F2030" s="2" t="str">
        <f t="shared" si="63"/>
        <v>20180227</v>
      </c>
      <c r="G2030" s="2" t="s">
        <v>41</v>
      </c>
      <c r="H2030" s="2">
        <v>47571</v>
      </c>
      <c r="I2030" s="10">
        <v>367183</v>
      </c>
      <c r="J2030" s="10">
        <v>0</v>
      </c>
      <c r="K2030" s="3"/>
      <c r="L2030" s="3"/>
    </row>
    <row r="2031" spans="1:12" x14ac:dyDescent="0.3">
      <c r="A2031" s="2">
        <v>2018</v>
      </c>
      <c r="B2031" s="2" t="s">
        <v>10</v>
      </c>
      <c r="C2031" s="4" t="s">
        <v>87</v>
      </c>
      <c r="D2031" s="2" t="s">
        <v>42</v>
      </c>
      <c r="E2031" s="2" t="str">
        <f t="shared" si="62"/>
        <v>201802</v>
      </c>
      <c r="F2031" s="2" t="str">
        <f t="shared" si="63"/>
        <v>20180223</v>
      </c>
      <c r="G2031" s="2" t="s">
        <v>43</v>
      </c>
      <c r="H2031" s="2">
        <v>278092</v>
      </c>
      <c r="I2031" s="10">
        <v>1313931</v>
      </c>
      <c r="J2031" s="10">
        <v>0</v>
      </c>
      <c r="K2031" s="3"/>
      <c r="L2031" s="3"/>
    </row>
    <row r="2032" spans="1:12" x14ac:dyDescent="0.3">
      <c r="A2032" s="2">
        <v>2018</v>
      </c>
      <c r="B2032" s="2" t="s">
        <v>10</v>
      </c>
      <c r="C2032" s="4" t="s">
        <v>87</v>
      </c>
      <c r="D2032" s="2" t="s">
        <v>44</v>
      </c>
      <c r="E2032" s="2" t="str">
        <f t="shared" si="62"/>
        <v>201802</v>
      </c>
      <c r="F2032" s="2" t="str">
        <f t="shared" si="63"/>
        <v>20180225</v>
      </c>
      <c r="G2032" s="2" t="s">
        <v>45</v>
      </c>
      <c r="H2032" s="2">
        <v>1289100</v>
      </c>
      <c r="I2032" s="10">
        <v>838353</v>
      </c>
      <c r="J2032" s="10">
        <v>0</v>
      </c>
      <c r="K2032" s="3"/>
      <c r="L2032" s="3"/>
    </row>
    <row r="2033" spans="1:12" x14ac:dyDescent="0.3">
      <c r="A2033" s="2">
        <v>2018</v>
      </c>
      <c r="B2033" s="2" t="s">
        <v>10</v>
      </c>
      <c r="C2033" s="4" t="s">
        <v>87</v>
      </c>
      <c r="D2033" s="2" t="s">
        <v>46</v>
      </c>
      <c r="E2033" s="2" t="str">
        <f t="shared" si="62"/>
        <v>201802</v>
      </c>
      <c r="F2033" s="2" t="str">
        <f t="shared" si="63"/>
        <v>20180294</v>
      </c>
      <c r="G2033" s="2" t="s">
        <v>47</v>
      </c>
      <c r="H2033" s="2">
        <v>4911</v>
      </c>
      <c r="I2033" s="10">
        <v>38129</v>
      </c>
      <c r="J2033" s="10">
        <v>0</v>
      </c>
      <c r="K2033" s="3"/>
      <c r="L2033" s="3"/>
    </row>
    <row r="2034" spans="1:12" x14ac:dyDescent="0.3">
      <c r="A2034" s="2">
        <v>2018</v>
      </c>
      <c r="B2034" s="2" t="s">
        <v>10</v>
      </c>
      <c r="C2034" s="4" t="s">
        <v>87</v>
      </c>
      <c r="D2034" s="2" t="s">
        <v>48</v>
      </c>
      <c r="E2034" s="2" t="str">
        <f t="shared" si="62"/>
        <v>201802</v>
      </c>
      <c r="F2034" s="2" t="str">
        <f t="shared" si="63"/>
        <v>20180295</v>
      </c>
      <c r="G2034" s="2" t="s">
        <v>49</v>
      </c>
      <c r="H2034" s="2">
        <v>15596</v>
      </c>
      <c r="I2034" s="10">
        <v>56384</v>
      </c>
      <c r="J2034" s="10">
        <v>0</v>
      </c>
      <c r="K2034" s="3"/>
      <c r="L2034" s="3"/>
    </row>
    <row r="2035" spans="1:12" x14ac:dyDescent="0.3">
      <c r="A2035" s="2">
        <v>2018</v>
      </c>
      <c r="B2035" s="2" t="s">
        <v>10</v>
      </c>
      <c r="C2035" s="4" t="s">
        <v>87</v>
      </c>
      <c r="D2035" s="2" t="s">
        <v>50</v>
      </c>
      <c r="E2035" s="2" t="str">
        <f t="shared" si="62"/>
        <v>201802</v>
      </c>
      <c r="F2035" s="2" t="str">
        <f t="shared" si="63"/>
        <v>20180241</v>
      </c>
      <c r="G2035" s="2" t="s">
        <v>51</v>
      </c>
      <c r="H2035" s="2">
        <v>306817</v>
      </c>
      <c r="I2035" s="10">
        <v>755858</v>
      </c>
      <c r="J2035" s="10">
        <v>0</v>
      </c>
      <c r="K2035" s="3"/>
      <c r="L2035" s="3"/>
    </row>
    <row r="2036" spans="1:12" x14ac:dyDescent="0.3">
      <c r="A2036" s="2">
        <v>2018</v>
      </c>
      <c r="B2036" s="2" t="s">
        <v>10</v>
      </c>
      <c r="C2036" s="4" t="s">
        <v>87</v>
      </c>
      <c r="D2036" s="2" t="s">
        <v>54</v>
      </c>
      <c r="E2036" s="2" t="str">
        <f t="shared" si="62"/>
        <v>201802</v>
      </c>
      <c r="F2036" s="2" t="str">
        <f t="shared" si="63"/>
        <v>20180244</v>
      </c>
      <c r="G2036" s="2" t="s">
        <v>55</v>
      </c>
      <c r="H2036" s="2">
        <v>131028</v>
      </c>
      <c r="I2036" s="10">
        <v>705786</v>
      </c>
      <c r="J2036" s="10">
        <v>0</v>
      </c>
      <c r="K2036" s="3"/>
      <c r="L2036" s="3"/>
    </row>
    <row r="2037" spans="1:12" x14ac:dyDescent="0.3">
      <c r="A2037" s="2">
        <v>2018</v>
      </c>
      <c r="B2037" s="2" t="s">
        <v>10</v>
      </c>
      <c r="C2037" s="4" t="s">
        <v>87</v>
      </c>
      <c r="D2037" s="2" t="s">
        <v>56</v>
      </c>
      <c r="E2037" s="2" t="str">
        <f t="shared" si="62"/>
        <v>201802</v>
      </c>
      <c r="F2037" s="2" t="str">
        <f t="shared" si="63"/>
        <v>20180247</v>
      </c>
      <c r="G2037" s="2" t="s">
        <v>57</v>
      </c>
      <c r="H2037" s="2">
        <v>348201</v>
      </c>
      <c r="I2037" s="10">
        <v>922787</v>
      </c>
      <c r="J2037" s="10">
        <v>0</v>
      </c>
      <c r="K2037" s="3"/>
      <c r="L2037" s="3"/>
    </row>
    <row r="2038" spans="1:12" x14ac:dyDescent="0.3">
      <c r="A2038" s="2">
        <v>2018</v>
      </c>
      <c r="B2038" s="2" t="s">
        <v>10</v>
      </c>
      <c r="C2038" s="4" t="s">
        <v>87</v>
      </c>
      <c r="D2038" s="2" t="s">
        <v>58</v>
      </c>
      <c r="E2038" s="2" t="str">
        <f t="shared" si="62"/>
        <v>201802</v>
      </c>
      <c r="F2038" s="2" t="str">
        <f t="shared" si="63"/>
        <v>20180250</v>
      </c>
      <c r="G2038" s="2" t="s">
        <v>59</v>
      </c>
      <c r="H2038" s="2">
        <v>395193</v>
      </c>
      <c r="I2038" s="10">
        <v>499464</v>
      </c>
      <c r="J2038" s="10">
        <v>0</v>
      </c>
      <c r="K2038" s="3"/>
      <c r="L2038" s="3"/>
    </row>
    <row r="2039" spans="1:12" x14ac:dyDescent="0.3">
      <c r="A2039" s="2">
        <v>2018</v>
      </c>
      <c r="B2039" s="2" t="s">
        <v>10</v>
      </c>
      <c r="C2039" s="4" t="s">
        <v>87</v>
      </c>
      <c r="D2039" s="2" t="s">
        <v>60</v>
      </c>
      <c r="E2039" s="2" t="str">
        <f t="shared" si="62"/>
        <v>201802</v>
      </c>
      <c r="F2039" s="2" t="str">
        <f t="shared" si="63"/>
        <v>20180252</v>
      </c>
      <c r="G2039" s="2" t="s">
        <v>61</v>
      </c>
      <c r="H2039" s="2">
        <v>253092</v>
      </c>
      <c r="I2039" s="10">
        <v>1145481</v>
      </c>
      <c r="J2039" s="10">
        <v>0</v>
      </c>
      <c r="K2039" s="3"/>
      <c r="L2039" s="3"/>
    </row>
    <row r="2040" spans="1:12" x14ac:dyDescent="0.3">
      <c r="A2040" s="2">
        <v>2018</v>
      </c>
      <c r="B2040" s="2" t="s">
        <v>10</v>
      </c>
      <c r="C2040" s="4" t="s">
        <v>87</v>
      </c>
      <c r="D2040" s="2" t="s">
        <v>62</v>
      </c>
      <c r="E2040" s="2" t="str">
        <f t="shared" si="62"/>
        <v>201802</v>
      </c>
      <c r="F2040" s="2" t="str">
        <f t="shared" si="63"/>
        <v>20180254</v>
      </c>
      <c r="G2040" s="2" t="s">
        <v>63</v>
      </c>
      <c r="H2040" s="2">
        <v>408483</v>
      </c>
      <c r="I2040" s="10">
        <v>940305</v>
      </c>
      <c r="J2040" s="10">
        <v>0</v>
      </c>
      <c r="K2040" s="3"/>
      <c r="L2040" s="3"/>
    </row>
    <row r="2041" spans="1:12" x14ac:dyDescent="0.3">
      <c r="A2041" s="2">
        <v>2018</v>
      </c>
      <c r="B2041" s="2" t="s">
        <v>10</v>
      </c>
      <c r="C2041" s="4" t="s">
        <v>87</v>
      </c>
      <c r="D2041" s="2" t="s">
        <v>64</v>
      </c>
      <c r="E2041" s="2" t="str">
        <f t="shared" si="62"/>
        <v>201802</v>
      </c>
      <c r="F2041" s="2" t="str">
        <f t="shared" si="63"/>
        <v>20180286</v>
      </c>
      <c r="G2041" s="2" t="s">
        <v>65</v>
      </c>
      <c r="H2041" s="2">
        <v>40717</v>
      </c>
      <c r="I2041" s="10">
        <v>256415</v>
      </c>
      <c r="J2041" s="10">
        <v>0</v>
      </c>
      <c r="K2041" s="3"/>
      <c r="L2041" s="3"/>
    </row>
    <row r="2042" spans="1:12" x14ac:dyDescent="0.3">
      <c r="A2042" s="2">
        <v>2018</v>
      </c>
      <c r="B2042" s="2" t="s">
        <v>10</v>
      </c>
      <c r="C2042" s="4" t="s">
        <v>87</v>
      </c>
      <c r="D2042" s="2" t="s">
        <v>66</v>
      </c>
      <c r="E2042" s="2" t="str">
        <f t="shared" si="62"/>
        <v>201802</v>
      </c>
      <c r="F2042" s="2" t="str">
        <f t="shared" si="63"/>
        <v>20180263</v>
      </c>
      <c r="G2042" s="2" t="s">
        <v>67</v>
      </c>
      <c r="H2042" s="2">
        <v>257874</v>
      </c>
      <c r="I2042" s="10">
        <v>232555</v>
      </c>
      <c r="J2042" s="10">
        <v>0</v>
      </c>
      <c r="K2042" s="3"/>
      <c r="L2042" s="3"/>
    </row>
    <row r="2043" spans="1:12" x14ac:dyDescent="0.3">
      <c r="A2043" s="2">
        <v>2018</v>
      </c>
      <c r="B2043" s="2" t="s">
        <v>10</v>
      </c>
      <c r="C2043" s="4" t="s">
        <v>87</v>
      </c>
      <c r="D2043" s="2" t="s">
        <v>68</v>
      </c>
      <c r="E2043" s="2" t="str">
        <f t="shared" si="62"/>
        <v>201802</v>
      </c>
      <c r="F2043" s="2" t="str">
        <f t="shared" si="63"/>
        <v>20180266</v>
      </c>
      <c r="G2043" s="2" t="s">
        <v>69</v>
      </c>
      <c r="H2043" s="2">
        <v>518114</v>
      </c>
      <c r="I2043" s="10">
        <v>375946</v>
      </c>
      <c r="J2043" s="10">
        <v>0</v>
      </c>
      <c r="K2043" s="3"/>
      <c r="L2043" s="3"/>
    </row>
    <row r="2044" spans="1:12" x14ac:dyDescent="0.3">
      <c r="A2044" s="2">
        <v>2018</v>
      </c>
      <c r="B2044" s="2" t="s">
        <v>10</v>
      </c>
      <c r="C2044" s="4" t="s">
        <v>87</v>
      </c>
      <c r="D2044" s="2" t="s">
        <v>70</v>
      </c>
      <c r="E2044" s="2" t="str">
        <f t="shared" si="62"/>
        <v>201802</v>
      </c>
      <c r="F2044" s="2" t="str">
        <f t="shared" si="63"/>
        <v>20180288</v>
      </c>
      <c r="G2044" s="2" t="s">
        <v>71</v>
      </c>
      <c r="H2044" s="2">
        <v>39934</v>
      </c>
      <c r="I2044" s="10">
        <v>13357</v>
      </c>
      <c r="J2044" s="10">
        <v>0</v>
      </c>
      <c r="K2044" s="3"/>
      <c r="L2044" s="3"/>
    </row>
    <row r="2045" spans="1:12" x14ac:dyDescent="0.3">
      <c r="A2045" s="2">
        <v>2018</v>
      </c>
      <c r="B2045" s="2" t="s">
        <v>10</v>
      </c>
      <c r="C2045" s="4" t="s">
        <v>87</v>
      </c>
      <c r="D2045" s="2" t="s">
        <v>72</v>
      </c>
      <c r="E2045" s="2" t="str">
        <f t="shared" si="62"/>
        <v>201802</v>
      </c>
      <c r="F2045" s="2" t="str">
        <f t="shared" si="63"/>
        <v>20180268</v>
      </c>
      <c r="G2045" s="2" t="s">
        <v>73</v>
      </c>
      <c r="H2045" s="2">
        <v>1042566</v>
      </c>
      <c r="I2045" s="10">
        <v>901427</v>
      </c>
      <c r="J2045" s="10">
        <v>0</v>
      </c>
      <c r="K2045" s="3"/>
      <c r="L2045" s="3"/>
    </row>
    <row r="2046" spans="1:12" x14ac:dyDescent="0.3">
      <c r="A2046" s="2">
        <v>2018</v>
      </c>
      <c r="B2046" s="2" t="s">
        <v>10</v>
      </c>
      <c r="C2046" s="4" t="s">
        <v>87</v>
      </c>
      <c r="D2046" s="2" t="s">
        <v>74</v>
      </c>
      <c r="E2046" s="2" t="str">
        <f t="shared" si="62"/>
        <v>201802</v>
      </c>
      <c r="F2046" s="2" t="str">
        <f t="shared" si="63"/>
        <v>20180270</v>
      </c>
      <c r="G2046" s="2" t="s">
        <v>75</v>
      </c>
      <c r="H2046" s="2">
        <v>145976</v>
      </c>
      <c r="I2046" s="10">
        <v>777658</v>
      </c>
      <c r="J2046" s="10">
        <v>0</v>
      </c>
      <c r="K2046" s="3"/>
      <c r="L2046" s="3"/>
    </row>
    <row r="2047" spans="1:12" x14ac:dyDescent="0.3">
      <c r="A2047" s="2">
        <v>2018</v>
      </c>
      <c r="B2047" s="2" t="s">
        <v>10</v>
      </c>
      <c r="C2047" s="4" t="s">
        <v>87</v>
      </c>
      <c r="D2047" s="2" t="s">
        <v>76</v>
      </c>
      <c r="E2047" s="2" t="str">
        <f t="shared" si="62"/>
        <v>201802</v>
      </c>
      <c r="F2047" s="2" t="str">
        <f t="shared" si="63"/>
        <v>20180273</v>
      </c>
      <c r="G2047" s="2" t="s">
        <v>77</v>
      </c>
      <c r="H2047" s="2">
        <v>471919</v>
      </c>
      <c r="I2047" s="10">
        <v>711315</v>
      </c>
      <c r="J2047" s="10">
        <v>0</v>
      </c>
      <c r="K2047" s="3"/>
      <c r="L2047" s="3"/>
    </row>
    <row r="2048" spans="1:12" x14ac:dyDescent="0.3">
      <c r="A2048" s="2">
        <v>2018</v>
      </c>
      <c r="B2048" s="2" t="s">
        <v>10</v>
      </c>
      <c r="C2048" s="4" t="s">
        <v>87</v>
      </c>
      <c r="D2048" s="2" t="s">
        <v>78</v>
      </c>
      <c r="E2048" s="2" t="str">
        <f t="shared" si="62"/>
        <v>201802</v>
      </c>
      <c r="F2048" s="2" t="str">
        <f t="shared" si="63"/>
        <v>20180276</v>
      </c>
      <c r="G2048" s="2" t="s">
        <v>79</v>
      </c>
      <c r="H2048" s="2">
        <v>2428691</v>
      </c>
      <c r="I2048" s="10">
        <v>1742967</v>
      </c>
      <c r="J2048" s="10">
        <v>0</v>
      </c>
      <c r="K2048" s="3"/>
      <c r="L2048" s="3"/>
    </row>
    <row r="2049" spans="1:12" x14ac:dyDescent="0.3">
      <c r="A2049" s="2">
        <v>2018</v>
      </c>
      <c r="B2049" s="2" t="s">
        <v>10</v>
      </c>
      <c r="C2049" s="4" t="s">
        <v>87</v>
      </c>
      <c r="D2049" s="2" t="s">
        <v>80</v>
      </c>
      <c r="E2049" s="2" t="str">
        <f t="shared" si="62"/>
        <v>201802</v>
      </c>
      <c r="F2049" s="2" t="str">
        <f t="shared" si="63"/>
        <v>20180297</v>
      </c>
      <c r="G2049" s="2" t="s">
        <v>81</v>
      </c>
      <c r="H2049" s="2">
        <v>3204</v>
      </c>
      <c r="I2049" s="10">
        <v>26764</v>
      </c>
      <c r="J2049" s="10">
        <v>0</v>
      </c>
      <c r="K2049" s="3"/>
      <c r="L2049" s="3"/>
    </row>
    <row r="2050" spans="1:12" x14ac:dyDescent="0.3">
      <c r="A2050" s="2">
        <v>2018</v>
      </c>
      <c r="B2050" s="2" t="s">
        <v>10</v>
      </c>
      <c r="C2050" s="4" t="s">
        <v>87</v>
      </c>
      <c r="D2050" s="2" t="s">
        <v>82</v>
      </c>
      <c r="E2050" s="2" t="str">
        <f t="shared" ref="E2050:E2113" si="64">+CONCATENATE(A2050,C2050)</f>
        <v>201802</v>
      </c>
      <c r="F2050" s="2" t="str">
        <f t="shared" ref="F2050:F2113" si="65">+CONCATENATE(A2050,C2050,D2050)</f>
        <v>20180299</v>
      </c>
      <c r="G2050" s="2" t="s">
        <v>83</v>
      </c>
      <c r="H2050" s="2">
        <v>6417</v>
      </c>
      <c r="I2050" s="10">
        <v>68539</v>
      </c>
      <c r="J2050" s="10">
        <v>0</v>
      </c>
      <c r="K2050" s="3"/>
      <c r="L2050" s="3"/>
    </row>
    <row r="2051" spans="1:12" x14ac:dyDescent="0.3">
      <c r="A2051" s="2">
        <v>2018</v>
      </c>
      <c r="B2051" s="2" t="s">
        <v>13</v>
      </c>
      <c r="C2051" s="4" t="s">
        <v>90</v>
      </c>
      <c r="D2051" s="2" t="s">
        <v>5</v>
      </c>
      <c r="E2051" s="2" t="str">
        <f t="shared" si="64"/>
        <v>201803</v>
      </c>
      <c r="F2051" s="2" t="str">
        <f t="shared" si="65"/>
        <v>20180391</v>
      </c>
      <c r="G2051" s="2" t="s">
        <v>6</v>
      </c>
      <c r="H2051" s="2">
        <v>14437</v>
      </c>
      <c r="I2051" s="7">
        <v>53610</v>
      </c>
      <c r="J2051" s="10">
        <v>0</v>
      </c>
      <c r="K2051" s="3"/>
      <c r="L2051" s="3"/>
    </row>
    <row r="2052" spans="1:12" x14ac:dyDescent="0.3">
      <c r="A2052" s="2">
        <v>2018</v>
      </c>
      <c r="B2052" s="2" t="s">
        <v>13</v>
      </c>
      <c r="C2052" s="4" t="s">
        <v>90</v>
      </c>
      <c r="D2052" s="2" t="s">
        <v>18</v>
      </c>
      <c r="E2052" s="2" t="str">
        <f t="shared" si="64"/>
        <v>201803</v>
      </c>
      <c r="F2052" s="2" t="str">
        <f t="shared" si="65"/>
        <v>20180305</v>
      </c>
      <c r="G2052" s="2" t="s">
        <v>19</v>
      </c>
      <c r="H2052" s="2">
        <v>3710861</v>
      </c>
      <c r="I2052" s="10">
        <v>2338251</v>
      </c>
      <c r="J2052" s="10">
        <v>0</v>
      </c>
      <c r="K2052" s="3"/>
      <c r="L2052" s="3"/>
    </row>
    <row r="2053" spans="1:12" x14ac:dyDescent="0.3">
      <c r="A2053" s="2">
        <v>2018</v>
      </c>
      <c r="B2053" s="2" t="s">
        <v>13</v>
      </c>
      <c r="C2053" s="4" t="s">
        <v>90</v>
      </c>
      <c r="D2053" s="2" t="s">
        <v>20</v>
      </c>
      <c r="E2053" s="2" t="str">
        <f t="shared" si="64"/>
        <v>201803</v>
      </c>
      <c r="F2053" s="2" t="str">
        <f t="shared" si="65"/>
        <v>20180381</v>
      </c>
      <c r="G2053" s="2" t="s">
        <v>21</v>
      </c>
      <c r="H2053" s="2">
        <v>41222</v>
      </c>
      <c r="I2053" s="10">
        <v>200056</v>
      </c>
      <c r="J2053" s="10">
        <v>0</v>
      </c>
      <c r="K2053" s="3"/>
      <c r="L2053" s="3"/>
    </row>
    <row r="2054" spans="1:12" x14ac:dyDescent="0.3">
      <c r="A2054" s="2">
        <v>2018</v>
      </c>
      <c r="B2054" s="2" t="s">
        <v>13</v>
      </c>
      <c r="C2054" s="4" t="s">
        <v>90</v>
      </c>
      <c r="D2054" s="2" t="s">
        <v>22</v>
      </c>
      <c r="E2054" s="2" t="str">
        <f t="shared" si="64"/>
        <v>201803</v>
      </c>
      <c r="F2054" s="2" t="str">
        <f t="shared" si="65"/>
        <v>20180308</v>
      </c>
      <c r="G2054" s="2" t="s">
        <v>23</v>
      </c>
      <c r="H2054" s="2">
        <v>1075870</v>
      </c>
      <c r="I2054" s="10">
        <v>1321926</v>
      </c>
      <c r="J2054" s="10">
        <v>0</v>
      </c>
      <c r="K2054" s="3"/>
      <c r="L2054" s="3"/>
    </row>
    <row r="2055" spans="1:12" x14ac:dyDescent="0.3">
      <c r="A2055" s="2">
        <v>2018</v>
      </c>
      <c r="B2055" s="2" t="s">
        <v>13</v>
      </c>
      <c r="C2055" s="4" t="s">
        <v>90</v>
      </c>
      <c r="D2055" s="2" t="s">
        <v>24</v>
      </c>
      <c r="E2055" s="2" t="str">
        <f t="shared" si="64"/>
        <v>201803</v>
      </c>
      <c r="F2055" s="2" t="str">
        <f t="shared" si="65"/>
        <v>20180311</v>
      </c>
      <c r="G2055" s="2" t="s">
        <v>25</v>
      </c>
      <c r="H2055" s="2">
        <v>6032541</v>
      </c>
      <c r="I2055" s="10">
        <v>1177144</v>
      </c>
      <c r="J2055" s="10">
        <v>0</v>
      </c>
      <c r="K2055" s="3"/>
      <c r="L2055" s="3"/>
    </row>
    <row r="2056" spans="1:12" x14ac:dyDescent="0.3">
      <c r="A2056" s="2">
        <v>2018</v>
      </c>
      <c r="B2056" s="2" t="s">
        <v>13</v>
      </c>
      <c r="C2056" s="4" t="s">
        <v>90</v>
      </c>
      <c r="D2056" s="2" t="s">
        <v>26</v>
      </c>
      <c r="E2056" s="2" t="str">
        <f t="shared" si="64"/>
        <v>201803</v>
      </c>
      <c r="F2056" s="2" t="str">
        <f t="shared" si="65"/>
        <v>20180313</v>
      </c>
      <c r="G2056" s="2" t="s">
        <v>27</v>
      </c>
      <c r="H2056" s="2">
        <v>602365</v>
      </c>
      <c r="I2056" s="10">
        <v>1424061</v>
      </c>
      <c r="J2056" s="10">
        <v>0</v>
      </c>
      <c r="K2056" s="3"/>
      <c r="L2056" s="3"/>
    </row>
    <row r="2057" spans="1:12" x14ac:dyDescent="0.3">
      <c r="A2057" s="2">
        <v>2018</v>
      </c>
      <c r="B2057" s="2" t="s">
        <v>13</v>
      </c>
      <c r="C2057" s="4" t="s">
        <v>90</v>
      </c>
      <c r="D2057" s="2" t="s">
        <v>28</v>
      </c>
      <c r="E2057" s="2" t="str">
        <f t="shared" si="64"/>
        <v>201803</v>
      </c>
      <c r="F2057" s="2" t="str">
        <f t="shared" si="65"/>
        <v>20180315</v>
      </c>
      <c r="G2057" s="2" t="s">
        <v>29</v>
      </c>
      <c r="H2057" s="2">
        <v>432897</v>
      </c>
      <c r="I2057" s="10">
        <v>641675</v>
      </c>
      <c r="J2057" s="10">
        <v>0</v>
      </c>
      <c r="K2057" s="3"/>
      <c r="L2057" s="3"/>
    </row>
    <row r="2058" spans="1:12" x14ac:dyDescent="0.3">
      <c r="A2058" s="2">
        <v>2018</v>
      </c>
      <c r="B2058" s="2" t="s">
        <v>13</v>
      </c>
      <c r="C2058" s="4" t="s">
        <v>90</v>
      </c>
      <c r="D2058" s="2" t="s">
        <v>30</v>
      </c>
      <c r="E2058" s="2" t="str">
        <f t="shared" si="64"/>
        <v>201803</v>
      </c>
      <c r="F2058" s="2" t="str">
        <f t="shared" si="65"/>
        <v>20180317</v>
      </c>
      <c r="G2058" s="2" t="s">
        <v>31</v>
      </c>
      <c r="H2058" s="2">
        <v>445507</v>
      </c>
      <c r="I2058" s="10">
        <v>393663</v>
      </c>
      <c r="J2058" s="10">
        <v>0</v>
      </c>
      <c r="K2058" s="3"/>
      <c r="L2058" s="3"/>
    </row>
    <row r="2059" spans="1:12" x14ac:dyDescent="0.3">
      <c r="A2059" s="2">
        <v>2018</v>
      </c>
      <c r="B2059" s="2" t="s">
        <v>13</v>
      </c>
      <c r="C2059" s="4" t="s">
        <v>90</v>
      </c>
      <c r="D2059" s="2" t="s">
        <v>32</v>
      </c>
      <c r="E2059" s="2" t="str">
        <f t="shared" si="64"/>
        <v>201803</v>
      </c>
      <c r="F2059" s="2" t="str">
        <f t="shared" si="65"/>
        <v>20180318</v>
      </c>
      <c r="G2059" s="2" t="s">
        <v>33</v>
      </c>
      <c r="H2059" s="2">
        <v>69078</v>
      </c>
      <c r="I2059" s="10">
        <v>303190</v>
      </c>
      <c r="J2059" s="10">
        <v>0</v>
      </c>
      <c r="K2059" s="3"/>
      <c r="L2059" s="3"/>
    </row>
    <row r="2060" spans="1:12" x14ac:dyDescent="0.3">
      <c r="A2060" s="2">
        <v>2018</v>
      </c>
      <c r="B2060" s="2" t="s">
        <v>13</v>
      </c>
      <c r="C2060" s="4" t="s">
        <v>90</v>
      </c>
      <c r="D2060" s="2" t="s">
        <v>34</v>
      </c>
      <c r="E2060" s="2" t="str">
        <f t="shared" si="64"/>
        <v>201803</v>
      </c>
      <c r="F2060" s="2" t="str">
        <f t="shared" si="65"/>
        <v>20180385</v>
      </c>
      <c r="G2060" s="2" t="s">
        <v>35</v>
      </c>
      <c r="H2060" s="2">
        <v>147562</v>
      </c>
      <c r="I2060" s="10">
        <v>217589</v>
      </c>
      <c r="J2060" s="10">
        <v>0</v>
      </c>
      <c r="K2060" s="3"/>
      <c r="L2060" s="3"/>
    </row>
    <row r="2061" spans="1:12" x14ac:dyDescent="0.3">
      <c r="A2061" s="2">
        <v>2018</v>
      </c>
      <c r="B2061" s="2" t="s">
        <v>13</v>
      </c>
      <c r="C2061" s="4" t="s">
        <v>90</v>
      </c>
      <c r="D2061" s="2" t="s">
        <v>36</v>
      </c>
      <c r="E2061" s="2" t="str">
        <f t="shared" si="64"/>
        <v>201803</v>
      </c>
      <c r="F2061" s="2" t="str">
        <f t="shared" si="65"/>
        <v>20180319</v>
      </c>
      <c r="G2061" s="2" t="s">
        <v>37</v>
      </c>
      <c r="H2061" s="2">
        <v>269870</v>
      </c>
      <c r="I2061" s="10">
        <v>952588</v>
      </c>
      <c r="J2061" s="10">
        <v>0</v>
      </c>
      <c r="K2061" s="3"/>
      <c r="L2061" s="3"/>
    </row>
    <row r="2062" spans="1:12" x14ac:dyDescent="0.3">
      <c r="A2062" s="2">
        <v>2018</v>
      </c>
      <c r="B2062" s="2" t="s">
        <v>13</v>
      </c>
      <c r="C2062" s="4" t="s">
        <v>90</v>
      </c>
      <c r="D2062" s="2" t="s">
        <v>38</v>
      </c>
      <c r="E2062" s="2" t="str">
        <f t="shared" si="64"/>
        <v>201803</v>
      </c>
      <c r="F2062" s="2" t="str">
        <f t="shared" si="65"/>
        <v>20180320</v>
      </c>
      <c r="G2062" s="2" t="s">
        <v>39</v>
      </c>
      <c r="H2062" s="2">
        <v>301999</v>
      </c>
      <c r="I2062" s="10">
        <v>813683</v>
      </c>
      <c r="J2062" s="10">
        <v>0</v>
      </c>
      <c r="K2062" s="3"/>
      <c r="L2062" s="3"/>
    </row>
    <row r="2063" spans="1:12" x14ac:dyDescent="0.3">
      <c r="A2063" s="2">
        <v>2018</v>
      </c>
      <c r="B2063" s="2" t="s">
        <v>13</v>
      </c>
      <c r="C2063" s="4" t="s">
        <v>90</v>
      </c>
      <c r="D2063" s="2" t="s">
        <v>40</v>
      </c>
      <c r="E2063" s="2" t="str">
        <f t="shared" si="64"/>
        <v>201803</v>
      </c>
      <c r="F2063" s="2" t="str">
        <f t="shared" si="65"/>
        <v>20180327</v>
      </c>
      <c r="G2063" s="2" t="s">
        <v>41</v>
      </c>
      <c r="H2063" s="2">
        <v>48668</v>
      </c>
      <c r="I2063" s="10">
        <v>374237</v>
      </c>
      <c r="J2063" s="10">
        <v>0</v>
      </c>
      <c r="K2063" s="3"/>
      <c r="L2063" s="3"/>
    </row>
    <row r="2064" spans="1:12" x14ac:dyDescent="0.3">
      <c r="A2064" s="2">
        <v>2018</v>
      </c>
      <c r="B2064" s="2" t="s">
        <v>13</v>
      </c>
      <c r="C2064" s="4" t="s">
        <v>90</v>
      </c>
      <c r="D2064" s="2" t="s">
        <v>42</v>
      </c>
      <c r="E2064" s="2" t="str">
        <f t="shared" si="64"/>
        <v>201803</v>
      </c>
      <c r="F2064" s="2" t="str">
        <f t="shared" si="65"/>
        <v>20180323</v>
      </c>
      <c r="G2064" s="2" t="s">
        <v>43</v>
      </c>
      <c r="H2064" s="2">
        <v>280904</v>
      </c>
      <c r="I2064" s="10">
        <v>1311341</v>
      </c>
      <c r="J2064" s="10">
        <v>0</v>
      </c>
      <c r="K2064" s="3"/>
      <c r="L2064" s="3"/>
    </row>
    <row r="2065" spans="1:12" x14ac:dyDescent="0.3">
      <c r="A2065" s="2">
        <v>2018</v>
      </c>
      <c r="B2065" s="2" t="s">
        <v>13</v>
      </c>
      <c r="C2065" s="4" t="s">
        <v>90</v>
      </c>
      <c r="D2065" s="2" t="s">
        <v>44</v>
      </c>
      <c r="E2065" s="2" t="str">
        <f t="shared" si="64"/>
        <v>201803</v>
      </c>
      <c r="F2065" s="2" t="str">
        <f t="shared" si="65"/>
        <v>20180325</v>
      </c>
      <c r="G2065" s="2" t="s">
        <v>45</v>
      </c>
      <c r="H2065" s="2">
        <v>1310609</v>
      </c>
      <c r="I2065" s="10">
        <v>832972</v>
      </c>
      <c r="J2065" s="10">
        <v>0</v>
      </c>
      <c r="K2065" s="3"/>
      <c r="L2065" s="3"/>
    </row>
    <row r="2066" spans="1:12" x14ac:dyDescent="0.3">
      <c r="A2066" s="2">
        <v>2018</v>
      </c>
      <c r="B2066" s="2" t="s">
        <v>13</v>
      </c>
      <c r="C2066" s="4" t="s">
        <v>90</v>
      </c>
      <c r="D2066" s="2" t="s">
        <v>46</v>
      </c>
      <c r="E2066" s="2" t="str">
        <f t="shared" si="64"/>
        <v>201803</v>
      </c>
      <c r="F2066" s="2" t="str">
        <f t="shared" si="65"/>
        <v>20180394</v>
      </c>
      <c r="G2066" s="2" t="s">
        <v>47</v>
      </c>
      <c r="H2066" s="2">
        <v>5252</v>
      </c>
      <c r="I2066" s="10">
        <v>38022</v>
      </c>
      <c r="J2066" s="10">
        <v>0</v>
      </c>
      <c r="K2066" s="3"/>
      <c r="L2066" s="3"/>
    </row>
    <row r="2067" spans="1:12" x14ac:dyDescent="0.3">
      <c r="A2067" s="2">
        <v>2018</v>
      </c>
      <c r="B2067" s="2" t="s">
        <v>13</v>
      </c>
      <c r="C2067" s="4" t="s">
        <v>90</v>
      </c>
      <c r="D2067" s="2" t="s">
        <v>48</v>
      </c>
      <c r="E2067" s="2" t="str">
        <f t="shared" si="64"/>
        <v>201803</v>
      </c>
      <c r="F2067" s="2" t="str">
        <f t="shared" si="65"/>
        <v>20180395</v>
      </c>
      <c r="G2067" s="2" t="s">
        <v>49</v>
      </c>
      <c r="H2067" s="2">
        <v>16062</v>
      </c>
      <c r="I2067" s="10">
        <v>56396</v>
      </c>
      <c r="J2067" s="10">
        <v>0</v>
      </c>
      <c r="K2067" s="3"/>
      <c r="L2067" s="3"/>
    </row>
    <row r="2068" spans="1:12" x14ac:dyDescent="0.3">
      <c r="A2068" s="2">
        <v>2018</v>
      </c>
      <c r="B2068" s="2" t="s">
        <v>13</v>
      </c>
      <c r="C2068" s="4" t="s">
        <v>90</v>
      </c>
      <c r="D2068" s="2" t="s">
        <v>50</v>
      </c>
      <c r="E2068" s="2" t="str">
        <f t="shared" si="64"/>
        <v>201803</v>
      </c>
      <c r="F2068" s="2" t="str">
        <f t="shared" si="65"/>
        <v>20180341</v>
      </c>
      <c r="G2068" s="2" t="s">
        <v>51</v>
      </c>
      <c r="H2068" s="2">
        <v>310435</v>
      </c>
      <c r="I2068" s="10">
        <v>754795</v>
      </c>
      <c r="J2068" s="10">
        <v>0</v>
      </c>
      <c r="K2068" s="3"/>
      <c r="L2068" s="3"/>
    </row>
    <row r="2069" spans="1:12" x14ac:dyDescent="0.3">
      <c r="A2069" s="2">
        <v>2018</v>
      </c>
      <c r="B2069" s="2" t="s">
        <v>13</v>
      </c>
      <c r="C2069" s="4" t="s">
        <v>90</v>
      </c>
      <c r="D2069" s="2" t="s">
        <v>54</v>
      </c>
      <c r="E2069" s="2" t="str">
        <f t="shared" si="64"/>
        <v>201803</v>
      </c>
      <c r="F2069" s="2" t="str">
        <f t="shared" si="65"/>
        <v>20180344</v>
      </c>
      <c r="G2069" s="2" t="s">
        <v>55</v>
      </c>
      <c r="H2069" s="2">
        <v>133407</v>
      </c>
      <c r="I2069" s="10">
        <v>708270</v>
      </c>
      <c r="J2069" s="10">
        <v>0</v>
      </c>
      <c r="K2069" s="3"/>
      <c r="L2069" s="3"/>
    </row>
    <row r="2070" spans="1:12" x14ac:dyDescent="0.3">
      <c r="A2070" s="2">
        <v>2018</v>
      </c>
      <c r="B2070" s="2" t="s">
        <v>13</v>
      </c>
      <c r="C2070" s="4" t="s">
        <v>90</v>
      </c>
      <c r="D2070" s="2" t="s">
        <v>56</v>
      </c>
      <c r="E2070" s="2" t="str">
        <f t="shared" si="64"/>
        <v>201803</v>
      </c>
      <c r="F2070" s="2" t="str">
        <f t="shared" si="65"/>
        <v>20180347</v>
      </c>
      <c r="G2070" s="2" t="s">
        <v>57</v>
      </c>
      <c r="H2070" s="2">
        <v>352728</v>
      </c>
      <c r="I2070" s="10">
        <v>918098</v>
      </c>
      <c r="J2070" s="10">
        <v>0</v>
      </c>
      <c r="K2070" s="3"/>
      <c r="L2070" s="3"/>
    </row>
    <row r="2071" spans="1:12" x14ac:dyDescent="0.3">
      <c r="A2071" s="2">
        <v>2018</v>
      </c>
      <c r="B2071" s="2" t="s">
        <v>13</v>
      </c>
      <c r="C2071" s="4" t="s">
        <v>90</v>
      </c>
      <c r="D2071" s="2" t="s">
        <v>58</v>
      </c>
      <c r="E2071" s="2" t="str">
        <f t="shared" si="64"/>
        <v>201803</v>
      </c>
      <c r="F2071" s="2" t="str">
        <f t="shared" si="65"/>
        <v>20180350</v>
      </c>
      <c r="G2071" s="2" t="s">
        <v>59</v>
      </c>
      <c r="H2071" s="2">
        <v>401722</v>
      </c>
      <c r="I2071" s="10">
        <v>502030</v>
      </c>
      <c r="J2071" s="10">
        <v>0</v>
      </c>
      <c r="K2071" s="3"/>
      <c r="L2071" s="3"/>
    </row>
    <row r="2072" spans="1:12" x14ac:dyDescent="0.3">
      <c r="A2072" s="2">
        <v>2018</v>
      </c>
      <c r="B2072" s="2" t="s">
        <v>13</v>
      </c>
      <c r="C2072" s="4" t="s">
        <v>90</v>
      </c>
      <c r="D2072" s="2" t="s">
        <v>60</v>
      </c>
      <c r="E2072" s="2" t="str">
        <f t="shared" si="64"/>
        <v>201803</v>
      </c>
      <c r="F2072" s="2" t="str">
        <f t="shared" si="65"/>
        <v>20180352</v>
      </c>
      <c r="G2072" s="2" t="s">
        <v>61</v>
      </c>
      <c r="H2072" s="2">
        <v>258605</v>
      </c>
      <c r="I2072" s="10">
        <v>1143070</v>
      </c>
      <c r="J2072" s="10">
        <v>0</v>
      </c>
      <c r="K2072" s="3"/>
      <c r="L2072" s="3"/>
    </row>
    <row r="2073" spans="1:12" x14ac:dyDescent="0.3">
      <c r="A2073" s="2">
        <v>2018</v>
      </c>
      <c r="B2073" s="2" t="s">
        <v>13</v>
      </c>
      <c r="C2073" s="4" t="s">
        <v>90</v>
      </c>
      <c r="D2073" s="2" t="s">
        <v>62</v>
      </c>
      <c r="E2073" s="2" t="str">
        <f t="shared" si="64"/>
        <v>201803</v>
      </c>
      <c r="F2073" s="2" t="str">
        <f t="shared" si="65"/>
        <v>20180354</v>
      </c>
      <c r="G2073" s="2" t="s">
        <v>63</v>
      </c>
      <c r="H2073" s="2">
        <v>415268</v>
      </c>
      <c r="I2073" s="10">
        <v>941285</v>
      </c>
      <c r="J2073" s="10">
        <v>0</v>
      </c>
      <c r="K2073" s="3"/>
      <c r="L2073" s="3"/>
    </row>
    <row r="2074" spans="1:12" x14ac:dyDescent="0.3">
      <c r="A2074" s="2">
        <v>2018</v>
      </c>
      <c r="B2074" s="2" t="s">
        <v>13</v>
      </c>
      <c r="C2074" s="4" t="s">
        <v>90</v>
      </c>
      <c r="D2074" s="2" t="s">
        <v>64</v>
      </c>
      <c r="E2074" s="2" t="str">
        <f t="shared" si="64"/>
        <v>201803</v>
      </c>
      <c r="F2074" s="2" t="str">
        <f t="shared" si="65"/>
        <v>20180386</v>
      </c>
      <c r="G2074" s="2" t="s">
        <v>65</v>
      </c>
      <c r="H2074" s="2">
        <v>41430</v>
      </c>
      <c r="I2074" s="10">
        <v>256268</v>
      </c>
      <c r="J2074" s="10">
        <v>0</v>
      </c>
      <c r="K2074" s="3"/>
      <c r="L2074" s="3"/>
    </row>
    <row r="2075" spans="1:12" x14ac:dyDescent="0.3">
      <c r="A2075" s="2">
        <v>2018</v>
      </c>
      <c r="B2075" s="2" t="s">
        <v>13</v>
      </c>
      <c r="C2075" s="4" t="s">
        <v>90</v>
      </c>
      <c r="D2075" s="2" t="s">
        <v>66</v>
      </c>
      <c r="E2075" s="2" t="str">
        <f t="shared" si="64"/>
        <v>201803</v>
      </c>
      <c r="F2075" s="2" t="str">
        <f t="shared" si="65"/>
        <v>20180363</v>
      </c>
      <c r="G2075" s="2" t="s">
        <v>67</v>
      </c>
      <c r="H2075" s="2">
        <v>260598</v>
      </c>
      <c r="I2075" s="10">
        <v>233061</v>
      </c>
      <c r="J2075" s="10">
        <v>0</v>
      </c>
      <c r="K2075" s="3"/>
      <c r="L2075" s="3"/>
    </row>
    <row r="2076" spans="1:12" x14ac:dyDescent="0.3">
      <c r="A2076" s="2">
        <v>2018</v>
      </c>
      <c r="B2076" s="2" t="s">
        <v>13</v>
      </c>
      <c r="C2076" s="4" t="s">
        <v>90</v>
      </c>
      <c r="D2076" s="2" t="s">
        <v>68</v>
      </c>
      <c r="E2076" s="2" t="str">
        <f t="shared" si="64"/>
        <v>201803</v>
      </c>
      <c r="F2076" s="2" t="str">
        <f t="shared" si="65"/>
        <v>20180366</v>
      </c>
      <c r="G2076" s="2" t="s">
        <v>69</v>
      </c>
      <c r="H2076" s="2">
        <v>520436</v>
      </c>
      <c r="I2076" s="10">
        <v>376403</v>
      </c>
      <c r="J2076" s="10">
        <v>0</v>
      </c>
      <c r="K2076" s="3"/>
      <c r="L2076" s="3"/>
    </row>
    <row r="2077" spans="1:12" x14ac:dyDescent="0.3">
      <c r="A2077" s="2">
        <v>2018</v>
      </c>
      <c r="B2077" s="2" t="s">
        <v>13</v>
      </c>
      <c r="C2077" s="4" t="s">
        <v>90</v>
      </c>
      <c r="D2077" s="2" t="s">
        <v>70</v>
      </c>
      <c r="E2077" s="2" t="str">
        <f t="shared" si="64"/>
        <v>201803</v>
      </c>
      <c r="F2077" s="2" t="str">
        <f t="shared" si="65"/>
        <v>20180388</v>
      </c>
      <c r="G2077" s="2" t="s">
        <v>71</v>
      </c>
      <c r="H2077" s="2">
        <v>40255</v>
      </c>
      <c r="I2077" s="10">
        <v>13364</v>
      </c>
      <c r="J2077" s="10">
        <v>0</v>
      </c>
      <c r="K2077" s="3"/>
      <c r="L2077" s="3"/>
    </row>
    <row r="2078" spans="1:12" x14ac:dyDescent="0.3">
      <c r="A2078" s="2">
        <v>2018</v>
      </c>
      <c r="B2078" s="2" t="s">
        <v>13</v>
      </c>
      <c r="C2078" s="4" t="s">
        <v>90</v>
      </c>
      <c r="D2078" s="2" t="s">
        <v>72</v>
      </c>
      <c r="E2078" s="2" t="str">
        <f t="shared" si="64"/>
        <v>201803</v>
      </c>
      <c r="F2078" s="2" t="str">
        <f t="shared" si="65"/>
        <v>20180368</v>
      </c>
      <c r="G2078" s="2" t="s">
        <v>73</v>
      </c>
      <c r="H2078" s="2">
        <v>1053569</v>
      </c>
      <c r="I2078" s="10">
        <v>900203</v>
      </c>
      <c r="J2078" s="10">
        <v>0</v>
      </c>
      <c r="K2078" s="3"/>
      <c r="L2078" s="3"/>
    </row>
    <row r="2079" spans="1:12" x14ac:dyDescent="0.3">
      <c r="A2079" s="2">
        <v>2018</v>
      </c>
      <c r="B2079" s="2" t="s">
        <v>13</v>
      </c>
      <c r="C2079" s="4" t="s">
        <v>90</v>
      </c>
      <c r="D2079" s="2" t="s">
        <v>74</v>
      </c>
      <c r="E2079" s="2" t="str">
        <f t="shared" si="64"/>
        <v>201803</v>
      </c>
      <c r="F2079" s="2" t="str">
        <f t="shared" si="65"/>
        <v>20180370</v>
      </c>
      <c r="G2079" s="2" t="s">
        <v>75</v>
      </c>
      <c r="H2079" s="2">
        <v>147929</v>
      </c>
      <c r="I2079" s="10">
        <v>776692</v>
      </c>
      <c r="J2079" s="10">
        <v>0</v>
      </c>
      <c r="K2079" s="3"/>
      <c r="L2079" s="3"/>
    </row>
    <row r="2080" spans="1:12" x14ac:dyDescent="0.3">
      <c r="A2080" s="2">
        <v>2018</v>
      </c>
      <c r="B2080" s="2" t="s">
        <v>13</v>
      </c>
      <c r="C2080" s="4" t="s">
        <v>90</v>
      </c>
      <c r="D2080" s="2" t="s">
        <v>76</v>
      </c>
      <c r="E2080" s="2" t="str">
        <f t="shared" si="64"/>
        <v>201803</v>
      </c>
      <c r="F2080" s="2" t="str">
        <f t="shared" si="65"/>
        <v>20180373</v>
      </c>
      <c r="G2080" s="2" t="s">
        <v>77</v>
      </c>
      <c r="H2080" s="2">
        <v>474101</v>
      </c>
      <c r="I2080" s="10">
        <v>712169</v>
      </c>
      <c r="J2080" s="10">
        <v>0</v>
      </c>
      <c r="K2080" s="3"/>
      <c r="L2080" s="3"/>
    </row>
    <row r="2081" spans="1:12" x14ac:dyDescent="0.3">
      <c r="A2081" s="2">
        <v>2018</v>
      </c>
      <c r="B2081" s="2" t="s">
        <v>13</v>
      </c>
      <c r="C2081" s="4" t="s">
        <v>90</v>
      </c>
      <c r="D2081" s="2" t="s">
        <v>78</v>
      </c>
      <c r="E2081" s="2" t="str">
        <f t="shared" si="64"/>
        <v>201803</v>
      </c>
      <c r="F2081" s="2" t="str">
        <f t="shared" si="65"/>
        <v>20180376</v>
      </c>
      <c r="G2081" s="2" t="s">
        <v>79</v>
      </c>
      <c r="H2081" s="2">
        <v>2450553</v>
      </c>
      <c r="I2081" s="10">
        <v>1733354</v>
      </c>
      <c r="J2081" s="10">
        <v>0</v>
      </c>
      <c r="K2081" s="3"/>
      <c r="L2081" s="3"/>
    </row>
    <row r="2082" spans="1:12" x14ac:dyDescent="0.3">
      <c r="A2082" s="2">
        <v>2018</v>
      </c>
      <c r="B2082" s="2" t="s">
        <v>13</v>
      </c>
      <c r="C2082" s="4" t="s">
        <v>90</v>
      </c>
      <c r="D2082" s="2" t="s">
        <v>80</v>
      </c>
      <c r="E2082" s="2" t="str">
        <f t="shared" si="64"/>
        <v>201803</v>
      </c>
      <c r="F2082" s="2" t="str">
        <f t="shared" si="65"/>
        <v>20180397</v>
      </c>
      <c r="G2082" s="2" t="s">
        <v>81</v>
      </c>
      <c r="H2082" s="2">
        <v>3324</v>
      </c>
      <c r="I2082" s="10">
        <v>26825</v>
      </c>
      <c r="J2082" s="10">
        <v>0</v>
      </c>
      <c r="K2082" s="3"/>
      <c r="L2082" s="3"/>
    </row>
    <row r="2083" spans="1:12" x14ac:dyDescent="0.3">
      <c r="A2083" s="2">
        <v>2018</v>
      </c>
      <c r="B2083" s="2" t="s">
        <v>13</v>
      </c>
      <c r="C2083" s="4" t="s">
        <v>90</v>
      </c>
      <c r="D2083" s="2" t="s">
        <v>82</v>
      </c>
      <c r="E2083" s="2" t="str">
        <f t="shared" si="64"/>
        <v>201803</v>
      </c>
      <c r="F2083" s="2" t="str">
        <f t="shared" si="65"/>
        <v>20180399</v>
      </c>
      <c r="G2083" s="2" t="s">
        <v>83</v>
      </c>
      <c r="H2083" s="2">
        <v>6627</v>
      </c>
      <c r="I2083" s="10">
        <v>68739</v>
      </c>
      <c r="J2083" s="10">
        <v>0</v>
      </c>
      <c r="K2083" s="3"/>
      <c r="L2083" s="3"/>
    </row>
    <row r="2084" spans="1:12" x14ac:dyDescent="0.3">
      <c r="A2084" s="2">
        <v>2018</v>
      </c>
      <c r="B2084" s="2" t="s">
        <v>4</v>
      </c>
      <c r="C2084" s="4" t="s">
        <v>85</v>
      </c>
      <c r="D2084" s="2" t="s">
        <v>5</v>
      </c>
      <c r="E2084" s="2" t="str">
        <f t="shared" si="64"/>
        <v>201804</v>
      </c>
      <c r="F2084" s="2" t="str">
        <f t="shared" si="65"/>
        <v>20180491</v>
      </c>
      <c r="G2084" s="2" t="s">
        <v>6</v>
      </c>
      <c r="H2084" s="2">
        <v>14462</v>
      </c>
      <c r="I2084" s="10">
        <v>53839</v>
      </c>
      <c r="J2084" s="10">
        <v>0</v>
      </c>
      <c r="K2084" s="3"/>
      <c r="L2084" s="3"/>
    </row>
    <row r="2085" spans="1:12" x14ac:dyDescent="0.3">
      <c r="A2085" s="2">
        <v>2018</v>
      </c>
      <c r="B2085" s="2" t="s">
        <v>4</v>
      </c>
      <c r="C2085" s="4" t="s">
        <v>85</v>
      </c>
      <c r="D2085" s="2" t="s">
        <v>18</v>
      </c>
      <c r="E2085" s="2" t="str">
        <f t="shared" si="64"/>
        <v>201804</v>
      </c>
      <c r="F2085" s="2" t="str">
        <f t="shared" si="65"/>
        <v>20180405</v>
      </c>
      <c r="G2085" s="2" t="s">
        <v>19</v>
      </c>
      <c r="H2085" s="2">
        <v>3715071</v>
      </c>
      <c r="I2085" s="10">
        <v>2334826</v>
      </c>
      <c r="J2085" s="10">
        <v>0</v>
      </c>
      <c r="K2085" s="3"/>
      <c r="L2085" s="3"/>
    </row>
    <row r="2086" spans="1:12" x14ac:dyDescent="0.3">
      <c r="A2086" s="2">
        <v>2018</v>
      </c>
      <c r="B2086" s="2" t="s">
        <v>4</v>
      </c>
      <c r="C2086" s="4" t="s">
        <v>85</v>
      </c>
      <c r="D2086" s="2" t="s">
        <v>20</v>
      </c>
      <c r="E2086" s="2" t="str">
        <f t="shared" si="64"/>
        <v>201804</v>
      </c>
      <c r="F2086" s="2" t="str">
        <f t="shared" si="65"/>
        <v>20180481</v>
      </c>
      <c r="G2086" s="2" t="s">
        <v>21</v>
      </c>
      <c r="H2086" s="2">
        <v>42131</v>
      </c>
      <c r="I2086" s="10">
        <v>199688</v>
      </c>
      <c r="J2086" s="10">
        <v>0</v>
      </c>
      <c r="K2086" s="3"/>
      <c r="L2086" s="3"/>
    </row>
    <row r="2087" spans="1:12" x14ac:dyDescent="0.3">
      <c r="A2087" s="2">
        <v>2018</v>
      </c>
      <c r="B2087" s="2" t="s">
        <v>4</v>
      </c>
      <c r="C2087" s="4" t="s">
        <v>85</v>
      </c>
      <c r="D2087" s="2" t="s">
        <v>22</v>
      </c>
      <c r="E2087" s="2" t="str">
        <f t="shared" si="64"/>
        <v>201804</v>
      </c>
      <c r="F2087" s="2" t="str">
        <f t="shared" si="65"/>
        <v>20180408</v>
      </c>
      <c r="G2087" s="2" t="s">
        <v>23</v>
      </c>
      <c r="H2087" s="2">
        <v>1078090</v>
      </c>
      <c r="I2087" s="10">
        <v>1336618</v>
      </c>
      <c r="J2087" s="10">
        <v>0</v>
      </c>
      <c r="K2087" s="3"/>
      <c r="L2087" s="3"/>
    </row>
    <row r="2088" spans="1:12" x14ac:dyDescent="0.3">
      <c r="A2088" s="2">
        <v>2018</v>
      </c>
      <c r="B2088" s="2" t="s">
        <v>4</v>
      </c>
      <c r="C2088" s="4" t="s">
        <v>85</v>
      </c>
      <c r="D2088" s="2" t="s">
        <v>24</v>
      </c>
      <c r="E2088" s="2" t="str">
        <f t="shared" si="64"/>
        <v>201804</v>
      </c>
      <c r="F2088" s="2" t="str">
        <f t="shared" si="65"/>
        <v>20180411</v>
      </c>
      <c r="G2088" s="2" t="s">
        <v>25</v>
      </c>
      <c r="H2088" s="2">
        <v>6052836</v>
      </c>
      <c r="I2088" s="10">
        <v>1181663</v>
      </c>
      <c r="J2088" s="10">
        <v>0</v>
      </c>
      <c r="K2088" s="3"/>
      <c r="L2088" s="3"/>
    </row>
    <row r="2089" spans="1:12" x14ac:dyDescent="0.3">
      <c r="A2089" s="2">
        <v>2018</v>
      </c>
      <c r="B2089" s="2" t="s">
        <v>4</v>
      </c>
      <c r="C2089" s="4" t="s">
        <v>85</v>
      </c>
      <c r="D2089" s="2" t="s">
        <v>26</v>
      </c>
      <c r="E2089" s="2" t="str">
        <f t="shared" si="64"/>
        <v>201804</v>
      </c>
      <c r="F2089" s="2" t="str">
        <f t="shared" si="65"/>
        <v>20180413</v>
      </c>
      <c r="G2089" s="2" t="s">
        <v>27</v>
      </c>
      <c r="H2089" s="2">
        <v>603237</v>
      </c>
      <c r="I2089" s="10">
        <v>1423041</v>
      </c>
      <c r="J2089" s="10">
        <v>0</v>
      </c>
      <c r="K2089" s="3"/>
      <c r="L2089" s="3"/>
    </row>
    <row r="2090" spans="1:12" x14ac:dyDescent="0.3">
      <c r="A2090" s="2">
        <v>2018</v>
      </c>
      <c r="B2090" s="2" t="s">
        <v>4</v>
      </c>
      <c r="C2090" s="4" t="s">
        <v>85</v>
      </c>
      <c r="D2090" s="2" t="s">
        <v>28</v>
      </c>
      <c r="E2090" s="2" t="str">
        <f t="shared" si="64"/>
        <v>201804</v>
      </c>
      <c r="F2090" s="2" t="str">
        <f t="shared" si="65"/>
        <v>20180415</v>
      </c>
      <c r="G2090" s="2" t="s">
        <v>29</v>
      </c>
      <c r="H2090" s="2">
        <v>437197</v>
      </c>
      <c r="I2090" s="10">
        <v>638407</v>
      </c>
      <c r="J2090" s="10">
        <v>0</v>
      </c>
      <c r="K2090" s="3"/>
      <c r="L2090" s="3"/>
    </row>
    <row r="2091" spans="1:12" x14ac:dyDescent="0.3">
      <c r="A2091" s="2">
        <v>2018</v>
      </c>
      <c r="B2091" s="2" t="s">
        <v>4</v>
      </c>
      <c r="C2091" s="4" t="s">
        <v>85</v>
      </c>
      <c r="D2091" s="2" t="s">
        <v>30</v>
      </c>
      <c r="E2091" s="2" t="str">
        <f t="shared" si="64"/>
        <v>201804</v>
      </c>
      <c r="F2091" s="2" t="str">
        <f t="shared" si="65"/>
        <v>20180417</v>
      </c>
      <c r="G2091" s="2" t="s">
        <v>31</v>
      </c>
      <c r="H2091" s="2">
        <v>446448</v>
      </c>
      <c r="I2091" s="10">
        <v>393058</v>
      </c>
      <c r="J2091" s="10">
        <v>0</v>
      </c>
      <c r="K2091" s="3"/>
      <c r="L2091" s="3"/>
    </row>
    <row r="2092" spans="1:12" x14ac:dyDescent="0.3">
      <c r="A2092" s="2">
        <v>2018</v>
      </c>
      <c r="B2092" s="2" t="s">
        <v>4</v>
      </c>
      <c r="C2092" s="4" t="s">
        <v>85</v>
      </c>
      <c r="D2092" s="2" t="s">
        <v>32</v>
      </c>
      <c r="E2092" s="2" t="str">
        <f t="shared" si="64"/>
        <v>201804</v>
      </c>
      <c r="F2092" s="2" t="str">
        <f t="shared" si="65"/>
        <v>20180418</v>
      </c>
      <c r="G2092" s="2" t="s">
        <v>33</v>
      </c>
      <c r="H2092" s="2">
        <v>69758</v>
      </c>
      <c r="I2092" s="10">
        <v>303463</v>
      </c>
      <c r="J2092" s="10">
        <v>0</v>
      </c>
      <c r="K2092" s="3"/>
      <c r="L2092" s="3"/>
    </row>
    <row r="2093" spans="1:12" x14ac:dyDescent="0.3">
      <c r="A2093" s="2">
        <v>2018</v>
      </c>
      <c r="B2093" s="2" t="s">
        <v>4</v>
      </c>
      <c r="C2093" s="4" t="s">
        <v>85</v>
      </c>
      <c r="D2093" s="2" t="s">
        <v>34</v>
      </c>
      <c r="E2093" s="2" t="str">
        <f t="shared" si="64"/>
        <v>201804</v>
      </c>
      <c r="F2093" s="2" t="str">
        <f t="shared" si="65"/>
        <v>20180485</v>
      </c>
      <c r="G2093" s="2" t="s">
        <v>35</v>
      </c>
      <c r="H2093" s="2">
        <v>147991</v>
      </c>
      <c r="I2093" s="10">
        <v>218489</v>
      </c>
      <c r="J2093" s="10">
        <v>0</v>
      </c>
      <c r="K2093" s="3"/>
      <c r="L2093" s="3"/>
    </row>
    <row r="2094" spans="1:12" x14ac:dyDescent="0.3">
      <c r="A2094" s="2">
        <v>2018</v>
      </c>
      <c r="B2094" s="2" t="s">
        <v>4</v>
      </c>
      <c r="C2094" s="4" t="s">
        <v>85</v>
      </c>
      <c r="D2094" s="2" t="s">
        <v>36</v>
      </c>
      <c r="E2094" s="2" t="str">
        <f t="shared" si="64"/>
        <v>201804</v>
      </c>
      <c r="F2094" s="2" t="str">
        <f t="shared" si="65"/>
        <v>20180419</v>
      </c>
      <c r="G2094" s="2" t="s">
        <v>37</v>
      </c>
      <c r="H2094" s="2">
        <v>271059</v>
      </c>
      <c r="I2094" s="10">
        <v>952809</v>
      </c>
      <c r="J2094" s="10">
        <v>0</v>
      </c>
      <c r="K2094" s="3"/>
      <c r="L2094" s="3"/>
    </row>
    <row r="2095" spans="1:12" x14ac:dyDescent="0.3">
      <c r="A2095" s="2">
        <v>2018</v>
      </c>
      <c r="B2095" s="2" t="s">
        <v>4</v>
      </c>
      <c r="C2095" s="4" t="s">
        <v>85</v>
      </c>
      <c r="D2095" s="2" t="s">
        <v>38</v>
      </c>
      <c r="E2095" s="2" t="str">
        <f t="shared" si="64"/>
        <v>201804</v>
      </c>
      <c r="F2095" s="2" t="str">
        <f t="shared" si="65"/>
        <v>20180420</v>
      </c>
      <c r="G2095" s="2" t="s">
        <v>39</v>
      </c>
      <c r="H2095" s="2">
        <v>302581</v>
      </c>
      <c r="I2095" s="10">
        <v>814741</v>
      </c>
      <c r="J2095" s="10">
        <v>0</v>
      </c>
      <c r="K2095" s="3"/>
      <c r="L2095" s="3"/>
    </row>
    <row r="2096" spans="1:12" x14ac:dyDescent="0.3">
      <c r="A2096" s="2">
        <v>2018</v>
      </c>
      <c r="B2096" s="2" t="s">
        <v>4</v>
      </c>
      <c r="C2096" s="4" t="s">
        <v>85</v>
      </c>
      <c r="D2096" s="2" t="s">
        <v>40</v>
      </c>
      <c r="E2096" s="2" t="str">
        <f t="shared" si="64"/>
        <v>201804</v>
      </c>
      <c r="F2096" s="2" t="str">
        <f t="shared" si="65"/>
        <v>20180427</v>
      </c>
      <c r="G2096" s="2" t="s">
        <v>41</v>
      </c>
      <c r="H2096" s="2">
        <v>49956</v>
      </c>
      <c r="I2096" s="10">
        <v>372308</v>
      </c>
      <c r="J2096" s="10">
        <v>0</v>
      </c>
      <c r="K2096" s="3"/>
      <c r="L2096" s="3"/>
    </row>
    <row r="2097" spans="1:12" x14ac:dyDescent="0.3">
      <c r="A2097" s="2">
        <v>2018</v>
      </c>
      <c r="B2097" s="2" t="s">
        <v>4</v>
      </c>
      <c r="C2097" s="4" t="s">
        <v>85</v>
      </c>
      <c r="D2097" s="2" t="s">
        <v>42</v>
      </c>
      <c r="E2097" s="2" t="str">
        <f t="shared" si="64"/>
        <v>201804</v>
      </c>
      <c r="F2097" s="2" t="str">
        <f t="shared" si="65"/>
        <v>20180423</v>
      </c>
      <c r="G2097" s="2" t="s">
        <v>43</v>
      </c>
      <c r="H2097" s="2">
        <v>282341</v>
      </c>
      <c r="I2097" s="10">
        <v>1313180</v>
      </c>
      <c r="J2097" s="10">
        <v>0</v>
      </c>
      <c r="K2097" s="3"/>
      <c r="L2097" s="3"/>
    </row>
    <row r="2098" spans="1:12" x14ac:dyDescent="0.3">
      <c r="A2098" s="2">
        <v>2018</v>
      </c>
      <c r="B2098" s="2" t="s">
        <v>4</v>
      </c>
      <c r="C2098" s="4" t="s">
        <v>85</v>
      </c>
      <c r="D2098" s="2" t="s">
        <v>44</v>
      </c>
      <c r="E2098" s="2" t="str">
        <f t="shared" si="64"/>
        <v>201804</v>
      </c>
      <c r="F2098" s="2" t="str">
        <f t="shared" si="65"/>
        <v>20180425</v>
      </c>
      <c r="G2098" s="2" t="s">
        <v>45</v>
      </c>
      <c r="H2098" s="2">
        <v>1321400</v>
      </c>
      <c r="I2098" s="10">
        <v>835080</v>
      </c>
      <c r="J2098" s="10">
        <v>0</v>
      </c>
      <c r="K2098" s="3"/>
      <c r="L2098" s="3"/>
    </row>
    <row r="2099" spans="1:12" x14ac:dyDescent="0.3">
      <c r="A2099" s="2">
        <v>2018</v>
      </c>
      <c r="B2099" s="2" t="s">
        <v>4</v>
      </c>
      <c r="C2099" s="4" t="s">
        <v>85</v>
      </c>
      <c r="D2099" s="2" t="s">
        <v>46</v>
      </c>
      <c r="E2099" s="2" t="str">
        <f t="shared" si="64"/>
        <v>201804</v>
      </c>
      <c r="F2099" s="2" t="str">
        <f t="shared" si="65"/>
        <v>20180494</v>
      </c>
      <c r="G2099" s="2" t="s">
        <v>47</v>
      </c>
      <c r="H2099" s="2">
        <v>5294</v>
      </c>
      <c r="I2099" s="10">
        <v>38233</v>
      </c>
      <c r="J2099" s="10">
        <v>0</v>
      </c>
      <c r="K2099" s="3"/>
      <c r="L2099" s="3"/>
    </row>
    <row r="2100" spans="1:12" x14ac:dyDescent="0.3">
      <c r="A2100" s="2">
        <v>2018</v>
      </c>
      <c r="B2100" s="2" t="s">
        <v>4</v>
      </c>
      <c r="C2100" s="4" t="s">
        <v>85</v>
      </c>
      <c r="D2100" s="2" t="s">
        <v>48</v>
      </c>
      <c r="E2100" s="2" t="str">
        <f t="shared" si="64"/>
        <v>201804</v>
      </c>
      <c r="F2100" s="2" t="str">
        <f t="shared" si="65"/>
        <v>20180495</v>
      </c>
      <c r="G2100" s="2" t="s">
        <v>49</v>
      </c>
      <c r="H2100" s="2">
        <v>16249</v>
      </c>
      <c r="I2100" s="10">
        <v>56581</v>
      </c>
      <c r="J2100" s="10">
        <v>0</v>
      </c>
      <c r="K2100" s="3"/>
      <c r="L2100" s="3"/>
    </row>
    <row r="2101" spans="1:12" x14ac:dyDescent="0.3">
      <c r="A2101" s="2">
        <v>2018</v>
      </c>
      <c r="B2101" s="2" t="s">
        <v>4</v>
      </c>
      <c r="C2101" s="4" t="s">
        <v>85</v>
      </c>
      <c r="D2101" s="2" t="s">
        <v>50</v>
      </c>
      <c r="E2101" s="2" t="str">
        <f t="shared" si="64"/>
        <v>201804</v>
      </c>
      <c r="F2101" s="2" t="str">
        <f t="shared" si="65"/>
        <v>20180441</v>
      </c>
      <c r="G2101" s="2" t="s">
        <v>51</v>
      </c>
      <c r="H2101" s="2">
        <v>311166</v>
      </c>
      <c r="I2101" s="10">
        <v>754014</v>
      </c>
      <c r="J2101" s="10">
        <v>0</v>
      </c>
      <c r="K2101" s="3"/>
      <c r="L2101" s="3"/>
    </row>
    <row r="2102" spans="1:12" x14ac:dyDescent="0.3">
      <c r="A2102" s="2">
        <v>2018</v>
      </c>
      <c r="B2102" s="2" t="s">
        <v>4</v>
      </c>
      <c r="C2102" s="4" t="s">
        <v>85</v>
      </c>
      <c r="D2102" s="2" t="s">
        <v>54</v>
      </c>
      <c r="E2102" s="2" t="str">
        <f t="shared" si="64"/>
        <v>201804</v>
      </c>
      <c r="F2102" s="2" t="str">
        <f t="shared" si="65"/>
        <v>20180444</v>
      </c>
      <c r="G2102" s="2" t="s">
        <v>55</v>
      </c>
      <c r="H2102" s="2">
        <v>130690</v>
      </c>
      <c r="I2102" s="10">
        <v>712047</v>
      </c>
      <c r="J2102" s="10">
        <v>0</v>
      </c>
      <c r="K2102" s="3"/>
      <c r="L2102" s="3"/>
    </row>
    <row r="2103" spans="1:12" x14ac:dyDescent="0.3">
      <c r="A2103" s="2">
        <v>2018</v>
      </c>
      <c r="B2103" s="2" t="s">
        <v>4</v>
      </c>
      <c r="C2103" s="4" t="s">
        <v>85</v>
      </c>
      <c r="D2103" s="2" t="s">
        <v>56</v>
      </c>
      <c r="E2103" s="2" t="str">
        <f t="shared" si="64"/>
        <v>201804</v>
      </c>
      <c r="F2103" s="2" t="str">
        <f t="shared" si="65"/>
        <v>20180447</v>
      </c>
      <c r="G2103" s="2" t="s">
        <v>57</v>
      </c>
      <c r="H2103" s="2">
        <v>353379</v>
      </c>
      <c r="I2103" s="10">
        <v>919258</v>
      </c>
      <c r="J2103" s="10">
        <v>0</v>
      </c>
      <c r="K2103" s="3"/>
      <c r="L2103" s="3"/>
    </row>
    <row r="2104" spans="1:12" x14ac:dyDescent="0.3">
      <c r="A2104" s="2">
        <v>2018</v>
      </c>
      <c r="B2104" s="2" t="s">
        <v>4</v>
      </c>
      <c r="C2104" s="4" t="s">
        <v>85</v>
      </c>
      <c r="D2104" s="2" t="s">
        <v>58</v>
      </c>
      <c r="E2104" s="2" t="str">
        <f t="shared" si="64"/>
        <v>201804</v>
      </c>
      <c r="F2104" s="2" t="str">
        <f t="shared" si="65"/>
        <v>20180450</v>
      </c>
      <c r="G2104" s="2" t="s">
        <v>59</v>
      </c>
      <c r="H2104" s="2">
        <v>401828</v>
      </c>
      <c r="I2104" s="10">
        <v>504557</v>
      </c>
      <c r="J2104" s="10">
        <v>0</v>
      </c>
      <c r="K2104" s="3"/>
      <c r="L2104" s="3"/>
    </row>
    <row r="2105" spans="1:12" x14ac:dyDescent="0.3">
      <c r="A2105" s="2">
        <v>2018</v>
      </c>
      <c r="B2105" s="2" t="s">
        <v>4</v>
      </c>
      <c r="C2105" s="4" t="s">
        <v>85</v>
      </c>
      <c r="D2105" s="2" t="s">
        <v>60</v>
      </c>
      <c r="E2105" s="2" t="str">
        <f t="shared" si="64"/>
        <v>201804</v>
      </c>
      <c r="F2105" s="2" t="str">
        <f t="shared" si="65"/>
        <v>20180452</v>
      </c>
      <c r="G2105" s="2" t="s">
        <v>61</v>
      </c>
      <c r="H2105" s="2">
        <v>259772</v>
      </c>
      <c r="I2105" s="10">
        <v>1140963</v>
      </c>
      <c r="J2105" s="10">
        <v>0</v>
      </c>
      <c r="K2105" s="3"/>
      <c r="L2105" s="3"/>
    </row>
    <row r="2106" spans="1:12" x14ac:dyDescent="0.3">
      <c r="A2106" s="2">
        <v>2018</v>
      </c>
      <c r="B2106" s="2" t="s">
        <v>4</v>
      </c>
      <c r="C2106" s="4" t="s">
        <v>85</v>
      </c>
      <c r="D2106" s="2" t="s">
        <v>62</v>
      </c>
      <c r="E2106" s="2" t="str">
        <f t="shared" si="64"/>
        <v>201804</v>
      </c>
      <c r="F2106" s="2" t="str">
        <f t="shared" si="65"/>
        <v>20180454</v>
      </c>
      <c r="G2106" s="2" t="s">
        <v>63</v>
      </c>
      <c r="H2106" s="2">
        <v>416748</v>
      </c>
      <c r="I2106" s="10">
        <v>944787</v>
      </c>
      <c r="J2106" s="10">
        <v>0</v>
      </c>
      <c r="K2106" s="3"/>
      <c r="L2106" s="3"/>
    </row>
    <row r="2107" spans="1:12" x14ac:dyDescent="0.3">
      <c r="A2107" s="2">
        <v>2018</v>
      </c>
      <c r="B2107" s="2" t="s">
        <v>4</v>
      </c>
      <c r="C2107" s="4" t="s">
        <v>85</v>
      </c>
      <c r="D2107" s="2" t="s">
        <v>64</v>
      </c>
      <c r="E2107" s="2" t="str">
        <f t="shared" si="64"/>
        <v>201804</v>
      </c>
      <c r="F2107" s="2" t="str">
        <f t="shared" si="65"/>
        <v>20180486</v>
      </c>
      <c r="G2107" s="2" t="s">
        <v>65</v>
      </c>
      <c r="H2107" s="2">
        <v>41556</v>
      </c>
      <c r="I2107" s="10">
        <v>256189</v>
      </c>
      <c r="J2107" s="10">
        <v>0</v>
      </c>
      <c r="K2107" s="3"/>
      <c r="L2107" s="3"/>
    </row>
    <row r="2108" spans="1:12" x14ac:dyDescent="0.3">
      <c r="A2108" s="2">
        <v>2018</v>
      </c>
      <c r="B2108" s="2" t="s">
        <v>4</v>
      </c>
      <c r="C2108" s="4" t="s">
        <v>85</v>
      </c>
      <c r="D2108" s="2" t="s">
        <v>66</v>
      </c>
      <c r="E2108" s="2" t="str">
        <f t="shared" si="64"/>
        <v>201804</v>
      </c>
      <c r="F2108" s="2" t="str">
        <f t="shared" si="65"/>
        <v>20180463</v>
      </c>
      <c r="G2108" s="2" t="s">
        <v>67</v>
      </c>
      <c r="H2108" s="2">
        <v>259909</v>
      </c>
      <c r="I2108" s="10">
        <v>234535</v>
      </c>
      <c r="J2108" s="10">
        <v>0</v>
      </c>
      <c r="K2108" s="3"/>
      <c r="L2108" s="3"/>
    </row>
    <row r="2109" spans="1:12" x14ac:dyDescent="0.3">
      <c r="A2109" s="2">
        <v>2018</v>
      </c>
      <c r="B2109" s="2" t="s">
        <v>4</v>
      </c>
      <c r="C2109" s="4" t="s">
        <v>85</v>
      </c>
      <c r="D2109" s="2" t="s">
        <v>68</v>
      </c>
      <c r="E2109" s="2" t="str">
        <f t="shared" si="64"/>
        <v>201804</v>
      </c>
      <c r="F2109" s="2" t="str">
        <f t="shared" si="65"/>
        <v>20180466</v>
      </c>
      <c r="G2109" s="2" t="s">
        <v>69</v>
      </c>
      <c r="H2109" s="2">
        <v>520337</v>
      </c>
      <c r="I2109" s="10">
        <v>377861</v>
      </c>
      <c r="J2109" s="10">
        <v>0</v>
      </c>
      <c r="K2109" s="3"/>
      <c r="L2109" s="3"/>
    </row>
    <row r="2110" spans="1:12" x14ac:dyDescent="0.3">
      <c r="A2110" s="2">
        <v>2018</v>
      </c>
      <c r="B2110" s="2" t="s">
        <v>4</v>
      </c>
      <c r="C2110" s="4" t="s">
        <v>85</v>
      </c>
      <c r="D2110" s="2" t="s">
        <v>70</v>
      </c>
      <c r="E2110" s="2" t="str">
        <f t="shared" si="64"/>
        <v>201804</v>
      </c>
      <c r="F2110" s="2" t="str">
        <f t="shared" si="65"/>
        <v>20180488</v>
      </c>
      <c r="G2110" s="2" t="s">
        <v>71</v>
      </c>
      <c r="H2110" s="2">
        <v>40503</v>
      </c>
      <c r="I2110" s="10">
        <v>13286</v>
      </c>
      <c r="J2110" s="10">
        <v>0</v>
      </c>
      <c r="K2110" s="3"/>
      <c r="L2110" s="3"/>
    </row>
    <row r="2111" spans="1:12" x14ac:dyDescent="0.3">
      <c r="A2111" s="2">
        <v>2018</v>
      </c>
      <c r="B2111" s="2" t="s">
        <v>4</v>
      </c>
      <c r="C2111" s="4" t="s">
        <v>85</v>
      </c>
      <c r="D2111" s="2" t="s">
        <v>72</v>
      </c>
      <c r="E2111" s="2" t="str">
        <f t="shared" si="64"/>
        <v>201804</v>
      </c>
      <c r="F2111" s="2" t="str">
        <f t="shared" si="65"/>
        <v>20180468</v>
      </c>
      <c r="G2111" s="2" t="s">
        <v>73</v>
      </c>
      <c r="H2111" s="2">
        <v>1056594</v>
      </c>
      <c r="I2111" s="10">
        <v>902094</v>
      </c>
      <c r="J2111" s="10">
        <v>0</v>
      </c>
      <c r="K2111" s="3"/>
      <c r="L2111" s="3"/>
    </row>
    <row r="2112" spans="1:12" x14ac:dyDescent="0.3">
      <c r="A2112" s="2">
        <v>2018</v>
      </c>
      <c r="B2112" s="2" t="s">
        <v>4</v>
      </c>
      <c r="C2112" s="4" t="s">
        <v>85</v>
      </c>
      <c r="D2112" s="2" t="s">
        <v>74</v>
      </c>
      <c r="E2112" s="2" t="str">
        <f t="shared" si="64"/>
        <v>201804</v>
      </c>
      <c r="F2112" s="2" t="str">
        <f t="shared" si="65"/>
        <v>20180470</v>
      </c>
      <c r="G2112" s="2" t="s">
        <v>75</v>
      </c>
      <c r="H2112" s="2">
        <v>147641</v>
      </c>
      <c r="I2112" s="10">
        <v>777245</v>
      </c>
      <c r="J2112" s="10">
        <v>0</v>
      </c>
      <c r="K2112" s="3"/>
      <c r="L2112" s="3"/>
    </row>
    <row r="2113" spans="1:12" x14ac:dyDescent="0.3">
      <c r="A2113" s="2">
        <v>2018</v>
      </c>
      <c r="B2113" s="2" t="s">
        <v>4</v>
      </c>
      <c r="C2113" s="4" t="s">
        <v>85</v>
      </c>
      <c r="D2113" s="2" t="s">
        <v>76</v>
      </c>
      <c r="E2113" s="2" t="str">
        <f t="shared" si="64"/>
        <v>201804</v>
      </c>
      <c r="F2113" s="2" t="str">
        <f t="shared" si="65"/>
        <v>20180473</v>
      </c>
      <c r="G2113" s="2" t="s">
        <v>77</v>
      </c>
      <c r="H2113" s="2">
        <v>475884</v>
      </c>
      <c r="I2113" s="10">
        <v>712272</v>
      </c>
      <c r="J2113" s="10">
        <v>0</v>
      </c>
      <c r="K2113" s="3"/>
      <c r="L2113" s="3"/>
    </row>
    <row r="2114" spans="1:12" x14ac:dyDescent="0.3">
      <c r="A2114" s="2">
        <v>2018</v>
      </c>
      <c r="B2114" s="2" t="s">
        <v>4</v>
      </c>
      <c r="C2114" s="4" t="s">
        <v>85</v>
      </c>
      <c r="D2114" s="2" t="s">
        <v>78</v>
      </c>
      <c r="E2114" s="2" t="str">
        <f t="shared" ref="E2114:E2177" si="66">+CONCATENATE(A2114,C2114)</f>
        <v>201804</v>
      </c>
      <c r="F2114" s="2" t="str">
        <f t="shared" ref="F2114:F2177" si="67">+CONCATENATE(A2114,C2114,D2114)</f>
        <v>20180476</v>
      </c>
      <c r="G2114" s="2" t="s">
        <v>79</v>
      </c>
      <c r="H2114" s="2">
        <v>2451235</v>
      </c>
      <c r="I2114" s="10">
        <v>1733729</v>
      </c>
      <c r="J2114" s="10">
        <v>0</v>
      </c>
      <c r="K2114" s="3"/>
      <c r="L2114" s="3"/>
    </row>
    <row r="2115" spans="1:12" x14ac:dyDescent="0.3">
      <c r="A2115" s="2">
        <v>2018</v>
      </c>
      <c r="B2115" s="2" t="s">
        <v>4</v>
      </c>
      <c r="C2115" s="4" t="s">
        <v>85</v>
      </c>
      <c r="D2115" s="2" t="s">
        <v>80</v>
      </c>
      <c r="E2115" s="2" t="str">
        <f t="shared" si="66"/>
        <v>201804</v>
      </c>
      <c r="F2115" s="2" t="str">
        <f t="shared" si="67"/>
        <v>20180497</v>
      </c>
      <c r="G2115" s="2" t="s">
        <v>81</v>
      </c>
      <c r="H2115" s="2">
        <v>3306</v>
      </c>
      <c r="I2115" s="10">
        <v>26947</v>
      </c>
      <c r="J2115" s="10">
        <v>0</v>
      </c>
      <c r="K2115" s="3"/>
      <c r="L2115" s="3"/>
    </row>
    <row r="2116" spans="1:12" x14ac:dyDescent="0.3">
      <c r="A2116" s="2">
        <v>2018</v>
      </c>
      <c r="B2116" s="2" t="s">
        <v>4</v>
      </c>
      <c r="C2116" s="4" t="s">
        <v>85</v>
      </c>
      <c r="D2116" s="2" t="s">
        <v>82</v>
      </c>
      <c r="E2116" s="2" t="str">
        <f t="shared" si="66"/>
        <v>201804</v>
      </c>
      <c r="F2116" s="2" t="str">
        <f t="shared" si="67"/>
        <v>20180499</v>
      </c>
      <c r="G2116" s="2" t="s">
        <v>83</v>
      </c>
      <c r="H2116" s="2">
        <v>6762</v>
      </c>
      <c r="I2116" s="10">
        <v>68932</v>
      </c>
      <c r="J2116" s="10">
        <v>0</v>
      </c>
      <c r="K2116" s="3"/>
      <c r="L2116" s="3"/>
    </row>
    <row r="2117" spans="1:12" x14ac:dyDescent="0.3">
      <c r="A2117" s="2">
        <v>2018</v>
      </c>
      <c r="B2117" s="2" t="s">
        <v>14</v>
      </c>
      <c r="C2117" s="4" t="s">
        <v>18</v>
      </c>
      <c r="D2117" s="2" t="s">
        <v>5</v>
      </c>
      <c r="E2117" s="2" t="str">
        <f t="shared" si="66"/>
        <v>201805</v>
      </c>
      <c r="F2117" s="2" t="str">
        <f t="shared" si="67"/>
        <v>20180591</v>
      </c>
      <c r="G2117" s="2" t="s">
        <v>6</v>
      </c>
      <c r="H2117" s="2">
        <v>14649</v>
      </c>
      <c r="I2117" s="10">
        <v>53663</v>
      </c>
      <c r="J2117" s="10">
        <v>0</v>
      </c>
      <c r="K2117" s="3"/>
      <c r="L2117" s="3"/>
    </row>
    <row r="2118" spans="1:12" x14ac:dyDescent="0.3">
      <c r="A2118" s="2">
        <v>2018</v>
      </c>
      <c r="B2118" s="2" t="s">
        <v>14</v>
      </c>
      <c r="C2118" s="4" t="s">
        <v>18</v>
      </c>
      <c r="D2118" s="2" t="s">
        <v>18</v>
      </c>
      <c r="E2118" s="2" t="str">
        <f t="shared" si="66"/>
        <v>201805</v>
      </c>
      <c r="F2118" s="2" t="str">
        <f t="shared" si="67"/>
        <v>20180505</v>
      </c>
      <c r="G2118" s="2" t="s">
        <v>19</v>
      </c>
      <c r="H2118" s="2">
        <v>3717423</v>
      </c>
      <c r="I2118" s="10">
        <v>2336036</v>
      </c>
      <c r="J2118" s="10">
        <v>0</v>
      </c>
      <c r="K2118" s="3"/>
      <c r="L2118" s="3"/>
    </row>
    <row r="2119" spans="1:12" x14ac:dyDescent="0.3">
      <c r="A2119" s="2">
        <v>2018</v>
      </c>
      <c r="B2119" s="2" t="s">
        <v>14</v>
      </c>
      <c r="C2119" s="4" t="s">
        <v>18</v>
      </c>
      <c r="D2119" s="2" t="s">
        <v>20</v>
      </c>
      <c r="E2119" s="2" t="str">
        <f t="shared" si="66"/>
        <v>201805</v>
      </c>
      <c r="F2119" s="2" t="str">
        <f t="shared" si="67"/>
        <v>20180581</v>
      </c>
      <c r="G2119" s="2" t="s">
        <v>21</v>
      </c>
      <c r="H2119" s="2">
        <v>41875</v>
      </c>
      <c r="I2119" s="10">
        <v>200254</v>
      </c>
      <c r="J2119" s="10">
        <v>0</v>
      </c>
      <c r="K2119" s="3"/>
      <c r="L2119" s="3"/>
    </row>
    <row r="2120" spans="1:12" x14ac:dyDescent="0.3">
      <c r="A2120" s="2">
        <v>2018</v>
      </c>
      <c r="B2120" s="2" t="s">
        <v>14</v>
      </c>
      <c r="C2120" s="4" t="s">
        <v>18</v>
      </c>
      <c r="D2120" s="2" t="s">
        <v>22</v>
      </c>
      <c r="E2120" s="2" t="str">
        <f t="shared" si="66"/>
        <v>201805</v>
      </c>
      <c r="F2120" s="2" t="str">
        <f t="shared" si="67"/>
        <v>20180508</v>
      </c>
      <c r="G2120" s="2" t="s">
        <v>23</v>
      </c>
      <c r="H2120" s="2">
        <v>1080198</v>
      </c>
      <c r="I2120" s="10">
        <v>1340356</v>
      </c>
      <c r="J2120" s="10">
        <v>0</v>
      </c>
      <c r="K2120" s="3"/>
      <c r="L2120" s="3"/>
    </row>
    <row r="2121" spans="1:12" x14ac:dyDescent="0.3">
      <c r="A2121" s="2">
        <v>2018</v>
      </c>
      <c r="B2121" s="2" t="s">
        <v>14</v>
      </c>
      <c r="C2121" s="4" t="s">
        <v>18</v>
      </c>
      <c r="D2121" s="2" t="s">
        <v>24</v>
      </c>
      <c r="E2121" s="2" t="str">
        <f t="shared" si="66"/>
        <v>201805</v>
      </c>
      <c r="F2121" s="2" t="str">
        <f t="shared" si="67"/>
        <v>20180511</v>
      </c>
      <c r="G2121" s="2" t="s">
        <v>25</v>
      </c>
      <c r="H2121" s="2">
        <v>6053364</v>
      </c>
      <c r="I2121" s="10">
        <v>1178778</v>
      </c>
      <c r="J2121" s="10">
        <v>0</v>
      </c>
      <c r="K2121" s="3"/>
      <c r="L2121" s="3"/>
    </row>
    <row r="2122" spans="1:12" x14ac:dyDescent="0.3">
      <c r="A2122" s="2">
        <v>2018</v>
      </c>
      <c r="B2122" s="2" t="s">
        <v>14</v>
      </c>
      <c r="C2122" s="4" t="s">
        <v>18</v>
      </c>
      <c r="D2122" s="2" t="s">
        <v>26</v>
      </c>
      <c r="E2122" s="2" t="str">
        <f t="shared" si="66"/>
        <v>201805</v>
      </c>
      <c r="F2122" s="2" t="str">
        <f t="shared" si="67"/>
        <v>20180513</v>
      </c>
      <c r="G2122" s="2" t="s">
        <v>27</v>
      </c>
      <c r="H2122" s="2">
        <v>604608</v>
      </c>
      <c r="I2122" s="10">
        <v>1421844</v>
      </c>
      <c r="J2122" s="10">
        <v>0</v>
      </c>
      <c r="K2122" s="3"/>
      <c r="L2122" s="3"/>
    </row>
    <row r="2123" spans="1:12" x14ac:dyDescent="0.3">
      <c r="A2123" s="2">
        <v>2018</v>
      </c>
      <c r="B2123" s="2" t="s">
        <v>14</v>
      </c>
      <c r="C2123" s="4" t="s">
        <v>18</v>
      </c>
      <c r="D2123" s="2" t="s">
        <v>28</v>
      </c>
      <c r="E2123" s="2" t="str">
        <f t="shared" si="66"/>
        <v>201805</v>
      </c>
      <c r="F2123" s="2" t="str">
        <f t="shared" si="67"/>
        <v>20180515</v>
      </c>
      <c r="G2123" s="2" t="s">
        <v>29</v>
      </c>
      <c r="H2123" s="2">
        <v>433738</v>
      </c>
      <c r="I2123" s="10">
        <v>639895</v>
      </c>
      <c r="J2123" s="10">
        <v>0</v>
      </c>
      <c r="K2123" s="3"/>
      <c r="L2123" s="3"/>
    </row>
    <row r="2124" spans="1:12" x14ac:dyDescent="0.3">
      <c r="A2124" s="2">
        <v>2018</v>
      </c>
      <c r="B2124" s="2" t="s">
        <v>14</v>
      </c>
      <c r="C2124" s="4" t="s">
        <v>18</v>
      </c>
      <c r="D2124" s="2" t="s">
        <v>30</v>
      </c>
      <c r="E2124" s="2" t="str">
        <f t="shared" si="66"/>
        <v>201805</v>
      </c>
      <c r="F2124" s="2" t="str">
        <f t="shared" si="67"/>
        <v>20180517</v>
      </c>
      <c r="G2124" s="2" t="s">
        <v>31</v>
      </c>
      <c r="H2124" s="2">
        <v>445471</v>
      </c>
      <c r="I2124" s="10">
        <v>391538</v>
      </c>
      <c r="J2124" s="10">
        <v>0</v>
      </c>
      <c r="K2124" s="3"/>
      <c r="L2124" s="3"/>
    </row>
    <row r="2125" spans="1:12" x14ac:dyDescent="0.3">
      <c r="A2125" s="2">
        <v>2018</v>
      </c>
      <c r="B2125" s="2" t="s">
        <v>14</v>
      </c>
      <c r="C2125" s="4" t="s">
        <v>18</v>
      </c>
      <c r="D2125" s="2" t="s">
        <v>32</v>
      </c>
      <c r="E2125" s="2" t="str">
        <f t="shared" si="66"/>
        <v>201805</v>
      </c>
      <c r="F2125" s="2" t="str">
        <f t="shared" si="67"/>
        <v>20180518</v>
      </c>
      <c r="G2125" s="2" t="s">
        <v>33</v>
      </c>
      <c r="H2125" s="2">
        <v>69207</v>
      </c>
      <c r="I2125" s="10">
        <v>304204</v>
      </c>
      <c r="J2125" s="10">
        <v>0</v>
      </c>
      <c r="K2125" s="3"/>
      <c r="L2125" s="3"/>
    </row>
    <row r="2126" spans="1:12" x14ac:dyDescent="0.3">
      <c r="A2126" s="2">
        <v>2018</v>
      </c>
      <c r="B2126" s="2" t="s">
        <v>14</v>
      </c>
      <c r="C2126" s="4" t="s">
        <v>18</v>
      </c>
      <c r="D2126" s="2" t="s">
        <v>34</v>
      </c>
      <c r="E2126" s="2" t="str">
        <f t="shared" si="66"/>
        <v>201805</v>
      </c>
      <c r="F2126" s="2" t="str">
        <f t="shared" si="67"/>
        <v>20180585</v>
      </c>
      <c r="G2126" s="2" t="s">
        <v>35</v>
      </c>
      <c r="H2126" s="2">
        <v>142287</v>
      </c>
      <c r="I2126" s="10">
        <v>221404</v>
      </c>
      <c r="J2126" s="10">
        <v>0</v>
      </c>
      <c r="K2126" s="3"/>
      <c r="L2126" s="3"/>
    </row>
    <row r="2127" spans="1:12" x14ac:dyDescent="0.3">
      <c r="A2127" s="2">
        <v>2018</v>
      </c>
      <c r="B2127" s="2" t="s">
        <v>14</v>
      </c>
      <c r="C2127" s="4" t="s">
        <v>18</v>
      </c>
      <c r="D2127" s="2" t="s">
        <v>36</v>
      </c>
      <c r="E2127" s="2" t="str">
        <f t="shared" si="66"/>
        <v>201805</v>
      </c>
      <c r="F2127" s="2" t="str">
        <f t="shared" si="67"/>
        <v>20180519</v>
      </c>
      <c r="G2127" s="2" t="s">
        <v>37</v>
      </c>
      <c r="H2127" s="2">
        <v>271087</v>
      </c>
      <c r="I2127" s="10">
        <v>953381</v>
      </c>
      <c r="J2127" s="10">
        <v>0</v>
      </c>
      <c r="K2127" s="3"/>
      <c r="L2127" s="3"/>
    </row>
    <row r="2128" spans="1:12" x14ac:dyDescent="0.3">
      <c r="A2128" s="2">
        <v>2018</v>
      </c>
      <c r="B2128" s="2" t="s">
        <v>14</v>
      </c>
      <c r="C2128" s="4" t="s">
        <v>18</v>
      </c>
      <c r="D2128" s="2" t="s">
        <v>38</v>
      </c>
      <c r="E2128" s="2" t="str">
        <f t="shared" si="66"/>
        <v>201805</v>
      </c>
      <c r="F2128" s="2" t="str">
        <f t="shared" si="67"/>
        <v>20180520</v>
      </c>
      <c r="G2128" s="2" t="s">
        <v>39</v>
      </c>
      <c r="H2128" s="2">
        <v>302680</v>
      </c>
      <c r="I2128" s="10">
        <v>817432</v>
      </c>
      <c r="J2128" s="10">
        <v>0</v>
      </c>
      <c r="K2128" s="3"/>
      <c r="L2128" s="3"/>
    </row>
    <row r="2129" spans="1:12" x14ac:dyDescent="0.3">
      <c r="A2129" s="2">
        <v>2018</v>
      </c>
      <c r="B2129" s="2" t="s">
        <v>14</v>
      </c>
      <c r="C2129" s="4" t="s">
        <v>18</v>
      </c>
      <c r="D2129" s="2" t="s">
        <v>40</v>
      </c>
      <c r="E2129" s="2" t="str">
        <f t="shared" si="66"/>
        <v>201805</v>
      </c>
      <c r="F2129" s="2" t="str">
        <f t="shared" si="67"/>
        <v>20180527</v>
      </c>
      <c r="G2129" s="2" t="s">
        <v>41</v>
      </c>
      <c r="H2129" s="2">
        <v>50537</v>
      </c>
      <c r="I2129" s="10">
        <v>371462</v>
      </c>
      <c r="J2129" s="10">
        <v>0</v>
      </c>
      <c r="K2129" s="3"/>
      <c r="L2129" s="3"/>
    </row>
    <row r="2130" spans="1:12" x14ac:dyDescent="0.3">
      <c r="A2130" s="2">
        <v>2018</v>
      </c>
      <c r="B2130" s="2" t="s">
        <v>14</v>
      </c>
      <c r="C2130" s="4" t="s">
        <v>18</v>
      </c>
      <c r="D2130" s="2" t="s">
        <v>42</v>
      </c>
      <c r="E2130" s="2" t="str">
        <f t="shared" si="66"/>
        <v>201805</v>
      </c>
      <c r="F2130" s="2" t="str">
        <f t="shared" si="67"/>
        <v>20180523</v>
      </c>
      <c r="G2130" s="2" t="s">
        <v>43</v>
      </c>
      <c r="H2130" s="2">
        <v>283682</v>
      </c>
      <c r="I2130" s="10">
        <v>1312862</v>
      </c>
      <c r="J2130" s="10">
        <v>0</v>
      </c>
      <c r="K2130" s="3"/>
      <c r="L2130" s="3"/>
    </row>
    <row r="2131" spans="1:12" x14ac:dyDescent="0.3">
      <c r="A2131" s="2">
        <v>2018</v>
      </c>
      <c r="B2131" s="2" t="s">
        <v>14</v>
      </c>
      <c r="C2131" s="4" t="s">
        <v>18</v>
      </c>
      <c r="D2131" s="2" t="s">
        <v>44</v>
      </c>
      <c r="E2131" s="2" t="str">
        <f t="shared" si="66"/>
        <v>201805</v>
      </c>
      <c r="F2131" s="2" t="str">
        <f t="shared" si="67"/>
        <v>20180525</v>
      </c>
      <c r="G2131" s="2" t="s">
        <v>45</v>
      </c>
      <c r="H2131" s="2">
        <v>1323226</v>
      </c>
      <c r="I2131" s="10">
        <v>834015</v>
      </c>
      <c r="J2131" s="10">
        <v>0</v>
      </c>
      <c r="K2131" s="3"/>
      <c r="L2131" s="3"/>
    </row>
    <row r="2132" spans="1:12" x14ac:dyDescent="0.3">
      <c r="A2132" s="2">
        <v>2018</v>
      </c>
      <c r="B2132" s="2" t="s">
        <v>14</v>
      </c>
      <c r="C2132" s="4" t="s">
        <v>18</v>
      </c>
      <c r="D2132" s="2" t="s">
        <v>46</v>
      </c>
      <c r="E2132" s="2" t="str">
        <f t="shared" si="66"/>
        <v>201805</v>
      </c>
      <c r="F2132" s="2" t="str">
        <f t="shared" si="67"/>
        <v>20180594</v>
      </c>
      <c r="G2132" s="2" t="s">
        <v>47</v>
      </c>
      <c r="H2132" s="2">
        <v>5367</v>
      </c>
      <c r="I2132" s="10">
        <v>38356</v>
      </c>
      <c r="J2132" s="10">
        <v>0</v>
      </c>
      <c r="K2132" s="3"/>
      <c r="L2132" s="3"/>
    </row>
    <row r="2133" spans="1:12" x14ac:dyDescent="0.3">
      <c r="A2133" s="2">
        <v>2018</v>
      </c>
      <c r="B2133" s="2" t="s">
        <v>14</v>
      </c>
      <c r="C2133" s="4" t="s">
        <v>18</v>
      </c>
      <c r="D2133" s="2" t="s">
        <v>48</v>
      </c>
      <c r="E2133" s="2" t="str">
        <f t="shared" si="66"/>
        <v>201805</v>
      </c>
      <c r="F2133" s="2" t="str">
        <f t="shared" si="67"/>
        <v>20180595</v>
      </c>
      <c r="G2133" s="2" t="s">
        <v>49</v>
      </c>
      <c r="H2133" s="2">
        <v>16074</v>
      </c>
      <c r="I2133" s="10">
        <v>56889</v>
      </c>
      <c r="J2133" s="10">
        <v>0</v>
      </c>
      <c r="K2133" s="3"/>
      <c r="L2133" s="3"/>
    </row>
    <row r="2134" spans="1:12" x14ac:dyDescent="0.3">
      <c r="A2134" s="2">
        <v>2018</v>
      </c>
      <c r="B2134" s="2" t="s">
        <v>14</v>
      </c>
      <c r="C2134" s="4" t="s">
        <v>18</v>
      </c>
      <c r="D2134" s="2" t="s">
        <v>50</v>
      </c>
      <c r="E2134" s="2" t="str">
        <f t="shared" si="66"/>
        <v>201805</v>
      </c>
      <c r="F2134" s="2" t="str">
        <f t="shared" si="67"/>
        <v>20180541</v>
      </c>
      <c r="G2134" s="2" t="s">
        <v>51</v>
      </c>
      <c r="H2134" s="2">
        <v>309797</v>
      </c>
      <c r="I2134" s="10">
        <v>753695</v>
      </c>
      <c r="J2134" s="10">
        <v>0</v>
      </c>
      <c r="K2134" s="3"/>
      <c r="L2134" s="3"/>
    </row>
    <row r="2135" spans="1:12" x14ac:dyDescent="0.3">
      <c r="A2135" s="2">
        <v>2018</v>
      </c>
      <c r="B2135" s="2" t="s">
        <v>14</v>
      </c>
      <c r="C2135" s="4" t="s">
        <v>18</v>
      </c>
      <c r="D2135" s="2" t="s">
        <v>54</v>
      </c>
      <c r="E2135" s="2" t="str">
        <f t="shared" si="66"/>
        <v>201805</v>
      </c>
      <c r="F2135" s="2" t="str">
        <f t="shared" si="67"/>
        <v>20180544</v>
      </c>
      <c r="G2135" s="2" t="s">
        <v>55</v>
      </c>
      <c r="H2135" s="2">
        <v>130231</v>
      </c>
      <c r="I2135" s="10">
        <v>715754</v>
      </c>
      <c r="J2135" s="10">
        <v>0</v>
      </c>
      <c r="K2135" s="3"/>
      <c r="L2135" s="3"/>
    </row>
    <row r="2136" spans="1:12" x14ac:dyDescent="0.3">
      <c r="A2136" s="2">
        <v>2018</v>
      </c>
      <c r="B2136" s="2" t="s">
        <v>14</v>
      </c>
      <c r="C2136" s="4" t="s">
        <v>18</v>
      </c>
      <c r="D2136" s="2" t="s">
        <v>56</v>
      </c>
      <c r="E2136" s="2" t="str">
        <f t="shared" si="66"/>
        <v>201805</v>
      </c>
      <c r="F2136" s="2" t="str">
        <f t="shared" si="67"/>
        <v>20180547</v>
      </c>
      <c r="G2136" s="2" t="s">
        <v>57</v>
      </c>
      <c r="H2136" s="2">
        <v>350673</v>
      </c>
      <c r="I2136" s="10">
        <v>921316</v>
      </c>
      <c r="J2136" s="10">
        <v>0</v>
      </c>
      <c r="K2136" s="3"/>
      <c r="L2136" s="3"/>
    </row>
    <row r="2137" spans="1:12" x14ac:dyDescent="0.3">
      <c r="A2137" s="2">
        <v>2018</v>
      </c>
      <c r="B2137" s="2" t="s">
        <v>14</v>
      </c>
      <c r="C2137" s="4" t="s">
        <v>18</v>
      </c>
      <c r="D2137" s="2" t="s">
        <v>58</v>
      </c>
      <c r="E2137" s="2" t="str">
        <f t="shared" si="66"/>
        <v>201805</v>
      </c>
      <c r="F2137" s="2" t="str">
        <f t="shared" si="67"/>
        <v>20180550</v>
      </c>
      <c r="G2137" s="2" t="s">
        <v>59</v>
      </c>
      <c r="H2137" s="2">
        <v>397239</v>
      </c>
      <c r="I2137" s="10">
        <v>507179</v>
      </c>
      <c r="J2137" s="10">
        <v>0</v>
      </c>
      <c r="K2137" s="3"/>
      <c r="L2137" s="3"/>
    </row>
    <row r="2138" spans="1:12" x14ac:dyDescent="0.3">
      <c r="A2138" s="2">
        <v>2018</v>
      </c>
      <c r="B2138" s="2" t="s">
        <v>14</v>
      </c>
      <c r="C2138" s="4" t="s">
        <v>18</v>
      </c>
      <c r="D2138" s="2" t="s">
        <v>60</v>
      </c>
      <c r="E2138" s="2" t="str">
        <f t="shared" si="66"/>
        <v>201805</v>
      </c>
      <c r="F2138" s="2" t="str">
        <f t="shared" si="67"/>
        <v>20180552</v>
      </c>
      <c r="G2138" s="2" t="s">
        <v>61</v>
      </c>
      <c r="H2138" s="2">
        <v>260138</v>
      </c>
      <c r="I2138" s="10">
        <v>1138468</v>
      </c>
      <c r="J2138" s="10">
        <v>0</v>
      </c>
      <c r="K2138" s="3"/>
      <c r="L2138" s="3"/>
    </row>
    <row r="2139" spans="1:12" x14ac:dyDescent="0.3">
      <c r="A2139" s="2">
        <v>2018</v>
      </c>
      <c r="B2139" s="2" t="s">
        <v>14</v>
      </c>
      <c r="C2139" s="4" t="s">
        <v>18</v>
      </c>
      <c r="D2139" s="2" t="s">
        <v>62</v>
      </c>
      <c r="E2139" s="2" t="str">
        <f t="shared" si="66"/>
        <v>201805</v>
      </c>
      <c r="F2139" s="2" t="str">
        <f t="shared" si="67"/>
        <v>20180554</v>
      </c>
      <c r="G2139" s="2" t="s">
        <v>63</v>
      </c>
      <c r="H2139" s="2">
        <v>412830</v>
      </c>
      <c r="I2139" s="10">
        <v>946175</v>
      </c>
      <c r="J2139" s="10">
        <v>0</v>
      </c>
      <c r="K2139" s="3"/>
      <c r="L2139" s="3"/>
    </row>
    <row r="2140" spans="1:12" x14ac:dyDescent="0.3">
      <c r="A2140" s="2">
        <v>2018</v>
      </c>
      <c r="B2140" s="2" t="s">
        <v>14</v>
      </c>
      <c r="C2140" s="4" t="s">
        <v>18</v>
      </c>
      <c r="D2140" s="2" t="s">
        <v>64</v>
      </c>
      <c r="E2140" s="2" t="str">
        <f t="shared" si="66"/>
        <v>201805</v>
      </c>
      <c r="F2140" s="2" t="str">
        <f t="shared" si="67"/>
        <v>20180586</v>
      </c>
      <c r="G2140" s="2" t="s">
        <v>65</v>
      </c>
      <c r="H2140" s="2">
        <v>41120</v>
      </c>
      <c r="I2140" s="7">
        <v>255942</v>
      </c>
      <c r="J2140" s="10">
        <v>0</v>
      </c>
      <c r="K2140" s="3"/>
      <c r="L2140" s="3"/>
    </row>
    <row r="2141" spans="1:12" x14ac:dyDescent="0.3">
      <c r="A2141" s="2">
        <v>2018</v>
      </c>
      <c r="B2141" s="2" t="s">
        <v>14</v>
      </c>
      <c r="C2141" s="4" t="s">
        <v>18</v>
      </c>
      <c r="D2141" s="2" t="s">
        <v>66</v>
      </c>
      <c r="E2141" s="2" t="str">
        <f t="shared" si="66"/>
        <v>201805</v>
      </c>
      <c r="F2141" s="2" t="str">
        <f t="shared" si="67"/>
        <v>20180563</v>
      </c>
      <c r="G2141" s="2" t="s">
        <v>67</v>
      </c>
      <c r="H2141" s="2">
        <v>256728</v>
      </c>
      <c r="I2141" s="10">
        <v>235515</v>
      </c>
      <c r="J2141" s="10">
        <v>0</v>
      </c>
      <c r="K2141" s="3"/>
      <c r="L2141" s="3"/>
    </row>
    <row r="2142" spans="1:12" x14ac:dyDescent="0.3">
      <c r="A2142" s="2">
        <v>2018</v>
      </c>
      <c r="B2142" s="2" t="s">
        <v>14</v>
      </c>
      <c r="C2142" s="4" t="s">
        <v>18</v>
      </c>
      <c r="D2142" s="2" t="s">
        <v>68</v>
      </c>
      <c r="E2142" s="2" t="str">
        <f t="shared" si="66"/>
        <v>201805</v>
      </c>
      <c r="F2142" s="2" t="str">
        <f t="shared" si="67"/>
        <v>20180566</v>
      </c>
      <c r="G2142" s="2" t="s">
        <v>69</v>
      </c>
      <c r="H2142" s="2">
        <v>516825</v>
      </c>
      <c r="I2142" s="10">
        <v>378527</v>
      </c>
      <c r="J2142" s="10">
        <v>0</v>
      </c>
      <c r="K2142" s="3"/>
      <c r="L2142" s="3"/>
    </row>
    <row r="2143" spans="1:12" x14ac:dyDescent="0.3">
      <c r="A2143" s="2">
        <v>2018</v>
      </c>
      <c r="B2143" s="2" t="s">
        <v>14</v>
      </c>
      <c r="C2143" s="4" t="s">
        <v>18</v>
      </c>
      <c r="D2143" s="2" t="s">
        <v>70</v>
      </c>
      <c r="E2143" s="2" t="str">
        <f t="shared" si="66"/>
        <v>201805</v>
      </c>
      <c r="F2143" s="2" t="str">
        <f t="shared" si="67"/>
        <v>20180588</v>
      </c>
      <c r="G2143" s="2" t="s">
        <v>71</v>
      </c>
      <c r="H2143" s="2">
        <v>40353</v>
      </c>
      <c r="I2143" s="10">
        <v>13238</v>
      </c>
      <c r="J2143" s="10">
        <v>0</v>
      </c>
      <c r="K2143" s="3"/>
      <c r="L2143" s="3"/>
    </row>
    <row r="2144" spans="1:12" x14ac:dyDescent="0.3">
      <c r="A2144" s="2">
        <v>2018</v>
      </c>
      <c r="B2144" s="2" t="s">
        <v>14</v>
      </c>
      <c r="C2144" s="4" t="s">
        <v>18</v>
      </c>
      <c r="D2144" s="2" t="s">
        <v>72</v>
      </c>
      <c r="E2144" s="2" t="str">
        <f t="shared" si="66"/>
        <v>201805</v>
      </c>
      <c r="F2144" s="2" t="str">
        <f t="shared" si="67"/>
        <v>20180568</v>
      </c>
      <c r="G2144" s="2" t="s">
        <v>73</v>
      </c>
      <c r="H2144" s="2">
        <v>1052260</v>
      </c>
      <c r="I2144" s="10">
        <v>904497</v>
      </c>
      <c r="J2144" s="10">
        <v>0</v>
      </c>
      <c r="K2144" s="3"/>
      <c r="L2144" s="3"/>
    </row>
    <row r="2145" spans="1:12" x14ac:dyDescent="0.3">
      <c r="A2145" s="2">
        <v>2018</v>
      </c>
      <c r="B2145" s="2" t="s">
        <v>14</v>
      </c>
      <c r="C2145" s="4" t="s">
        <v>18</v>
      </c>
      <c r="D2145" s="2" t="s">
        <v>74</v>
      </c>
      <c r="E2145" s="2" t="str">
        <f t="shared" si="66"/>
        <v>201805</v>
      </c>
      <c r="F2145" s="2" t="str">
        <f t="shared" si="67"/>
        <v>20180570</v>
      </c>
      <c r="G2145" s="2" t="s">
        <v>75</v>
      </c>
      <c r="H2145" s="2">
        <v>146976</v>
      </c>
      <c r="I2145" s="10">
        <v>777693</v>
      </c>
      <c r="J2145" s="10">
        <v>0</v>
      </c>
      <c r="K2145" s="3"/>
      <c r="L2145" s="3"/>
    </row>
    <row r="2146" spans="1:12" x14ac:dyDescent="0.3">
      <c r="A2146" s="2">
        <v>2018</v>
      </c>
      <c r="B2146" s="2" t="s">
        <v>14</v>
      </c>
      <c r="C2146" s="4" t="s">
        <v>18</v>
      </c>
      <c r="D2146" s="2" t="s">
        <v>76</v>
      </c>
      <c r="E2146" s="2" t="str">
        <f t="shared" si="66"/>
        <v>201805</v>
      </c>
      <c r="F2146" s="2" t="str">
        <f t="shared" si="67"/>
        <v>20180573</v>
      </c>
      <c r="G2146" s="2" t="s">
        <v>77</v>
      </c>
      <c r="H2146" s="2">
        <v>472502</v>
      </c>
      <c r="I2146" s="10">
        <v>714806</v>
      </c>
      <c r="J2146" s="10">
        <v>0</v>
      </c>
      <c r="K2146" s="3"/>
      <c r="L2146" s="3"/>
    </row>
    <row r="2147" spans="1:12" x14ac:dyDescent="0.3">
      <c r="A2147" s="2">
        <v>2018</v>
      </c>
      <c r="B2147" s="2" t="s">
        <v>14</v>
      </c>
      <c r="C2147" s="4" t="s">
        <v>18</v>
      </c>
      <c r="D2147" s="2" t="s">
        <v>78</v>
      </c>
      <c r="E2147" s="2" t="str">
        <f t="shared" si="66"/>
        <v>201805</v>
      </c>
      <c r="F2147" s="2" t="str">
        <f t="shared" si="67"/>
        <v>20180576</v>
      </c>
      <c r="G2147" s="2" t="s">
        <v>79</v>
      </c>
      <c r="H2147" s="2">
        <v>2449838</v>
      </c>
      <c r="I2147" s="10">
        <v>1730287</v>
      </c>
      <c r="J2147" s="10">
        <v>0</v>
      </c>
      <c r="K2147" s="3"/>
      <c r="L2147" s="3"/>
    </row>
    <row r="2148" spans="1:12" x14ac:dyDescent="0.3">
      <c r="A2148" s="2">
        <v>2018</v>
      </c>
      <c r="B2148" s="2" t="s">
        <v>14</v>
      </c>
      <c r="C2148" s="4" t="s">
        <v>18</v>
      </c>
      <c r="D2148" s="2" t="s">
        <v>80</v>
      </c>
      <c r="E2148" s="2" t="str">
        <f t="shared" si="66"/>
        <v>201805</v>
      </c>
      <c r="F2148" s="2" t="str">
        <f t="shared" si="67"/>
        <v>20180597</v>
      </c>
      <c r="G2148" s="2" t="s">
        <v>81</v>
      </c>
      <c r="H2148" s="2">
        <v>3349</v>
      </c>
      <c r="I2148" s="10">
        <v>26936</v>
      </c>
      <c r="J2148" s="10">
        <v>0</v>
      </c>
      <c r="K2148" s="3"/>
      <c r="L2148" s="3"/>
    </row>
    <row r="2149" spans="1:12" x14ac:dyDescent="0.3">
      <c r="A2149" s="2">
        <v>2018</v>
      </c>
      <c r="B2149" s="2" t="s">
        <v>14</v>
      </c>
      <c r="C2149" s="4" t="s">
        <v>18</v>
      </c>
      <c r="D2149" s="2" t="s">
        <v>82</v>
      </c>
      <c r="E2149" s="2" t="str">
        <f t="shared" si="66"/>
        <v>201805</v>
      </c>
      <c r="F2149" s="2" t="str">
        <f t="shared" si="67"/>
        <v>20180599</v>
      </c>
      <c r="G2149" s="2" t="s">
        <v>83</v>
      </c>
      <c r="H2149" s="2">
        <v>7014</v>
      </c>
      <c r="I2149" s="10">
        <v>68946</v>
      </c>
      <c r="J2149" s="10">
        <v>0</v>
      </c>
      <c r="K2149" s="3"/>
      <c r="L2149" s="3"/>
    </row>
    <row r="2150" spans="1:12" x14ac:dyDescent="0.3">
      <c r="A2150" s="2">
        <v>2018</v>
      </c>
      <c r="B2150" s="2" t="s">
        <v>12</v>
      </c>
      <c r="C2150" s="4" t="s">
        <v>89</v>
      </c>
      <c r="D2150" s="2" t="s">
        <v>5</v>
      </c>
      <c r="E2150" s="2" t="str">
        <f t="shared" si="66"/>
        <v>201806</v>
      </c>
      <c r="F2150" s="2" t="str">
        <f t="shared" si="67"/>
        <v>20180691</v>
      </c>
      <c r="G2150" s="2" t="s">
        <v>6</v>
      </c>
      <c r="H2150" s="2">
        <v>14572</v>
      </c>
      <c r="I2150" s="10">
        <v>53738</v>
      </c>
      <c r="J2150" s="10">
        <v>0</v>
      </c>
      <c r="K2150" s="3"/>
      <c r="L2150" s="3"/>
    </row>
    <row r="2151" spans="1:12" x14ac:dyDescent="0.3">
      <c r="A2151" s="2">
        <v>2018</v>
      </c>
      <c r="B2151" s="2" t="s">
        <v>12</v>
      </c>
      <c r="C2151" s="4" t="s">
        <v>89</v>
      </c>
      <c r="D2151" s="2" t="s">
        <v>18</v>
      </c>
      <c r="E2151" s="2" t="str">
        <f t="shared" si="66"/>
        <v>201806</v>
      </c>
      <c r="F2151" s="2" t="str">
        <f t="shared" si="67"/>
        <v>20180605</v>
      </c>
      <c r="G2151" s="2" t="s">
        <v>19</v>
      </c>
      <c r="H2151" s="2">
        <v>3726523</v>
      </c>
      <c r="I2151" s="10">
        <v>2330983</v>
      </c>
      <c r="J2151" s="10">
        <v>0</v>
      </c>
      <c r="K2151" s="3"/>
      <c r="L2151" s="3"/>
    </row>
    <row r="2152" spans="1:12" x14ac:dyDescent="0.3">
      <c r="A2152" s="2">
        <v>2018</v>
      </c>
      <c r="B2152" s="2" t="s">
        <v>12</v>
      </c>
      <c r="C2152" s="4" t="s">
        <v>89</v>
      </c>
      <c r="D2152" s="2" t="s">
        <v>20</v>
      </c>
      <c r="E2152" s="2" t="str">
        <f t="shared" si="66"/>
        <v>201806</v>
      </c>
      <c r="F2152" s="2" t="str">
        <f t="shared" si="67"/>
        <v>20180681</v>
      </c>
      <c r="G2152" s="2" t="s">
        <v>21</v>
      </c>
      <c r="H2152" s="2">
        <v>42592</v>
      </c>
      <c r="I2152" s="10">
        <v>200076</v>
      </c>
      <c r="J2152" s="10">
        <v>0</v>
      </c>
      <c r="K2152" s="3"/>
      <c r="L2152" s="3"/>
    </row>
    <row r="2153" spans="1:12" x14ac:dyDescent="0.3">
      <c r="A2153" s="2">
        <v>2018</v>
      </c>
      <c r="B2153" s="2" t="s">
        <v>12</v>
      </c>
      <c r="C2153" s="4" t="s">
        <v>89</v>
      </c>
      <c r="D2153" s="2" t="s">
        <v>22</v>
      </c>
      <c r="E2153" s="2" t="str">
        <f t="shared" si="66"/>
        <v>201806</v>
      </c>
      <c r="F2153" s="2" t="str">
        <f t="shared" si="67"/>
        <v>20180608</v>
      </c>
      <c r="G2153" s="2" t="s">
        <v>23</v>
      </c>
      <c r="H2153" s="2">
        <v>1081173</v>
      </c>
      <c r="I2153" s="10">
        <v>1342009</v>
      </c>
      <c r="J2153" s="10">
        <v>0</v>
      </c>
      <c r="K2153" s="3"/>
      <c r="L2153" s="3"/>
    </row>
    <row r="2154" spans="1:12" x14ac:dyDescent="0.3">
      <c r="A2154" s="2">
        <v>2018</v>
      </c>
      <c r="B2154" s="2" t="s">
        <v>12</v>
      </c>
      <c r="C2154" s="4" t="s">
        <v>89</v>
      </c>
      <c r="D2154" s="2" t="s">
        <v>24</v>
      </c>
      <c r="E2154" s="2" t="str">
        <f t="shared" si="66"/>
        <v>201806</v>
      </c>
      <c r="F2154" s="2" t="str">
        <f t="shared" si="67"/>
        <v>20180611</v>
      </c>
      <c r="G2154" s="2" t="s">
        <v>25</v>
      </c>
      <c r="H2154" s="2">
        <v>6040917</v>
      </c>
      <c r="I2154" s="10">
        <v>1175369</v>
      </c>
      <c r="J2154" s="10">
        <v>0</v>
      </c>
      <c r="K2154" s="3"/>
      <c r="L2154" s="3"/>
    </row>
    <row r="2155" spans="1:12" x14ac:dyDescent="0.3">
      <c r="A2155" s="2">
        <v>2018</v>
      </c>
      <c r="B2155" s="2" t="s">
        <v>12</v>
      </c>
      <c r="C2155" s="4" t="s">
        <v>89</v>
      </c>
      <c r="D2155" s="2" t="s">
        <v>26</v>
      </c>
      <c r="E2155" s="2" t="str">
        <f t="shared" si="66"/>
        <v>201806</v>
      </c>
      <c r="F2155" s="2" t="str">
        <f t="shared" si="67"/>
        <v>20180613</v>
      </c>
      <c r="G2155" s="2" t="s">
        <v>27</v>
      </c>
      <c r="H2155" s="2">
        <v>604201</v>
      </c>
      <c r="I2155" s="10">
        <v>1426076</v>
      </c>
      <c r="J2155" s="10">
        <v>0</v>
      </c>
      <c r="K2155" s="3"/>
      <c r="L2155" s="3"/>
    </row>
    <row r="2156" spans="1:12" x14ac:dyDescent="0.3">
      <c r="A2156" s="2">
        <v>2018</v>
      </c>
      <c r="B2156" s="2" t="s">
        <v>12</v>
      </c>
      <c r="C2156" s="4" t="s">
        <v>89</v>
      </c>
      <c r="D2156" s="2" t="s">
        <v>28</v>
      </c>
      <c r="E2156" s="2" t="str">
        <f t="shared" si="66"/>
        <v>201806</v>
      </c>
      <c r="F2156" s="2" t="str">
        <f t="shared" si="67"/>
        <v>20180615</v>
      </c>
      <c r="G2156" s="2" t="s">
        <v>29</v>
      </c>
      <c r="H2156" s="2">
        <v>432465</v>
      </c>
      <c r="I2156" s="10">
        <v>640806</v>
      </c>
      <c r="J2156" s="10">
        <v>0</v>
      </c>
      <c r="K2156" s="3"/>
      <c r="L2156" s="3"/>
    </row>
    <row r="2157" spans="1:12" x14ac:dyDescent="0.3">
      <c r="A2157" s="2">
        <v>2018</v>
      </c>
      <c r="B2157" s="2" t="s">
        <v>12</v>
      </c>
      <c r="C2157" s="4" t="s">
        <v>89</v>
      </c>
      <c r="D2157" s="2" t="s">
        <v>30</v>
      </c>
      <c r="E2157" s="2" t="str">
        <f t="shared" si="66"/>
        <v>201806</v>
      </c>
      <c r="F2157" s="2" t="str">
        <f t="shared" si="67"/>
        <v>20180617</v>
      </c>
      <c r="G2157" s="2" t="s">
        <v>31</v>
      </c>
      <c r="H2157" s="2">
        <v>445797</v>
      </c>
      <c r="I2157" s="10">
        <v>391624</v>
      </c>
      <c r="J2157" s="10">
        <v>0</v>
      </c>
      <c r="K2157" s="3"/>
      <c r="L2157" s="3"/>
    </row>
    <row r="2158" spans="1:12" x14ac:dyDescent="0.3">
      <c r="A2158" s="2">
        <v>2018</v>
      </c>
      <c r="B2158" s="2" t="s">
        <v>12</v>
      </c>
      <c r="C2158" s="4" t="s">
        <v>89</v>
      </c>
      <c r="D2158" s="2" t="s">
        <v>32</v>
      </c>
      <c r="E2158" s="2" t="str">
        <f t="shared" si="66"/>
        <v>201806</v>
      </c>
      <c r="F2158" s="2" t="str">
        <f t="shared" si="67"/>
        <v>20180618</v>
      </c>
      <c r="G2158" s="2" t="s">
        <v>33</v>
      </c>
      <c r="H2158" s="2">
        <v>69364</v>
      </c>
      <c r="I2158" s="10">
        <v>304449</v>
      </c>
      <c r="J2158" s="10">
        <v>0</v>
      </c>
      <c r="K2158" s="3"/>
      <c r="L2158" s="3"/>
    </row>
    <row r="2159" spans="1:12" x14ac:dyDescent="0.3">
      <c r="A2159" s="2">
        <v>2018</v>
      </c>
      <c r="B2159" s="2" t="s">
        <v>12</v>
      </c>
      <c r="C2159" s="4" t="s">
        <v>89</v>
      </c>
      <c r="D2159" s="2" t="s">
        <v>34</v>
      </c>
      <c r="E2159" s="2" t="str">
        <f t="shared" si="66"/>
        <v>201806</v>
      </c>
      <c r="F2159" s="2" t="str">
        <f t="shared" si="67"/>
        <v>20180685</v>
      </c>
      <c r="G2159" s="2" t="s">
        <v>35</v>
      </c>
      <c r="H2159" s="2">
        <v>142742</v>
      </c>
      <c r="I2159" s="10">
        <v>221753</v>
      </c>
      <c r="J2159" s="10">
        <v>0</v>
      </c>
      <c r="K2159" s="3"/>
      <c r="L2159" s="3"/>
    </row>
    <row r="2160" spans="1:12" x14ac:dyDescent="0.3">
      <c r="A2160" s="2">
        <v>2018</v>
      </c>
      <c r="B2160" s="2" t="s">
        <v>12</v>
      </c>
      <c r="C2160" s="4" t="s">
        <v>89</v>
      </c>
      <c r="D2160" s="2" t="s">
        <v>36</v>
      </c>
      <c r="E2160" s="2" t="str">
        <f t="shared" si="66"/>
        <v>201806</v>
      </c>
      <c r="F2160" s="2" t="str">
        <f t="shared" si="67"/>
        <v>20180619</v>
      </c>
      <c r="G2160" s="2" t="s">
        <v>37</v>
      </c>
      <c r="H2160" s="2">
        <v>272538</v>
      </c>
      <c r="I2160" s="10">
        <v>952340</v>
      </c>
      <c r="J2160" s="10">
        <v>0</v>
      </c>
      <c r="K2160" s="3"/>
      <c r="L2160" s="3"/>
    </row>
    <row r="2161" spans="1:12" x14ac:dyDescent="0.3">
      <c r="A2161" s="2">
        <v>2018</v>
      </c>
      <c r="B2161" s="2" t="s">
        <v>12</v>
      </c>
      <c r="C2161" s="4" t="s">
        <v>89</v>
      </c>
      <c r="D2161" s="2" t="s">
        <v>38</v>
      </c>
      <c r="E2161" s="2" t="str">
        <f t="shared" si="66"/>
        <v>201806</v>
      </c>
      <c r="F2161" s="2" t="str">
        <f t="shared" si="67"/>
        <v>20180620</v>
      </c>
      <c r="G2161" s="2" t="s">
        <v>39</v>
      </c>
      <c r="H2161" s="2">
        <v>304026</v>
      </c>
      <c r="I2161" s="10">
        <v>817204</v>
      </c>
      <c r="J2161" s="10">
        <v>0</v>
      </c>
      <c r="K2161" s="3"/>
      <c r="L2161" s="3"/>
    </row>
    <row r="2162" spans="1:12" x14ac:dyDescent="0.3">
      <c r="A2162" s="2">
        <v>2018</v>
      </c>
      <c r="B2162" s="2" t="s">
        <v>12</v>
      </c>
      <c r="C2162" s="4" t="s">
        <v>89</v>
      </c>
      <c r="D2162" s="2" t="s">
        <v>40</v>
      </c>
      <c r="E2162" s="2" t="str">
        <f t="shared" si="66"/>
        <v>201806</v>
      </c>
      <c r="F2162" s="2" t="str">
        <f t="shared" si="67"/>
        <v>20180627</v>
      </c>
      <c r="G2162" s="2" t="s">
        <v>41</v>
      </c>
      <c r="H2162" s="2">
        <v>50528</v>
      </c>
      <c r="I2162" s="10">
        <v>371465</v>
      </c>
      <c r="J2162" s="10">
        <v>0</v>
      </c>
      <c r="K2162" s="3"/>
      <c r="L2162" s="3"/>
    </row>
    <row r="2163" spans="1:12" x14ac:dyDescent="0.3">
      <c r="A2163" s="2">
        <v>2018</v>
      </c>
      <c r="B2163" s="2" t="s">
        <v>12</v>
      </c>
      <c r="C2163" s="4" t="s">
        <v>89</v>
      </c>
      <c r="D2163" s="2" t="s">
        <v>42</v>
      </c>
      <c r="E2163" s="2" t="str">
        <f t="shared" si="66"/>
        <v>201806</v>
      </c>
      <c r="F2163" s="2" t="str">
        <f t="shared" si="67"/>
        <v>20180623</v>
      </c>
      <c r="G2163" s="2" t="s">
        <v>43</v>
      </c>
      <c r="H2163" s="2">
        <v>284138</v>
      </c>
      <c r="I2163" s="10">
        <v>1314639</v>
      </c>
      <c r="J2163" s="10">
        <v>0</v>
      </c>
      <c r="K2163" s="3"/>
      <c r="L2163" s="3"/>
    </row>
    <row r="2164" spans="1:12" x14ac:dyDescent="0.3">
      <c r="A2164" s="2">
        <v>2018</v>
      </c>
      <c r="B2164" s="2" t="s">
        <v>12</v>
      </c>
      <c r="C2164" s="4" t="s">
        <v>89</v>
      </c>
      <c r="D2164" s="2" t="s">
        <v>44</v>
      </c>
      <c r="E2164" s="2" t="str">
        <f t="shared" si="66"/>
        <v>201806</v>
      </c>
      <c r="F2164" s="2" t="str">
        <f t="shared" si="67"/>
        <v>20180625</v>
      </c>
      <c r="G2164" s="2" t="s">
        <v>45</v>
      </c>
      <c r="H2164" s="2">
        <v>1319014</v>
      </c>
      <c r="I2164" s="10">
        <v>834927</v>
      </c>
      <c r="J2164" s="10">
        <v>0</v>
      </c>
      <c r="K2164" s="3"/>
      <c r="L2164" s="3"/>
    </row>
    <row r="2165" spans="1:12" x14ac:dyDescent="0.3">
      <c r="A2165" s="2">
        <v>2018</v>
      </c>
      <c r="B2165" s="2" t="s">
        <v>12</v>
      </c>
      <c r="C2165" s="4" t="s">
        <v>89</v>
      </c>
      <c r="D2165" s="2" t="s">
        <v>46</v>
      </c>
      <c r="E2165" s="2" t="str">
        <f t="shared" si="66"/>
        <v>201806</v>
      </c>
      <c r="F2165" s="2" t="str">
        <f t="shared" si="67"/>
        <v>20180694</v>
      </c>
      <c r="G2165" s="2" t="s">
        <v>47</v>
      </c>
      <c r="H2165" s="2">
        <v>5419</v>
      </c>
      <c r="I2165" s="10">
        <v>37834</v>
      </c>
      <c r="J2165" s="10">
        <v>0</v>
      </c>
      <c r="K2165" s="3"/>
      <c r="L2165" s="3"/>
    </row>
    <row r="2166" spans="1:12" x14ac:dyDescent="0.3">
      <c r="A2166" s="2">
        <v>2018</v>
      </c>
      <c r="B2166" s="2" t="s">
        <v>12</v>
      </c>
      <c r="C2166" s="4" t="s">
        <v>89</v>
      </c>
      <c r="D2166" s="2" t="s">
        <v>48</v>
      </c>
      <c r="E2166" s="2" t="str">
        <f t="shared" si="66"/>
        <v>201806</v>
      </c>
      <c r="F2166" s="2" t="str">
        <f t="shared" si="67"/>
        <v>20180695</v>
      </c>
      <c r="G2166" s="2" t="s">
        <v>49</v>
      </c>
      <c r="H2166" s="2">
        <v>15926</v>
      </c>
      <c r="I2166" s="10">
        <v>57101</v>
      </c>
      <c r="J2166" s="10">
        <v>0</v>
      </c>
      <c r="K2166" s="3"/>
      <c r="L2166" s="3"/>
    </row>
    <row r="2167" spans="1:12" x14ac:dyDescent="0.3">
      <c r="A2167" s="2">
        <v>2018</v>
      </c>
      <c r="B2167" s="2" t="s">
        <v>12</v>
      </c>
      <c r="C2167" s="4" t="s">
        <v>89</v>
      </c>
      <c r="D2167" s="2" t="s">
        <v>50</v>
      </c>
      <c r="E2167" s="2" t="str">
        <f t="shared" si="66"/>
        <v>201806</v>
      </c>
      <c r="F2167" s="2" t="str">
        <f t="shared" si="67"/>
        <v>20180641</v>
      </c>
      <c r="G2167" s="2" t="s">
        <v>51</v>
      </c>
      <c r="H2167" s="2">
        <v>309693</v>
      </c>
      <c r="I2167" s="10">
        <v>753941</v>
      </c>
      <c r="J2167" s="10">
        <v>0</v>
      </c>
      <c r="K2167" s="3"/>
      <c r="L2167" s="3"/>
    </row>
    <row r="2168" spans="1:12" x14ac:dyDescent="0.3">
      <c r="A2168" s="2">
        <v>2018</v>
      </c>
      <c r="B2168" s="2" t="s">
        <v>12</v>
      </c>
      <c r="C2168" s="4" t="s">
        <v>89</v>
      </c>
      <c r="D2168" s="2" t="s">
        <v>54</v>
      </c>
      <c r="E2168" s="2" t="str">
        <f t="shared" si="66"/>
        <v>201806</v>
      </c>
      <c r="F2168" s="2" t="str">
        <f t="shared" si="67"/>
        <v>20180644</v>
      </c>
      <c r="G2168" s="2" t="s">
        <v>55</v>
      </c>
      <c r="H2168" s="2">
        <v>131421</v>
      </c>
      <c r="I2168" s="10">
        <v>712473</v>
      </c>
      <c r="J2168" s="10">
        <v>0</v>
      </c>
      <c r="K2168" s="3"/>
      <c r="L2168" s="3"/>
    </row>
    <row r="2169" spans="1:12" x14ac:dyDescent="0.3">
      <c r="A2169" s="2">
        <v>2018</v>
      </c>
      <c r="B2169" s="2" t="s">
        <v>12</v>
      </c>
      <c r="C2169" s="4" t="s">
        <v>89</v>
      </c>
      <c r="D2169" s="2" t="s">
        <v>56</v>
      </c>
      <c r="E2169" s="2" t="str">
        <f t="shared" si="66"/>
        <v>201806</v>
      </c>
      <c r="F2169" s="2" t="str">
        <f t="shared" si="67"/>
        <v>20180647</v>
      </c>
      <c r="G2169" s="2" t="s">
        <v>57</v>
      </c>
      <c r="H2169" s="2">
        <v>351668</v>
      </c>
      <c r="I2169" s="10">
        <v>921087</v>
      </c>
      <c r="J2169" s="10">
        <v>0</v>
      </c>
      <c r="K2169" s="3"/>
      <c r="L2169" s="3"/>
    </row>
    <row r="2170" spans="1:12" x14ac:dyDescent="0.3">
      <c r="A2170" s="2">
        <v>2018</v>
      </c>
      <c r="B2170" s="2" t="s">
        <v>12</v>
      </c>
      <c r="C2170" s="4" t="s">
        <v>89</v>
      </c>
      <c r="D2170" s="2" t="s">
        <v>58</v>
      </c>
      <c r="E2170" s="2" t="str">
        <f t="shared" si="66"/>
        <v>201806</v>
      </c>
      <c r="F2170" s="2" t="str">
        <f t="shared" si="67"/>
        <v>20180650</v>
      </c>
      <c r="G2170" s="2" t="s">
        <v>59</v>
      </c>
      <c r="H2170" s="2">
        <v>398333</v>
      </c>
      <c r="I2170" s="10">
        <v>505443</v>
      </c>
      <c r="J2170" s="10">
        <v>0</v>
      </c>
      <c r="K2170" s="3"/>
      <c r="L2170" s="3"/>
    </row>
    <row r="2171" spans="1:12" x14ac:dyDescent="0.3">
      <c r="A2171" s="2">
        <v>2018</v>
      </c>
      <c r="B2171" s="2" t="s">
        <v>12</v>
      </c>
      <c r="C2171" s="4" t="s">
        <v>89</v>
      </c>
      <c r="D2171" s="2" t="s">
        <v>60</v>
      </c>
      <c r="E2171" s="2" t="str">
        <f t="shared" si="66"/>
        <v>201806</v>
      </c>
      <c r="F2171" s="2" t="str">
        <f t="shared" si="67"/>
        <v>20180652</v>
      </c>
      <c r="G2171" s="2" t="s">
        <v>61</v>
      </c>
      <c r="H2171" s="2">
        <v>260888</v>
      </c>
      <c r="I2171" s="10">
        <v>1136863</v>
      </c>
      <c r="J2171" s="10">
        <v>0</v>
      </c>
      <c r="K2171" s="3"/>
      <c r="L2171" s="3"/>
    </row>
    <row r="2172" spans="1:12" x14ac:dyDescent="0.3">
      <c r="A2172" s="2">
        <v>2018</v>
      </c>
      <c r="B2172" s="2" t="s">
        <v>12</v>
      </c>
      <c r="C2172" s="4" t="s">
        <v>89</v>
      </c>
      <c r="D2172" s="2" t="s">
        <v>62</v>
      </c>
      <c r="E2172" s="2" t="str">
        <f t="shared" si="66"/>
        <v>201806</v>
      </c>
      <c r="F2172" s="2" t="str">
        <f t="shared" si="67"/>
        <v>20180654</v>
      </c>
      <c r="G2172" s="2" t="s">
        <v>63</v>
      </c>
      <c r="H2172" s="2">
        <v>413085</v>
      </c>
      <c r="I2172" s="10">
        <v>947707</v>
      </c>
      <c r="J2172" s="10">
        <v>0</v>
      </c>
      <c r="K2172" s="3"/>
      <c r="L2172" s="3"/>
    </row>
    <row r="2173" spans="1:12" x14ac:dyDescent="0.3">
      <c r="A2173" s="2">
        <v>2018</v>
      </c>
      <c r="B2173" s="2" t="s">
        <v>12</v>
      </c>
      <c r="C2173" s="4" t="s">
        <v>89</v>
      </c>
      <c r="D2173" s="2" t="s">
        <v>64</v>
      </c>
      <c r="E2173" s="2" t="str">
        <f t="shared" si="66"/>
        <v>201806</v>
      </c>
      <c r="F2173" s="2" t="str">
        <f t="shared" si="67"/>
        <v>20180686</v>
      </c>
      <c r="G2173" s="2" t="s">
        <v>65</v>
      </c>
      <c r="H2173" s="2">
        <v>41605</v>
      </c>
      <c r="I2173" s="10">
        <v>255567</v>
      </c>
      <c r="J2173" s="10">
        <v>0</v>
      </c>
      <c r="K2173" s="3"/>
      <c r="L2173" s="3"/>
    </row>
    <row r="2174" spans="1:12" x14ac:dyDescent="0.3">
      <c r="A2174" s="2">
        <v>2018</v>
      </c>
      <c r="B2174" s="2" t="s">
        <v>12</v>
      </c>
      <c r="C2174" s="4" t="s">
        <v>89</v>
      </c>
      <c r="D2174" s="2" t="s">
        <v>66</v>
      </c>
      <c r="E2174" s="2" t="str">
        <f t="shared" si="66"/>
        <v>201806</v>
      </c>
      <c r="F2174" s="2" t="str">
        <f t="shared" si="67"/>
        <v>20180663</v>
      </c>
      <c r="G2174" s="2" t="s">
        <v>67</v>
      </c>
      <c r="H2174" s="2">
        <v>256761</v>
      </c>
      <c r="I2174" s="10">
        <v>236292</v>
      </c>
      <c r="J2174" s="10">
        <v>0</v>
      </c>
      <c r="K2174" s="3"/>
      <c r="L2174" s="3"/>
    </row>
    <row r="2175" spans="1:12" x14ac:dyDescent="0.3">
      <c r="A2175" s="2">
        <v>2018</v>
      </c>
      <c r="B2175" s="2" t="s">
        <v>12</v>
      </c>
      <c r="C2175" s="4" t="s">
        <v>89</v>
      </c>
      <c r="D2175" s="2" t="s">
        <v>68</v>
      </c>
      <c r="E2175" s="2" t="str">
        <f t="shared" si="66"/>
        <v>201806</v>
      </c>
      <c r="F2175" s="2" t="str">
        <f t="shared" si="67"/>
        <v>20180666</v>
      </c>
      <c r="G2175" s="2" t="s">
        <v>69</v>
      </c>
      <c r="H2175" s="2">
        <v>516772</v>
      </c>
      <c r="I2175" s="10">
        <v>380241</v>
      </c>
      <c r="J2175" s="10">
        <v>0</v>
      </c>
      <c r="K2175" s="3"/>
      <c r="L2175" s="3"/>
    </row>
    <row r="2176" spans="1:12" x14ac:dyDescent="0.3">
      <c r="A2176" s="2">
        <v>2018</v>
      </c>
      <c r="B2176" s="2" t="s">
        <v>12</v>
      </c>
      <c r="C2176" s="4" t="s">
        <v>89</v>
      </c>
      <c r="D2176" s="2" t="s">
        <v>70</v>
      </c>
      <c r="E2176" s="2" t="str">
        <f t="shared" si="66"/>
        <v>201806</v>
      </c>
      <c r="F2176" s="2" t="str">
        <f t="shared" si="67"/>
        <v>20180688</v>
      </c>
      <c r="G2176" s="2" t="s">
        <v>71</v>
      </c>
      <c r="H2176" s="2">
        <v>40192</v>
      </c>
      <c r="I2176" s="10">
        <v>13207</v>
      </c>
      <c r="J2176" s="10">
        <v>0</v>
      </c>
      <c r="K2176" s="3"/>
      <c r="L2176" s="3"/>
    </row>
    <row r="2177" spans="1:12" x14ac:dyDescent="0.3">
      <c r="A2177" s="2">
        <v>2018</v>
      </c>
      <c r="B2177" s="2" t="s">
        <v>12</v>
      </c>
      <c r="C2177" s="4" t="s">
        <v>89</v>
      </c>
      <c r="D2177" s="2" t="s">
        <v>72</v>
      </c>
      <c r="E2177" s="2" t="str">
        <f t="shared" si="66"/>
        <v>201806</v>
      </c>
      <c r="F2177" s="2" t="str">
        <f t="shared" si="67"/>
        <v>20180668</v>
      </c>
      <c r="G2177" s="2" t="s">
        <v>73</v>
      </c>
      <c r="H2177" s="2">
        <v>1051863</v>
      </c>
      <c r="I2177" s="10">
        <v>905638</v>
      </c>
      <c r="J2177" s="10">
        <v>0</v>
      </c>
      <c r="K2177" s="3"/>
      <c r="L2177" s="3"/>
    </row>
    <row r="2178" spans="1:12" x14ac:dyDescent="0.3">
      <c r="A2178" s="2">
        <v>2018</v>
      </c>
      <c r="B2178" s="2" t="s">
        <v>12</v>
      </c>
      <c r="C2178" s="4" t="s">
        <v>89</v>
      </c>
      <c r="D2178" s="2" t="s">
        <v>74</v>
      </c>
      <c r="E2178" s="2" t="str">
        <f t="shared" ref="E2178:E2241" si="68">+CONCATENATE(A2178,C2178)</f>
        <v>201806</v>
      </c>
      <c r="F2178" s="2" t="str">
        <f t="shared" ref="F2178:F2241" si="69">+CONCATENATE(A2178,C2178,D2178)</f>
        <v>20180670</v>
      </c>
      <c r="G2178" s="2" t="s">
        <v>75</v>
      </c>
      <c r="H2178" s="2">
        <v>148004</v>
      </c>
      <c r="I2178" s="10">
        <v>776438</v>
      </c>
      <c r="J2178" s="10">
        <v>0</v>
      </c>
      <c r="K2178" s="3"/>
      <c r="L2178" s="3"/>
    </row>
    <row r="2179" spans="1:12" x14ac:dyDescent="0.3">
      <c r="A2179" s="2">
        <v>2018</v>
      </c>
      <c r="B2179" s="2" t="s">
        <v>12</v>
      </c>
      <c r="C2179" s="4" t="s">
        <v>89</v>
      </c>
      <c r="D2179" s="2" t="s">
        <v>76</v>
      </c>
      <c r="E2179" s="2" t="str">
        <f t="shared" si="68"/>
        <v>201806</v>
      </c>
      <c r="F2179" s="2" t="str">
        <f t="shared" si="69"/>
        <v>20180673</v>
      </c>
      <c r="G2179" s="2" t="s">
        <v>77</v>
      </c>
      <c r="H2179" s="2">
        <v>472376</v>
      </c>
      <c r="I2179" s="10">
        <v>715193</v>
      </c>
      <c r="J2179" s="10">
        <v>0</v>
      </c>
      <c r="K2179" s="3"/>
      <c r="L2179" s="3"/>
    </row>
    <row r="2180" spans="1:12" x14ac:dyDescent="0.3">
      <c r="A2180" s="2">
        <v>2018</v>
      </c>
      <c r="B2180" s="2" t="s">
        <v>12</v>
      </c>
      <c r="C2180" s="4" t="s">
        <v>89</v>
      </c>
      <c r="D2180" s="2" t="s">
        <v>78</v>
      </c>
      <c r="E2180" s="2" t="str">
        <f t="shared" si="68"/>
        <v>201806</v>
      </c>
      <c r="F2180" s="2" t="str">
        <f t="shared" si="69"/>
        <v>20180676</v>
      </c>
      <c r="G2180" s="2" t="s">
        <v>79</v>
      </c>
      <c r="H2180" s="2">
        <v>2451960</v>
      </c>
      <c r="I2180" s="10">
        <v>1731119</v>
      </c>
      <c r="J2180" s="10">
        <v>0</v>
      </c>
      <c r="K2180" s="3"/>
      <c r="L2180" s="3"/>
    </row>
    <row r="2181" spans="1:12" x14ac:dyDescent="0.3">
      <c r="A2181" s="2">
        <v>2018</v>
      </c>
      <c r="B2181" s="2" t="s">
        <v>12</v>
      </c>
      <c r="C2181" s="4" t="s">
        <v>89</v>
      </c>
      <c r="D2181" s="2" t="s">
        <v>80</v>
      </c>
      <c r="E2181" s="2" t="str">
        <f t="shared" si="68"/>
        <v>201806</v>
      </c>
      <c r="F2181" s="2" t="str">
        <f t="shared" si="69"/>
        <v>20180697</v>
      </c>
      <c r="G2181" s="2" t="s">
        <v>81</v>
      </c>
      <c r="H2181" s="2">
        <v>3326</v>
      </c>
      <c r="I2181" s="10">
        <v>26978</v>
      </c>
      <c r="J2181" s="10">
        <v>0</v>
      </c>
      <c r="K2181" s="3"/>
      <c r="L2181" s="3"/>
    </row>
    <row r="2182" spans="1:12" x14ac:dyDescent="0.3">
      <c r="A2182" s="2">
        <v>2018</v>
      </c>
      <c r="B2182" s="2" t="s">
        <v>12</v>
      </c>
      <c r="C2182" s="4" t="s">
        <v>89</v>
      </c>
      <c r="D2182" s="2" t="s">
        <v>82</v>
      </c>
      <c r="E2182" s="2" t="str">
        <f t="shared" si="68"/>
        <v>201806</v>
      </c>
      <c r="F2182" s="2" t="str">
        <f t="shared" si="69"/>
        <v>20180699</v>
      </c>
      <c r="G2182" s="2" t="s">
        <v>83</v>
      </c>
      <c r="H2182" s="2">
        <v>7075</v>
      </c>
      <c r="I2182" s="10">
        <v>69144</v>
      </c>
      <c r="J2182" s="10">
        <v>0</v>
      </c>
      <c r="K2182" s="3"/>
      <c r="L2182" s="3"/>
    </row>
    <row r="2183" spans="1:12" x14ac:dyDescent="0.3">
      <c r="A2183" s="2">
        <v>2018</v>
      </c>
      <c r="B2183" s="2" t="s">
        <v>11</v>
      </c>
      <c r="C2183" s="4" t="s">
        <v>88</v>
      </c>
      <c r="D2183" s="2" t="s">
        <v>5</v>
      </c>
      <c r="E2183" s="2" t="str">
        <f t="shared" si="68"/>
        <v>201807</v>
      </c>
      <c r="F2183" s="2" t="str">
        <f t="shared" si="69"/>
        <v>20180791</v>
      </c>
      <c r="G2183" s="2" t="s">
        <v>6</v>
      </c>
      <c r="H2183" s="2">
        <v>14673</v>
      </c>
      <c r="I2183" s="10">
        <v>53371</v>
      </c>
      <c r="J2183" s="10">
        <v>0</v>
      </c>
      <c r="K2183" s="3"/>
      <c r="L2183" s="3"/>
    </row>
    <row r="2184" spans="1:12" x14ac:dyDescent="0.3">
      <c r="A2184" s="2">
        <v>2018</v>
      </c>
      <c r="B2184" s="2" t="s">
        <v>11</v>
      </c>
      <c r="C2184" s="4" t="s">
        <v>88</v>
      </c>
      <c r="D2184" s="2" t="s">
        <v>18</v>
      </c>
      <c r="E2184" s="2" t="str">
        <f t="shared" si="68"/>
        <v>201807</v>
      </c>
      <c r="F2184" s="2" t="str">
        <f t="shared" si="69"/>
        <v>20180705</v>
      </c>
      <c r="G2184" s="2" t="s">
        <v>19</v>
      </c>
      <c r="H2184" s="2">
        <v>3725821</v>
      </c>
      <c r="I2184" s="10">
        <v>2328564</v>
      </c>
      <c r="J2184" s="10">
        <v>0</v>
      </c>
      <c r="K2184" s="3"/>
      <c r="L2184" s="3"/>
    </row>
    <row r="2185" spans="1:12" x14ac:dyDescent="0.3">
      <c r="A2185" s="2">
        <v>2018</v>
      </c>
      <c r="B2185" s="2" t="s">
        <v>11</v>
      </c>
      <c r="C2185" s="4" t="s">
        <v>88</v>
      </c>
      <c r="D2185" s="2" t="s">
        <v>20</v>
      </c>
      <c r="E2185" s="2" t="str">
        <f t="shared" si="68"/>
        <v>201807</v>
      </c>
      <c r="F2185" s="2" t="str">
        <f t="shared" si="69"/>
        <v>20180781</v>
      </c>
      <c r="G2185" s="2" t="s">
        <v>21</v>
      </c>
      <c r="H2185" s="2">
        <v>42173</v>
      </c>
      <c r="I2185" s="10">
        <v>201259</v>
      </c>
      <c r="J2185" s="10">
        <v>0</v>
      </c>
      <c r="K2185" s="3"/>
      <c r="L2185" s="3"/>
    </row>
    <row r="2186" spans="1:12" x14ac:dyDescent="0.3">
      <c r="A2186" s="2">
        <v>2018</v>
      </c>
      <c r="B2186" s="2" t="s">
        <v>11</v>
      </c>
      <c r="C2186" s="4" t="s">
        <v>88</v>
      </c>
      <c r="D2186" s="2" t="s">
        <v>22</v>
      </c>
      <c r="E2186" s="2" t="str">
        <f t="shared" si="68"/>
        <v>201807</v>
      </c>
      <c r="F2186" s="2" t="str">
        <f t="shared" si="69"/>
        <v>20180708</v>
      </c>
      <c r="G2186" s="2" t="s">
        <v>23</v>
      </c>
      <c r="H2186" s="2">
        <v>1081367</v>
      </c>
      <c r="I2186" s="10">
        <v>1342976</v>
      </c>
      <c r="J2186" s="10">
        <v>0</v>
      </c>
      <c r="K2186" s="3"/>
      <c r="L2186" s="3"/>
    </row>
    <row r="2187" spans="1:12" x14ac:dyDescent="0.3">
      <c r="A2187" s="2">
        <v>2018</v>
      </c>
      <c r="B2187" s="2" t="s">
        <v>11</v>
      </c>
      <c r="C2187" s="4" t="s">
        <v>88</v>
      </c>
      <c r="D2187" s="2" t="s">
        <v>24</v>
      </c>
      <c r="E2187" s="2" t="str">
        <f t="shared" si="68"/>
        <v>201807</v>
      </c>
      <c r="F2187" s="2" t="str">
        <f t="shared" si="69"/>
        <v>20180711</v>
      </c>
      <c r="G2187" s="2" t="s">
        <v>25</v>
      </c>
      <c r="H2187" s="2">
        <v>6038237</v>
      </c>
      <c r="I2187" s="10">
        <v>1171699</v>
      </c>
      <c r="J2187" s="10">
        <v>0</v>
      </c>
      <c r="K2187" s="3"/>
      <c r="L2187" s="3"/>
    </row>
    <row r="2188" spans="1:12" x14ac:dyDescent="0.3">
      <c r="A2188" s="2">
        <v>2018</v>
      </c>
      <c r="B2188" s="2" t="s">
        <v>11</v>
      </c>
      <c r="C2188" s="4" t="s">
        <v>88</v>
      </c>
      <c r="D2188" s="2" t="s">
        <v>26</v>
      </c>
      <c r="E2188" s="2" t="str">
        <f t="shared" si="68"/>
        <v>201807</v>
      </c>
      <c r="F2188" s="2" t="str">
        <f t="shared" si="69"/>
        <v>20180713</v>
      </c>
      <c r="G2188" s="2" t="s">
        <v>27</v>
      </c>
      <c r="H2188" s="2">
        <v>604464</v>
      </c>
      <c r="I2188" s="10">
        <v>1424776</v>
      </c>
      <c r="J2188" s="10">
        <v>0</v>
      </c>
      <c r="K2188" s="3"/>
      <c r="L2188" s="3"/>
    </row>
    <row r="2189" spans="1:12" x14ac:dyDescent="0.3">
      <c r="A2189" s="2">
        <v>2018</v>
      </c>
      <c r="B2189" s="2" t="s">
        <v>11</v>
      </c>
      <c r="C2189" s="4" t="s">
        <v>88</v>
      </c>
      <c r="D2189" s="2" t="s">
        <v>28</v>
      </c>
      <c r="E2189" s="2" t="str">
        <f t="shared" si="68"/>
        <v>201807</v>
      </c>
      <c r="F2189" s="2" t="str">
        <f t="shared" si="69"/>
        <v>20180715</v>
      </c>
      <c r="G2189" s="2" t="s">
        <v>29</v>
      </c>
      <c r="H2189" s="2">
        <v>431766</v>
      </c>
      <c r="I2189" s="10">
        <v>643081</v>
      </c>
      <c r="J2189" s="10">
        <v>0</v>
      </c>
      <c r="K2189" s="3"/>
      <c r="L2189" s="3"/>
    </row>
    <row r="2190" spans="1:12" x14ac:dyDescent="0.3">
      <c r="A2190" s="2">
        <v>2018</v>
      </c>
      <c r="B2190" s="2" t="s">
        <v>11</v>
      </c>
      <c r="C2190" s="4" t="s">
        <v>88</v>
      </c>
      <c r="D2190" s="2" t="s">
        <v>30</v>
      </c>
      <c r="E2190" s="2" t="str">
        <f t="shared" si="68"/>
        <v>201807</v>
      </c>
      <c r="F2190" s="2" t="str">
        <f t="shared" si="69"/>
        <v>20180717</v>
      </c>
      <c r="G2190" s="2" t="s">
        <v>31</v>
      </c>
      <c r="H2190" s="2">
        <v>445918</v>
      </c>
      <c r="I2190" s="10">
        <v>390516</v>
      </c>
      <c r="J2190" s="10">
        <v>0</v>
      </c>
      <c r="K2190" s="3"/>
      <c r="L2190" s="3"/>
    </row>
    <row r="2191" spans="1:12" x14ac:dyDescent="0.3">
      <c r="A2191" s="2">
        <v>2018</v>
      </c>
      <c r="B2191" s="2" t="s">
        <v>11</v>
      </c>
      <c r="C2191" s="4" t="s">
        <v>88</v>
      </c>
      <c r="D2191" s="2" t="s">
        <v>32</v>
      </c>
      <c r="E2191" s="2" t="str">
        <f t="shared" si="68"/>
        <v>201807</v>
      </c>
      <c r="F2191" s="2" t="str">
        <f t="shared" si="69"/>
        <v>20180718</v>
      </c>
      <c r="G2191" s="2" t="s">
        <v>33</v>
      </c>
      <c r="H2191" s="2">
        <v>69068</v>
      </c>
      <c r="I2191" s="10">
        <v>304992</v>
      </c>
      <c r="J2191" s="10">
        <v>0</v>
      </c>
      <c r="K2191" s="3"/>
      <c r="L2191" s="3"/>
    </row>
    <row r="2192" spans="1:12" x14ac:dyDescent="0.3">
      <c r="A2192" s="2">
        <v>2018</v>
      </c>
      <c r="B2192" s="2" t="s">
        <v>11</v>
      </c>
      <c r="C2192" s="4" t="s">
        <v>88</v>
      </c>
      <c r="D2192" s="2" t="s">
        <v>34</v>
      </c>
      <c r="E2192" s="2" t="str">
        <f t="shared" si="68"/>
        <v>201807</v>
      </c>
      <c r="F2192" s="2" t="str">
        <f t="shared" si="69"/>
        <v>20180785</v>
      </c>
      <c r="G2192" s="2" t="s">
        <v>35</v>
      </c>
      <c r="H2192" s="2">
        <v>142205</v>
      </c>
      <c r="I2192" s="10">
        <v>223174</v>
      </c>
      <c r="J2192" s="10">
        <v>0</v>
      </c>
      <c r="K2192" s="3"/>
      <c r="L2192" s="3"/>
    </row>
    <row r="2193" spans="1:12" x14ac:dyDescent="0.3">
      <c r="A2193" s="2">
        <v>2018</v>
      </c>
      <c r="B2193" s="2" t="s">
        <v>11</v>
      </c>
      <c r="C2193" s="4" t="s">
        <v>88</v>
      </c>
      <c r="D2193" s="2" t="s">
        <v>36</v>
      </c>
      <c r="E2193" s="2" t="str">
        <f t="shared" si="68"/>
        <v>201807</v>
      </c>
      <c r="F2193" s="2" t="str">
        <f t="shared" si="69"/>
        <v>20180719</v>
      </c>
      <c r="G2193" s="2" t="s">
        <v>37</v>
      </c>
      <c r="H2193" s="2">
        <v>271557</v>
      </c>
      <c r="I2193" s="10">
        <v>946959</v>
      </c>
      <c r="J2193" s="10">
        <v>0</v>
      </c>
      <c r="K2193" s="3"/>
      <c r="L2193" s="3"/>
    </row>
    <row r="2194" spans="1:12" x14ac:dyDescent="0.3">
      <c r="A2194" s="2">
        <v>2018</v>
      </c>
      <c r="B2194" s="2" t="s">
        <v>11</v>
      </c>
      <c r="C2194" s="4" t="s">
        <v>88</v>
      </c>
      <c r="D2194" s="2" t="s">
        <v>38</v>
      </c>
      <c r="E2194" s="2" t="str">
        <f t="shared" si="68"/>
        <v>201807</v>
      </c>
      <c r="F2194" s="2" t="str">
        <f t="shared" si="69"/>
        <v>20180720</v>
      </c>
      <c r="G2194" s="2" t="s">
        <v>39</v>
      </c>
      <c r="H2194" s="2">
        <v>304394</v>
      </c>
      <c r="I2194" s="10">
        <v>813192</v>
      </c>
      <c r="J2194" s="10">
        <v>0</v>
      </c>
      <c r="K2194" s="3"/>
      <c r="L2194" s="3"/>
    </row>
    <row r="2195" spans="1:12" x14ac:dyDescent="0.3">
      <c r="A2195" s="2">
        <v>2018</v>
      </c>
      <c r="B2195" s="2" t="s">
        <v>11</v>
      </c>
      <c r="C2195" s="4" t="s">
        <v>88</v>
      </c>
      <c r="D2195" s="2" t="s">
        <v>40</v>
      </c>
      <c r="E2195" s="2" t="str">
        <f t="shared" si="68"/>
        <v>201807</v>
      </c>
      <c r="F2195" s="2" t="str">
        <f t="shared" si="69"/>
        <v>20180727</v>
      </c>
      <c r="G2195" s="2" t="s">
        <v>41</v>
      </c>
      <c r="H2195" s="2">
        <v>50415</v>
      </c>
      <c r="I2195" s="10">
        <v>366562</v>
      </c>
      <c r="J2195" s="10">
        <v>0</v>
      </c>
      <c r="K2195" s="3"/>
      <c r="L2195" s="3"/>
    </row>
    <row r="2196" spans="1:12" x14ac:dyDescent="0.3">
      <c r="A2196" s="2">
        <v>2018</v>
      </c>
      <c r="B2196" s="2" t="s">
        <v>11</v>
      </c>
      <c r="C2196" s="4" t="s">
        <v>88</v>
      </c>
      <c r="D2196" s="2" t="s">
        <v>42</v>
      </c>
      <c r="E2196" s="2" t="str">
        <f t="shared" si="68"/>
        <v>201807</v>
      </c>
      <c r="F2196" s="2" t="str">
        <f t="shared" si="69"/>
        <v>20180723</v>
      </c>
      <c r="G2196" s="2" t="s">
        <v>43</v>
      </c>
      <c r="H2196" s="2">
        <v>284293</v>
      </c>
      <c r="I2196" s="10">
        <v>1310642</v>
      </c>
      <c r="J2196" s="10">
        <v>0</v>
      </c>
      <c r="K2196" s="3"/>
      <c r="L2196" s="3"/>
    </row>
    <row r="2197" spans="1:12" x14ac:dyDescent="0.3">
      <c r="A2197" s="2">
        <v>2018</v>
      </c>
      <c r="B2197" s="2" t="s">
        <v>11</v>
      </c>
      <c r="C2197" s="4" t="s">
        <v>88</v>
      </c>
      <c r="D2197" s="2" t="s">
        <v>44</v>
      </c>
      <c r="E2197" s="2" t="str">
        <f t="shared" si="68"/>
        <v>201807</v>
      </c>
      <c r="F2197" s="2" t="str">
        <f t="shared" si="69"/>
        <v>20180725</v>
      </c>
      <c r="G2197" s="2" t="s">
        <v>45</v>
      </c>
      <c r="H2197" s="2">
        <v>1321487</v>
      </c>
      <c r="I2197" s="10">
        <v>835606</v>
      </c>
      <c r="J2197" s="10">
        <v>0</v>
      </c>
      <c r="K2197" s="3"/>
      <c r="L2197" s="3"/>
    </row>
    <row r="2198" spans="1:12" x14ac:dyDescent="0.3">
      <c r="A2198" s="2">
        <v>2018</v>
      </c>
      <c r="B2198" s="2" t="s">
        <v>11</v>
      </c>
      <c r="C2198" s="4" t="s">
        <v>88</v>
      </c>
      <c r="D2198" s="2" t="s">
        <v>46</v>
      </c>
      <c r="E2198" s="2" t="str">
        <f t="shared" si="68"/>
        <v>201807</v>
      </c>
      <c r="F2198" s="2" t="str">
        <f t="shared" si="69"/>
        <v>20180794</v>
      </c>
      <c r="G2198" s="2" t="s">
        <v>47</v>
      </c>
      <c r="H2198" s="2">
        <v>5462</v>
      </c>
      <c r="I2198" s="10">
        <v>37447</v>
      </c>
      <c r="J2198" s="10">
        <v>0</v>
      </c>
      <c r="K2198" s="3"/>
      <c r="L2198" s="3"/>
    </row>
    <row r="2199" spans="1:12" x14ac:dyDescent="0.3">
      <c r="A2199" s="2">
        <v>2018</v>
      </c>
      <c r="B2199" s="2" t="s">
        <v>11</v>
      </c>
      <c r="C2199" s="4" t="s">
        <v>88</v>
      </c>
      <c r="D2199" s="2" t="s">
        <v>48</v>
      </c>
      <c r="E2199" s="2" t="str">
        <f t="shared" si="68"/>
        <v>201807</v>
      </c>
      <c r="F2199" s="2" t="str">
        <f t="shared" si="69"/>
        <v>20180795</v>
      </c>
      <c r="G2199" s="2" t="s">
        <v>49</v>
      </c>
      <c r="H2199" s="2">
        <v>15897</v>
      </c>
      <c r="I2199" s="10">
        <v>57210</v>
      </c>
      <c r="J2199" s="10">
        <v>0</v>
      </c>
      <c r="K2199" s="3"/>
      <c r="L2199" s="3"/>
    </row>
    <row r="2200" spans="1:12" x14ac:dyDescent="0.3">
      <c r="A2200" s="2">
        <v>2018</v>
      </c>
      <c r="B2200" s="2" t="s">
        <v>11</v>
      </c>
      <c r="C2200" s="4" t="s">
        <v>88</v>
      </c>
      <c r="D2200" s="2" t="s">
        <v>50</v>
      </c>
      <c r="E2200" s="2" t="str">
        <f t="shared" si="68"/>
        <v>201807</v>
      </c>
      <c r="F2200" s="2" t="str">
        <f t="shared" si="69"/>
        <v>20180741</v>
      </c>
      <c r="G2200" s="2" t="s">
        <v>51</v>
      </c>
      <c r="H2200" s="2">
        <v>308937</v>
      </c>
      <c r="I2200" s="10">
        <v>754944</v>
      </c>
      <c r="J2200" s="10">
        <v>0</v>
      </c>
      <c r="K2200" s="3"/>
      <c r="L2200" s="3"/>
    </row>
    <row r="2201" spans="1:12" x14ac:dyDescent="0.3">
      <c r="A2201" s="2">
        <v>2018</v>
      </c>
      <c r="B2201" s="2" t="s">
        <v>11</v>
      </c>
      <c r="C2201" s="4" t="s">
        <v>88</v>
      </c>
      <c r="D2201" s="2" t="s">
        <v>54</v>
      </c>
      <c r="E2201" s="2" t="str">
        <f t="shared" si="68"/>
        <v>201807</v>
      </c>
      <c r="F2201" s="2" t="str">
        <f t="shared" si="69"/>
        <v>20180744</v>
      </c>
      <c r="G2201" s="2" t="s">
        <v>55</v>
      </c>
      <c r="H2201" s="2">
        <v>131018</v>
      </c>
      <c r="I2201" s="10">
        <v>712906</v>
      </c>
      <c r="J2201" s="10">
        <v>0</v>
      </c>
      <c r="K2201" s="3"/>
      <c r="L2201" s="3"/>
    </row>
    <row r="2202" spans="1:12" x14ac:dyDescent="0.3">
      <c r="A2202" s="2">
        <v>2018</v>
      </c>
      <c r="B2202" s="2" t="s">
        <v>11</v>
      </c>
      <c r="C2202" s="4" t="s">
        <v>88</v>
      </c>
      <c r="D2202" s="2" t="s">
        <v>56</v>
      </c>
      <c r="E2202" s="2" t="str">
        <f t="shared" si="68"/>
        <v>201807</v>
      </c>
      <c r="F2202" s="2" t="str">
        <f t="shared" si="69"/>
        <v>20180747</v>
      </c>
      <c r="G2202" s="2" t="s">
        <v>57</v>
      </c>
      <c r="H2202" s="2">
        <v>351345</v>
      </c>
      <c r="I2202" s="10">
        <v>919927</v>
      </c>
      <c r="J2202" s="10">
        <v>0</v>
      </c>
      <c r="K2202" s="3"/>
      <c r="L2202" s="3"/>
    </row>
    <row r="2203" spans="1:12" x14ac:dyDescent="0.3">
      <c r="A2203" s="2">
        <v>2018</v>
      </c>
      <c r="B2203" s="2" t="s">
        <v>11</v>
      </c>
      <c r="C2203" s="4" t="s">
        <v>88</v>
      </c>
      <c r="D2203" s="2" t="s">
        <v>58</v>
      </c>
      <c r="E2203" s="2" t="str">
        <f t="shared" si="68"/>
        <v>201807</v>
      </c>
      <c r="F2203" s="2" t="str">
        <f t="shared" si="69"/>
        <v>20180750</v>
      </c>
      <c r="G2203" s="2" t="s">
        <v>59</v>
      </c>
      <c r="H2203" s="2">
        <v>399942</v>
      </c>
      <c r="I2203" s="10">
        <v>504896</v>
      </c>
      <c r="J2203" s="10">
        <v>0</v>
      </c>
      <c r="K2203" s="3"/>
      <c r="L2203" s="3"/>
    </row>
    <row r="2204" spans="1:12" x14ac:dyDescent="0.3">
      <c r="A2204" s="2">
        <v>2018</v>
      </c>
      <c r="B2204" s="2" t="s">
        <v>11</v>
      </c>
      <c r="C2204" s="4" t="s">
        <v>88</v>
      </c>
      <c r="D2204" s="2" t="s">
        <v>60</v>
      </c>
      <c r="E2204" s="2" t="str">
        <f t="shared" si="68"/>
        <v>201807</v>
      </c>
      <c r="F2204" s="2" t="str">
        <f t="shared" si="69"/>
        <v>20180752</v>
      </c>
      <c r="G2204" s="2" t="s">
        <v>61</v>
      </c>
      <c r="H2204" s="2">
        <v>258757</v>
      </c>
      <c r="I2204" s="10">
        <v>1128775</v>
      </c>
      <c r="J2204" s="10">
        <v>0</v>
      </c>
      <c r="K2204" s="3"/>
      <c r="L2204" s="3"/>
    </row>
    <row r="2205" spans="1:12" x14ac:dyDescent="0.3">
      <c r="A2205" s="2">
        <v>2018</v>
      </c>
      <c r="B2205" s="2" t="s">
        <v>11</v>
      </c>
      <c r="C2205" s="4" t="s">
        <v>88</v>
      </c>
      <c r="D2205" s="2" t="s">
        <v>62</v>
      </c>
      <c r="E2205" s="2" t="str">
        <f t="shared" si="68"/>
        <v>201807</v>
      </c>
      <c r="F2205" s="2" t="str">
        <f t="shared" si="69"/>
        <v>20180754</v>
      </c>
      <c r="G2205" s="2" t="s">
        <v>63</v>
      </c>
      <c r="H2205" s="2">
        <v>412102</v>
      </c>
      <c r="I2205" s="10">
        <v>951532</v>
      </c>
      <c r="J2205" s="10">
        <v>0</v>
      </c>
      <c r="K2205" s="3"/>
      <c r="L2205" s="3"/>
    </row>
    <row r="2206" spans="1:12" x14ac:dyDescent="0.3">
      <c r="A2206" s="2">
        <v>2018</v>
      </c>
      <c r="B2206" s="2" t="s">
        <v>11</v>
      </c>
      <c r="C2206" s="4" t="s">
        <v>88</v>
      </c>
      <c r="D2206" s="2" t="s">
        <v>64</v>
      </c>
      <c r="E2206" s="2" t="str">
        <f t="shared" si="68"/>
        <v>201807</v>
      </c>
      <c r="F2206" s="2" t="str">
        <f t="shared" si="69"/>
        <v>20180786</v>
      </c>
      <c r="G2206" s="2" t="s">
        <v>65</v>
      </c>
      <c r="H2206" s="2">
        <v>41441</v>
      </c>
      <c r="I2206" s="10">
        <v>254379</v>
      </c>
      <c r="J2206" s="10">
        <v>0</v>
      </c>
      <c r="K2206" s="3"/>
      <c r="L2206" s="3"/>
    </row>
    <row r="2207" spans="1:12" x14ac:dyDescent="0.3">
      <c r="A2207" s="2">
        <v>2018</v>
      </c>
      <c r="B2207" s="2" t="s">
        <v>11</v>
      </c>
      <c r="C2207" s="4" t="s">
        <v>88</v>
      </c>
      <c r="D2207" s="2" t="s">
        <v>66</v>
      </c>
      <c r="E2207" s="2" t="str">
        <f t="shared" si="68"/>
        <v>201807</v>
      </c>
      <c r="F2207" s="2" t="str">
        <f t="shared" si="69"/>
        <v>20180763</v>
      </c>
      <c r="G2207" s="2" t="s">
        <v>67</v>
      </c>
      <c r="H2207" s="2">
        <v>257648</v>
      </c>
      <c r="I2207" s="10">
        <v>236676</v>
      </c>
      <c r="J2207" s="10">
        <v>0</v>
      </c>
      <c r="K2207" s="3"/>
      <c r="L2207" s="3"/>
    </row>
    <row r="2208" spans="1:12" x14ac:dyDescent="0.3">
      <c r="A2208" s="2">
        <v>2018</v>
      </c>
      <c r="B2208" s="2" t="s">
        <v>11</v>
      </c>
      <c r="C2208" s="4" t="s">
        <v>88</v>
      </c>
      <c r="D2208" s="2" t="s">
        <v>68</v>
      </c>
      <c r="E2208" s="2" t="str">
        <f t="shared" si="68"/>
        <v>201807</v>
      </c>
      <c r="F2208" s="2" t="str">
        <f t="shared" si="69"/>
        <v>20180766</v>
      </c>
      <c r="G2208" s="2" t="s">
        <v>69</v>
      </c>
      <c r="H2208" s="2">
        <v>516197</v>
      </c>
      <c r="I2208" s="10">
        <v>382206</v>
      </c>
      <c r="J2208" s="10">
        <v>0</v>
      </c>
      <c r="K2208" s="3"/>
      <c r="L2208" s="3"/>
    </row>
    <row r="2209" spans="1:12" x14ac:dyDescent="0.3">
      <c r="A2209" s="2">
        <v>2018</v>
      </c>
      <c r="B2209" s="2" t="s">
        <v>11</v>
      </c>
      <c r="C2209" s="4" t="s">
        <v>88</v>
      </c>
      <c r="D2209" s="2" t="s">
        <v>70</v>
      </c>
      <c r="E2209" s="2" t="str">
        <f t="shared" si="68"/>
        <v>201807</v>
      </c>
      <c r="F2209" s="2" t="str">
        <f t="shared" si="69"/>
        <v>20180788</v>
      </c>
      <c r="G2209" s="2" t="s">
        <v>71</v>
      </c>
      <c r="H2209" s="2">
        <v>40377</v>
      </c>
      <c r="I2209" s="10">
        <v>13164</v>
      </c>
      <c r="J2209" s="10">
        <v>0</v>
      </c>
      <c r="K2209" s="3"/>
      <c r="L2209" s="3"/>
    </row>
    <row r="2210" spans="1:12" x14ac:dyDescent="0.3">
      <c r="A2210" s="2">
        <v>2018</v>
      </c>
      <c r="B2210" s="2" t="s">
        <v>11</v>
      </c>
      <c r="C2210" s="4" t="s">
        <v>88</v>
      </c>
      <c r="D2210" s="2" t="s">
        <v>72</v>
      </c>
      <c r="E2210" s="2" t="str">
        <f t="shared" si="68"/>
        <v>201807</v>
      </c>
      <c r="F2210" s="2" t="str">
        <f t="shared" si="69"/>
        <v>20180768</v>
      </c>
      <c r="G2210" s="2" t="s">
        <v>73</v>
      </c>
      <c r="H2210" s="2">
        <v>1049132</v>
      </c>
      <c r="I2210" s="10">
        <v>907641</v>
      </c>
      <c r="J2210" s="10">
        <v>0</v>
      </c>
      <c r="K2210" s="3"/>
      <c r="L2210" s="3"/>
    </row>
    <row r="2211" spans="1:12" x14ac:dyDescent="0.3">
      <c r="A2211" s="2">
        <v>2018</v>
      </c>
      <c r="B2211" s="2" t="s">
        <v>11</v>
      </c>
      <c r="C2211" s="4" t="s">
        <v>88</v>
      </c>
      <c r="D2211" s="2" t="s">
        <v>74</v>
      </c>
      <c r="E2211" s="2" t="str">
        <f t="shared" si="68"/>
        <v>201807</v>
      </c>
      <c r="F2211" s="2" t="str">
        <f t="shared" si="69"/>
        <v>20180770</v>
      </c>
      <c r="G2211" s="2" t="s">
        <v>75</v>
      </c>
      <c r="H2211" s="2">
        <v>147529</v>
      </c>
      <c r="I2211" s="10">
        <v>775850</v>
      </c>
      <c r="J2211" s="10">
        <v>0</v>
      </c>
      <c r="K2211" s="3"/>
      <c r="L2211" s="3"/>
    </row>
    <row r="2212" spans="1:12" x14ac:dyDescent="0.3">
      <c r="A2212" s="2">
        <v>2018</v>
      </c>
      <c r="B2212" s="2" t="s">
        <v>11</v>
      </c>
      <c r="C2212" s="4" t="s">
        <v>88</v>
      </c>
      <c r="D2212" s="2" t="s">
        <v>76</v>
      </c>
      <c r="E2212" s="2" t="str">
        <f t="shared" si="68"/>
        <v>201807</v>
      </c>
      <c r="F2212" s="2" t="str">
        <f t="shared" si="69"/>
        <v>20180773</v>
      </c>
      <c r="G2212" s="2" t="s">
        <v>77</v>
      </c>
      <c r="H2212" s="2">
        <v>471068</v>
      </c>
      <c r="I2212" s="10">
        <v>715934</v>
      </c>
      <c r="J2212" s="10">
        <v>0</v>
      </c>
      <c r="K2212" s="3"/>
      <c r="L2212" s="3"/>
    </row>
    <row r="2213" spans="1:12" x14ac:dyDescent="0.3">
      <c r="A2213" s="2">
        <v>2018</v>
      </c>
      <c r="B2213" s="2" t="s">
        <v>11</v>
      </c>
      <c r="C2213" s="4" t="s">
        <v>88</v>
      </c>
      <c r="D2213" s="2" t="s">
        <v>78</v>
      </c>
      <c r="E2213" s="2" t="str">
        <f t="shared" si="68"/>
        <v>201807</v>
      </c>
      <c r="F2213" s="2" t="str">
        <f t="shared" si="69"/>
        <v>20180776</v>
      </c>
      <c r="G2213" s="2" t="s">
        <v>79</v>
      </c>
      <c r="H2213" s="2">
        <v>2449055</v>
      </c>
      <c r="I2213" s="10">
        <v>1723086</v>
      </c>
      <c r="J2213" s="10">
        <v>0</v>
      </c>
      <c r="K2213" s="3"/>
      <c r="L2213" s="3"/>
    </row>
    <row r="2214" spans="1:12" x14ac:dyDescent="0.3">
      <c r="A2214" s="2">
        <v>2018</v>
      </c>
      <c r="B2214" s="2" t="s">
        <v>11</v>
      </c>
      <c r="C2214" s="4" t="s">
        <v>88</v>
      </c>
      <c r="D2214" s="2" t="s">
        <v>80</v>
      </c>
      <c r="E2214" s="2" t="str">
        <f t="shared" si="68"/>
        <v>201807</v>
      </c>
      <c r="F2214" s="2" t="str">
        <f t="shared" si="69"/>
        <v>20180797</v>
      </c>
      <c r="G2214" s="2" t="s">
        <v>81</v>
      </c>
      <c r="H2214" s="2">
        <v>3302</v>
      </c>
      <c r="I2214" s="10">
        <v>26888</v>
      </c>
      <c r="J2214" s="10">
        <v>0</v>
      </c>
      <c r="K2214" s="3"/>
      <c r="L2214" s="3"/>
    </row>
    <row r="2215" spans="1:12" x14ac:dyDescent="0.3">
      <c r="A2215" s="2">
        <v>2018</v>
      </c>
      <c r="B2215" s="2" t="s">
        <v>11</v>
      </c>
      <c r="C2215" s="4" t="s">
        <v>88</v>
      </c>
      <c r="D2215" s="2" t="s">
        <v>82</v>
      </c>
      <c r="E2215" s="2" t="str">
        <f t="shared" si="68"/>
        <v>201807</v>
      </c>
      <c r="F2215" s="2" t="str">
        <f t="shared" si="69"/>
        <v>20180799</v>
      </c>
      <c r="G2215" s="2" t="s">
        <v>83</v>
      </c>
      <c r="H2215" s="2">
        <v>7043</v>
      </c>
      <c r="I2215" s="10">
        <v>68489</v>
      </c>
      <c r="J2215" s="10">
        <v>0</v>
      </c>
      <c r="K2215" s="3"/>
      <c r="L2215" s="3"/>
    </row>
    <row r="2216" spans="1:12" x14ac:dyDescent="0.3">
      <c r="A2216" s="2">
        <v>2018</v>
      </c>
      <c r="B2216" s="2" t="s">
        <v>7</v>
      </c>
      <c r="C2216" s="4" t="s">
        <v>22</v>
      </c>
      <c r="D2216" s="2" t="s">
        <v>5</v>
      </c>
      <c r="E2216" s="2" t="str">
        <f t="shared" si="68"/>
        <v>201808</v>
      </c>
      <c r="F2216" s="2" t="str">
        <f t="shared" si="69"/>
        <v>20180891</v>
      </c>
      <c r="G2216" s="2" t="s">
        <v>6</v>
      </c>
      <c r="H2216" s="2">
        <v>14472</v>
      </c>
      <c r="I2216" s="10">
        <v>53642</v>
      </c>
      <c r="J2216" s="10">
        <v>0</v>
      </c>
      <c r="K2216" s="3"/>
      <c r="L2216" s="3"/>
    </row>
    <row r="2217" spans="1:12" x14ac:dyDescent="0.3">
      <c r="A2217" s="2">
        <v>2018</v>
      </c>
      <c r="B2217" s="2" t="s">
        <v>7</v>
      </c>
      <c r="C2217" s="4" t="s">
        <v>22</v>
      </c>
      <c r="D2217" s="2" t="s">
        <v>18</v>
      </c>
      <c r="E2217" s="2" t="str">
        <f t="shared" si="68"/>
        <v>201808</v>
      </c>
      <c r="F2217" s="2" t="str">
        <f t="shared" si="69"/>
        <v>20180805</v>
      </c>
      <c r="G2217" s="2" t="s">
        <v>19</v>
      </c>
      <c r="H2217" s="2">
        <v>3725000</v>
      </c>
      <c r="I2217" s="10">
        <v>2340946</v>
      </c>
      <c r="J2217" s="10">
        <v>0</v>
      </c>
      <c r="K2217" s="3"/>
      <c r="L2217" s="3"/>
    </row>
    <row r="2218" spans="1:12" x14ac:dyDescent="0.3">
      <c r="A2218" s="2">
        <v>2018</v>
      </c>
      <c r="B2218" s="2" t="s">
        <v>7</v>
      </c>
      <c r="C2218" s="4" t="s">
        <v>22</v>
      </c>
      <c r="D2218" s="2" t="s">
        <v>20</v>
      </c>
      <c r="E2218" s="2" t="str">
        <f t="shared" si="68"/>
        <v>201808</v>
      </c>
      <c r="F2218" s="2" t="str">
        <f t="shared" si="69"/>
        <v>20180881</v>
      </c>
      <c r="G2218" s="2" t="s">
        <v>21</v>
      </c>
      <c r="H2218" s="2">
        <v>41935</v>
      </c>
      <c r="I2218" s="10">
        <v>202109</v>
      </c>
      <c r="J2218" s="10">
        <v>0</v>
      </c>
      <c r="K2218" s="3"/>
      <c r="L2218" s="3"/>
    </row>
    <row r="2219" spans="1:12" x14ac:dyDescent="0.3">
      <c r="A2219" s="2">
        <v>2018</v>
      </c>
      <c r="B2219" s="2" t="s">
        <v>7</v>
      </c>
      <c r="C2219" s="4" t="s">
        <v>22</v>
      </c>
      <c r="D2219" s="2" t="s">
        <v>22</v>
      </c>
      <c r="E2219" s="2" t="str">
        <f t="shared" si="68"/>
        <v>201808</v>
      </c>
      <c r="F2219" s="2" t="str">
        <f t="shared" si="69"/>
        <v>20180808</v>
      </c>
      <c r="G2219" s="2" t="s">
        <v>23</v>
      </c>
      <c r="H2219" s="2">
        <v>1075915</v>
      </c>
      <c r="I2219" s="10">
        <v>1357315</v>
      </c>
      <c r="J2219" s="10">
        <v>0</v>
      </c>
      <c r="K2219" s="3"/>
      <c r="L2219" s="3"/>
    </row>
    <row r="2220" spans="1:12" x14ac:dyDescent="0.3">
      <c r="A2220" s="2">
        <v>2018</v>
      </c>
      <c r="B2220" s="2" t="s">
        <v>7</v>
      </c>
      <c r="C2220" s="4" t="s">
        <v>22</v>
      </c>
      <c r="D2220" s="2" t="s">
        <v>24</v>
      </c>
      <c r="E2220" s="2" t="str">
        <f t="shared" si="68"/>
        <v>201808</v>
      </c>
      <c r="F2220" s="2" t="str">
        <f t="shared" si="69"/>
        <v>20180811</v>
      </c>
      <c r="G2220" s="2" t="s">
        <v>25</v>
      </c>
      <c r="H2220" s="2">
        <v>6012274</v>
      </c>
      <c r="I2220" s="10">
        <v>1179241</v>
      </c>
      <c r="J2220" s="10">
        <v>0</v>
      </c>
      <c r="K2220" s="3"/>
      <c r="L2220" s="3"/>
    </row>
    <row r="2221" spans="1:12" x14ac:dyDescent="0.3">
      <c r="A2221" s="2">
        <v>2018</v>
      </c>
      <c r="B2221" s="2" t="s">
        <v>7</v>
      </c>
      <c r="C2221" s="4" t="s">
        <v>22</v>
      </c>
      <c r="D2221" s="2" t="s">
        <v>26</v>
      </c>
      <c r="E2221" s="2" t="str">
        <f t="shared" si="68"/>
        <v>201808</v>
      </c>
      <c r="F2221" s="2" t="str">
        <f t="shared" si="69"/>
        <v>20180813</v>
      </c>
      <c r="G2221" s="2" t="s">
        <v>27</v>
      </c>
      <c r="H2221" s="2">
        <v>598223</v>
      </c>
      <c r="I2221" s="10">
        <v>1436119</v>
      </c>
      <c r="J2221" s="10">
        <v>0</v>
      </c>
      <c r="K2221" s="3"/>
      <c r="L2221" s="3"/>
    </row>
    <row r="2222" spans="1:12" x14ac:dyDescent="0.3">
      <c r="A2222" s="2">
        <v>2018</v>
      </c>
      <c r="B2222" s="2" t="s">
        <v>7</v>
      </c>
      <c r="C2222" s="4" t="s">
        <v>22</v>
      </c>
      <c r="D2222" s="2" t="s">
        <v>28</v>
      </c>
      <c r="E2222" s="2" t="str">
        <f t="shared" si="68"/>
        <v>201808</v>
      </c>
      <c r="F2222" s="2" t="str">
        <f t="shared" si="69"/>
        <v>20180815</v>
      </c>
      <c r="G2222" s="2" t="s">
        <v>29</v>
      </c>
      <c r="H2222" s="2">
        <v>431472</v>
      </c>
      <c r="I2222" s="10">
        <v>647812</v>
      </c>
      <c r="J2222" s="10">
        <v>0</v>
      </c>
      <c r="K2222" s="3"/>
      <c r="L2222" s="3"/>
    </row>
    <row r="2223" spans="1:12" x14ac:dyDescent="0.3">
      <c r="A2223" s="2">
        <v>2018</v>
      </c>
      <c r="B2223" s="2" t="s">
        <v>7</v>
      </c>
      <c r="C2223" s="4" t="s">
        <v>22</v>
      </c>
      <c r="D2223" s="2" t="s">
        <v>30</v>
      </c>
      <c r="E2223" s="2" t="str">
        <f t="shared" si="68"/>
        <v>201808</v>
      </c>
      <c r="F2223" s="2" t="str">
        <f t="shared" si="69"/>
        <v>20180817</v>
      </c>
      <c r="G2223" s="2" t="s">
        <v>31</v>
      </c>
      <c r="H2223" s="2">
        <v>445308</v>
      </c>
      <c r="I2223" s="10">
        <v>392482</v>
      </c>
      <c r="J2223" s="10">
        <v>0</v>
      </c>
      <c r="K2223" s="3"/>
      <c r="L2223" s="3"/>
    </row>
    <row r="2224" spans="1:12" x14ac:dyDescent="0.3">
      <c r="A2224" s="2">
        <v>2018</v>
      </c>
      <c r="B2224" s="2" t="s">
        <v>7</v>
      </c>
      <c r="C2224" s="4" t="s">
        <v>22</v>
      </c>
      <c r="D2224" s="2" t="s">
        <v>32</v>
      </c>
      <c r="E2224" s="2" t="str">
        <f t="shared" si="68"/>
        <v>201808</v>
      </c>
      <c r="F2224" s="2" t="str">
        <f t="shared" si="69"/>
        <v>20180818</v>
      </c>
      <c r="G2224" s="2" t="s">
        <v>33</v>
      </c>
      <c r="H2224" s="2">
        <v>68744</v>
      </c>
      <c r="I2224" s="10">
        <v>305532</v>
      </c>
      <c r="J2224" s="10">
        <v>0</v>
      </c>
      <c r="K2224" s="3"/>
      <c r="L2224" s="3"/>
    </row>
    <row r="2225" spans="1:12" x14ac:dyDescent="0.3">
      <c r="A2225" s="2">
        <v>2018</v>
      </c>
      <c r="B2225" s="2" t="s">
        <v>7</v>
      </c>
      <c r="C2225" s="4" t="s">
        <v>22</v>
      </c>
      <c r="D2225" s="2" t="s">
        <v>34</v>
      </c>
      <c r="E2225" s="2" t="str">
        <f t="shared" si="68"/>
        <v>201808</v>
      </c>
      <c r="F2225" s="2" t="str">
        <f t="shared" si="69"/>
        <v>20180885</v>
      </c>
      <c r="G2225" s="2" t="s">
        <v>35</v>
      </c>
      <c r="H2225" s="2">
        <v>143885</v>
      </c>
      <c r="I2225" s="10">
        <v>223875</v>
      </c>
      <c r="J2225" s="10">
        <v>0</v>
      </c>
      <c r="K2225" s="3"/>
      <c r="L2225" s="3"/>
    </row>
    <row r="2226" spans="1:12" x14ac:dyDescent="0.3">
      <c r="A2226" s="2">
        <v>2018</v>
      </c>
      <c r="B2226" s="2" t="s">
        <v>7</v>
      </c>
      <c r="C2226" s="4" t="s">
        <v>22</v>
      </c>
      <c r="D2226" s="2" t="s">
        <v>36</v>
      </c>
      <c r="E2226" s="2" t="str">
        <f t="shared" si="68"/>
        <v>201808</v>
      </c>
      <c r="F2226" s="2" t="str">
        <f t="shared" si="69"/>
        <v>20180819</v>
      </c>
      <c r="G2226" s="2" t="s">
        <v>37</v>
      </c>
      <c r="H2226" s="2">
        <v>269652</v>
      </c>
      <c r="I2226" s="10">
        <v>949542</v>
      </c>
      <c r="J2226" s="10">
        <v>0</v>
      </c>
      <c r="K2226" s="3"/>
      <c r="L2226" s="3"/>
    </row>
    <row r="2227" spans="1:12" x14ac:dyDescent="0.3">
      <c r="A2227" s="2">
        <v>2018</v>
      </c>
      <c r="B2227" s="2" t="s">
        <v>7</v>
      </c>
      <c r="C2227" s="4" t="s">
        <v>22</v>
      </c>
      <c r="D2227" s="2" t="s">
        <v>38</v>
      </c>
      <c r="E2227" s="2" t="str">
        <f t="shared" si="68"/>
        <v>201808</v>
      </c>
      <c r="F2227" s="2" t="str">
        <f t="shared" si="69"/>
        <v>20180820</v>
      </c>
      <c r="G2227" s="2" t="s">
        <v>39</v>
      </c>
      <c r="H2227" s="2">
        <v>300883</v>
      </c>
      <c r="I2227" s="10">
        <v>818892</v>
      </c>
      <c r="J2227" s="10">
        <v>0</v>
      </c>
      <c r="K2227" s="3"/>
      <c r="L2227" s="3"/>
    </row>
    <row r="2228" spans="1:12" x14ac:dyDescent="0.3">
      <c r="A2228" s="2">
        <v>2018</v>
      </c>
      <c r="B2228" s="2" t="s">
        <v>7</v>
      </c>
      <c r="C2228" s="4" t="s">
        <v>22</v>
      </c>
      <c r="D2228" s="2" t="s">
        <v>40</v>
      </c>
      <c r="E2228" s="2" t="str">
        <f t="shared" si="68"/>
        <v>201808</v>
      </c>
      <c r="F2228" s="2" t="str">
        <f t="shared" si="69"/>
        <v>20180827</v>
      </c>
      <c r="G2228" s="2" t="s">
        <v>41</v>
      </c>
      <c r="H2228" s="2">
        <v>50668</v>
      </c>
      <c r="I2228" s="10">
        <v>367629</v>
      </c>
      <c r="J2228" s="10">
        <v>0</v>
      </c>
      <c r="K2228" s="3"/>
      <c r="L2228" s="3"/>
    </row>
    <row r="2229" spans="1:12" x14ac:dyDescent="0.3">
      <c r="A2229" s="2">
        <v>2018</v>
      </c>
      <c r="B2229" s="2" t="s">
        <v>7</v>
      </c>
      <c r="C2229" s="4" t="s">
        <v>22</v>
      </c>
      <c r="D2229" s="2" t="s">
        <v>42</v>
      </c>
      <c r="E2229" s="2" t="str">
        <f t="shared" si="68"/>
        <v>201808</v>
      </c>
      <c r="F2229" s="2" t="str">
        <f t="shared" si="69"/>
        <v>20180823</v>
      </c>
      <c r="G2229" s="2" t="s">
        <v>43</v>
      </c>
      <c r="H2229" s="2">
        <v>282472</v>
      </c>
      <c r="I2229" s="7">
        <v>1316391</v>
      </c>
      <c r="J2229" s="10">
        <v>0</v>
      </c>
      <c r="K2229" s="3"/>
      <c r="L2229" s="3"/>
    </row>
    <row r="2230" spans="1:12" x14ac:dyDescent="0.3">
      <c r="A2230" s="2">
        <v>2018</v>
      </c>
      <c r="B2230" s="2" t="s">
        <v>7</v>
      </c>
      <c r="C2230" s="4" t="s">
        <v>22</v>
      </c>
      <c r="D2230" s="2" t="s">
        <v>44</v>
      </c>
      <c r="E2230" s="2" t="str">
        <f t="shared" si="68"/>
        <v>201808</v>
      </c>
      <c r="F2230" s="2" t="str">
        <f t="shared" si="69"/>
        <v>20180825</v>
      </c>
      <c r="G2230" s="2" t="s">
        <v>45</v>
      </c>
      <c r="H2230" s="2">
        <v>1317968</v>
      </c>
      <c r="I2230" s="10">
        <v>842533</v>
      </c>
      <c r="J2230" s="10">
        <v>0</v>
      </c>
      <c r="K2230" s="3"/>
      <c r="L2230" s="3"/>
    </row>
    <row r="2231" spans="1:12" x14ac:dyDescent="0.3">
      <c r="A2231" s="2">
        <v>2018</v>
      </c>
      <c r="B2231" s="2" t="s">
        <v>7</v>
      </c>
      <c r="C2231" s="4" t="s">
        <v>22</v>
      </c>
      <c r="D2231" s="2" t="s">
        <v>46</v>
      </c>
      <c r="E2231" s="2" t="str">
        <f t="shared" si="68"/>
        <v>201808</v>
      </c>
      <c r="F2231" s="2" t="str">
        <f t="shared" si="69"/>
        <v>20180894</v>
      </c>
      <c r="G2231" s="2" t="s">
        <v>47</v>
      </c>
      <c r="H2231" s="2">
        <v>5352</v>
      </c>
      <c r="I2231" s="10">
        <v>37437</v>
      </c>
      <c r="J2231" s="10">
        <v>0</v>
      </c>
      <c r="K2231" s="3"/>
      <c r="L2231" s="3"/>
    </row>
    <row r="2232" spans="1:12" x14ac:dyDescent="0.3">
      <c r="A2232" s="2">
        <v>2018</v>
      </c>
      <c r="B2232" s="2" t="s">
        <v>7</v>
      </c>
      <c r="C2232" s="4" t="s">
        <v>22</v>
      </c>
      <c r="D2232" s="2" t="s">
        <v>48</v>
      </c>
      <c r="E2232" s="2" t="str">
        <f t="shared" si="68"/>
        <v>201808</v>
      </c>
      <c r="F2232" s="2" t="str">
        <f t="shared" si="69"/>
        <v>20180895</v>
      </c>
      <c r="G2232" s="2" t="s">
        <v>49</v>
      </c>
      <c r="H2232" s="2">
        <v>16180</v>
      </c>
      <c r="I2232" s="10">
        <v>57244</v>
      </c>
      <c r="J2232" s="10">
        <v>0</v>
      </c>
      <c r="K2232" s="3"/>
      <c r="L2232" s="3"/>
    </row>
    <row r="2233" spans="1:12" x14ac:dyDescent="0.3">
      <c r="A2233" s="2">
        <v>2018</v>
      </c>
      <c r="B2233" s="2" t="s">
        <v>7</v>
      </c>
      <c r="C2233" s="4" t="s">
        <v>22</v>
      </c>
      <c r="D2233" s="2" t="s">
        <v>50</v>
      </c>
      <c r="E2233" s="2" t="str">
        <f t="shared" si="68"/>
        <v>201808</v>
      </c>
      <c r="F2233" s="2" t="str">
        <f t="shared" si="69"/>
        <v>20180841</v>
      </c>
      <c r="G2233" s="2" t="s">
        <v>51</v>
      </c>
      <c r="H2233" s="2">
        <v>310227</v>
      </c>
      <c r="I2233" s="10">
        <v>758073</v>
      </c>
      <c r="J2233" s="10">
        <v>0</v>
      </c>
      <c r="K2233" s="3"/>
      <c r="L2233" s="3"/>
    </row>
    <row r="2234" spans="1:12" x14ac:dyDescent="0.3">
      <c r="A2234" s="2">
        <v>2018</v>
      </c>
      <c r="B2234" s="2" t="s">
        <v>7</v>
      </c>
      <c r="C2234" s="4" t="s">
        <v>22</v>
      </c>
      <c r="D2234" s="2" t="s">
        <v>54</v>
      </c>
      <c r="E2234" s="2" t="str">
        <f t="shared" si="68"/>
        <v>201808</v>
      </c>
      <c r="F2234" s="2" t="str">
        <f t="shared" si="69"/>
        <v>20180844</v>
      </c>
      <c r="G2234" s="2" t="s">
        <v>55</v>
      </c>
      <c r="H2234" s="2">
        <v>129674</v>
      </c>
      <c r="I2234" s="10">
        <v>716307</v>
      </c>
      <c r="J2234" s="10">
        <v>0</v>
      </c>
      <c r="K2234" s="3"/>
      <c r="L2234" s="3"/>
    </row>
    <row r="2235" spans="1:12" x14ac:dyDescent="0.3">
      <c r="A2235" s="2">
        <v>2018</v>
      </c>
      <c r="B2235" s="2" t="s">
        <v>7</v>
      </c>
      <c r="C2235" s="4" t="s">
        <v>22</v>
      </c>
      <c r="D2235" s="2" t="s">
        <v>56</v>
      </c>
      <c r="E2235" s="2" t="str">
        <f t="shared" si="68"/>
        <v>201808</v>
      </c>
      <c r="F2235" s="2" t="str">
        <f t="shared" si="69"/>
        <v>20180847</v>
      </c>
      <c r="G2235" s="2" t="s">
        <v>57</v>
      </c>
      <c r="H2235" s="2">
        <v>348455</v>
      </c>
      <c r="I2235" s="10">
        <v>922939</v>
      </c>
      <c r="J2235" s="10">
        <v>0</v>
      </c>
      <c r="K2235" s="3"/>
      <c r="L2235" s="3"/>
    </row>
    <row r="2236" spans="1:12" x14ac:dyDescent="0.3">
      <c r="A2236" s="2">
        <v>2018</v>
      </c>
      <c r="B2236" s="2" t="s">
        <v>7</v>
      </c>
      <c r="C2236" s="4" t="s">
        <v>22</v>
      </c>
      <c r="D2236" s="2" t="s">
        <v>58</v>
      </c>
      <c r="E2236" s="2" t="str">
        <f t="shared" si="68"/>
        <v>201808</v>
      </c>
      <c r="F2236" s="2" t="str">
        <f t="shared" si="69"/>
        <v>20180850</v>
      </c>
      <c r="G2236" s="2" t="s">
        <v>59</v>
      </c>
      <c r="H2236" s="2">
        <v>398736</v>
      </c>
      <c r="I2236" s="10">
        <v>513451</v>
      </c>
      <c r="J2236" s="10">
        <v>0</v>
      </c>
      <c r="K2236" s="3"/>
      <c r="L2236" s="3"/>
    </row>
    <row r="2237" spans="1:12" x14ac:dyDescent="0.3">
      <c r="A2237" s="2">
        <v>2018</v>
      </c>
      <c r="B2237" s="2" t="s">
        <v>7</v>
      </c>
      <c r="C2237" s="4" t="s">
        <v>22</v>
      </c>
      <c r="D2237" s="2" t="s">
        <v>60</v>
      </c>
      <c r="E2237" s="2" t="str">
        <f t="shared" si="68"/>
        <v>201808</v>
      </c>
      <c r="F2237" s="2" t="str">
        <f t="shared" si="69"/>
        <v>20180852</v>
      </c>
      <c r="G2237" s="2" t="s">
        <v>61</v>
      </c>
      <c r="H2237" s="2">
        <v>258895</v>
      </c>
      <c r="I2237" s="10">
        <v>1128409</v>
      </c>
      <c r="J2237" s="10">
        <v>0</v>
      </c>
      <c r="K2237" s="3"/>
      <c r="L2237" s="3"/>
    </row>
    <row r="2238" spans="1:12" x14ac:dyDescent="0.3">
      <c r="A2238" s="2">
        <v>2018</v>
      </c>
      <c r="B2238" s="2" t="s">
        <v>7</v>
      </c>
      <c r="C2238" s="4" t="s">
        <v>22</v>
      </c>
      <c r="D2238" s="2" t="s">
        <v>62</v>
      </c>
      <c r="E2238" s="2" t="str">
        <f t="shared" si="68"/>
        <v>201808</v>
      </c>
      <c r="F2238" s="2" t="str">
        <f t="shared" si="69"/>
        <v>20180854</v>
      </c>
      <c r="G2238" s="2" t="s">
        <v>63</v>
      </c>
      <c r="H2238" s="2">
        <v>409869</v>
      </c>
      <c r="I2238" s="10">
        <v>960101</v>
      </c>
      <c r="J2238" s="10">
        <v>0</v>
      </c>
      <c r="K2238" s="3"/>
      <c r="L2238" s="3"/>
    </row>
    <row r="2239" spans="1:12" x14ac:dyDescent="0.3">
      <c r="A2239" s="2">
        <v>2018</v>
      </c>
      <c r="B2239" s="2" t="s">
        <v>7</v>
      </c>
      <c r="C2239" s="4" t="s">
        <v>22</v>
      </c>
      <c r="D2239" s="2" t="s">
        <v>64</v>
      </c>
      <c r="E2239" s="2" t="str">
        <f t="shared" si="68"/>
        <v>201808</v>
      </c>
      <c r="F2239" s="2" t="str">
        <f t="shared" si="69"/>
        <v>20180886</v>
      </c>
      <c r="G2239" s="2" t="s">
        <v>65</v>
      </c>
      <c r="H2239" s="2">
        <v>41499</v>
      </c>
      <c r="I2239" s="10">
        <v>254902</v>
      </c>
      <c r="J2239" s="10">
        <v>0</v>
      </c>
      <c r="K2239" s="3"/>
      <c r="L2239" s="3"/>
    </row>
    <row r="2240" spans="1:12" x14ac:dyDescent="0.3">
      <c r="A2240" s="2">
        <v>2018</v>
      </c>
      <c r="B2240" s="2" t="s">
        <v>7</v>
      </c>
      <c r="C2240" s="4" t="s">
        <v>22</v>
      </c>
      <c r="D2240" s="2" t="s">
        <v>66</v>
      </c>
      <c r="E2240" s="2" t="str">
        <f t="shared" si="68"/>
        <v>201808</v>
      </c>
      <c r="F2240" s="2" t="str">
        <f t="shared" si="69"/>
        <v>20180863</v>
      </c>
      <c r="G2240" s="2" t="s">
        <v>67</v>
      </c>
      <c r="H2240" s="2">
        <v>257643</v>
      </c>
      <c r="I2240" s="10">
        <v>238913</v>
      </c>
      <c r="J2240" s="10">
        <v>0</v>
      </c>
      <c r="K2240" s="3"/>
      <c r="L2240" s="3"/>
    </row>
    <row r="2241" spans="1:12" x14ac:dyDescent="0.3">
      <c r="A2241" s="2">
        <v>2018</v>
      </c>
      <c r="B2241" s="2" t="s">
        <v>7</v>
      </c>
      <c r="C2241" s="4" t="s">
        <v>22</v>
      </c>
      <c r="D2241" s="2" t="s">
        <v>68</v>
      </c>
      <c r="E2241" s="2" t="str">
        <f t="shared" si="68"/>
        <v>201808</v>
      </c>
      <c r="F2241" s="2" t="str">
        <f t="shared" si="69"/>
        <v>20180866</v>
      </c>
      <c r="G2241" s="2" t="s">
        <v>69</v>
      </c>
      <c r="H2241" s="2">
        <v>515276</v>
      </c>
      <c r="I2241" s="10">
        <v>385370</v>
      </c>
      <c r="J2241" s="10">
        <v>0</v>
      </c>
      <c r="K2241" s="3"/>
      <c r="L2241" s="3"/>
    </row>
    <row r="2242" spans="1:12" x14ac:dyDescent="0.3">
      <c r="A2242" s="2">
        <v>2018</v>
      </c>
      <c r="B2242" s="2" t="s">
        <v>7</v>
      </c>
      <c r="C2242" s="4" t="s">
        <v>22</v>
      </c>
      <c r="D2242" s="2" t="s">
        <v>70</v>
      </c>
      <c r="E2242" s="2" t="str">
        <f t="shared" ref="E2242:E2305" si="70">+CONCATENATE(A2242,C2242)</f>
        <v>201808</v>
      </c>
      <c r="F2242" s="2" t="str">
        <f t="shared" ref="F2242:F2305" si="71">+CONCATENATE(A2242,C2242,D2242)</f>
        <v>20180888</v>
      </c>
      <c r="G2242" s="2" t="s">
        <v>71</v>
      </c>
      <c r="H2242" s="2">
        <v>39773</v>
      </c>
      <c r="I2242" s="10">
        <v>13157</v>
      </c>
      <c r="J2242" s="10">
        <v>0</v>
      </c>
      <c r="K2242" s="3"/>
      <c r="L2242" s="3"/>
    </row>
    <row r="2243" spans="1:12" x14ac:dyDescent="0.3">
      <c r="A2243" s="2">
        <v>2018</v>
      </c>
      <c r="B2243" s="2" t="s">
        <v>7</v>
      </c>
      <c r="C2243" s="4" t="s">
        <v>22</v>
      </c>
      <c r="D2243" s="2" t="s">
        <v>72</v>
      </c>
      <c r="E2243" s="2" t="str">
        <f t="shared" si="70"/>
        <v>201808</v>
      </c>
      <c r="F2243" s="2" t="str">
        <f t="shared" si="71"/>
        <v>20180868</v>
      </c>
      <c r="G2243" s="2" t="s">
        <v>73</v>
      </c>
      <c r="H2243" s="2">
        <v>1047695</v>
      </c>
      <c r="I2243" s="10">
        <v>916345</v>
      </c>
      <c r="J2243" s="10">
        <v>0</v>
      </c>
      <c r="K2243" s="3"/>
      <c r="L2243" s="3"/>
    </row>
    <row r="2244" spans="1:12" x14ac:dyDescent="0.3">
      <c r="A2244" s="2">
        <v>2018</v>
      </c>
      <c r="B2244" s="2" t="s">
        <v>7</v>
      </c>
      <c r="C2244" s="4" t="s">
        <v>22</v>
      </c>
      <c r="D2244" s="2" t="s">
        <v>74</v>
      </c>
      <c r="E2244" s="2" t="str">
        <f t="shared" si="70"/>
        <v>201808</v>
      </c>
      <c r="F2244" s="2" t="str">
        <f t="shared" si="71"/>
        <v>20180870</v>
      </c>
      <c r="G2244" s="2" t="s">
        <v>75</v>
      </c>
      <c r="H2244" s="2">
        <v>147456</v>
      </c>
      <c r="I2244" s="10">
        <v>776771</v>
      </c>
      <c r="J2244" s="10">
        <v>0</v>
      </c>
      <c r="K2244" s="3"/>
      <c r="L2244" s="3"/>
    </row>
    <row r="2245" spans="1:12" x14ac:dyDescent="0.3">
      <c r="A2245" s="2">
        <v>2018</v>
      </c>
      <c r="B2245" s="2" t="s">
        <v>7</v>
      </c>
      <c r="C2245" s="4" t="s">
        <v>22</v>
      </c>
      <c r="D2245" s="2" t="s">
        <v>76</v>
      </c>
      <c r="E2245" s="2" t="str">
        <f t="shared" si="70"/>
        <v>201808</v>
      </c>
      <c r="F2245" s="2" t="str">
        <f t="shared" si="71"/>
        <v>20180873</v>
      </c>
      <c r="G2245" s="2" t="s">
        <v>77</v>
      </c>
      <c r="H2245" s="2">
        <v>468987</v>
      </c>
      <c r="I2245" s="10">
        <v>720048</v>
      </c>
      <c r="J2245" s="10">
        <v>0</v>
      </c>
      <c r="K2245" s="3"/>
      <c r="L2245" s="3"/>
    </row>
    <row r="2246" spans="1:12" x14ac:dyDescent="0.3">
      <c r="A2246" s="2">
        <v>2018</v>
      </c>
      <c r="B2246" s="2" t="s">
        <v>7</v>
      </c>
      <c r="C2246" s="4" t="s">
        <v>22</v>
      </c>
      <c r="D2246" s="2" t="s">
        <v>78</v>
      </c>
      <c r="E2246" s="2" t="str">
        <f t="shared" si="70"/>
        <v>201808</v>
      </c>
      <c r="F2246" s="2" t="str">
        <f t="shared" si="71"/>
        <v>20180876</v>
      </c>
      <c r="G2246" s="2" t="s">
        <v>79</v>
      </c>
      <c r="H2246" s="2">
        <v>2438633</v>
      </c>
      <c r="I2246" s="10">
        <v>1735627</v>
      </c>
      <c r="J2246" s="10">
        <v>0</v>
      </c>
      <c r="K2246" s="3"/>
      <c r="L2246" s="3"/>
    </row>
    <row r="2247" spans="1:12" x14ac:dyDescent="0.3">
      <c r="A2247" s="2">
        <v>2018</v>
      </c>
      <c r="B2247" s="2" t="s">
        <v>7</v>
      </c>
      <c r="C2247" s="4" t="s">
        <v>22</v>
      </c>
      <c r="D2247" s="2" t="s">
        <v>80</v>
      </c>
      <c r="E2247" s="2" t="str">
        <f t="shared" si="70"/>
        <v>201808</v>
      </c>
      <c r="F2247" s="2" t="str">
        <f t="shared" si="71"/>
        <v>20180897</v>
      </c>
      <c r="G2247" s="2" t="s">
        <v>81</v>
      </c>
      <c r="H2247" s="2">
        <v>3393</v>
      </c>
      <c r="I2247" s="10">
        <v>26883</v>
      </c>
      <c r="J2247" s="10">
        <v>0</v>
      </c>
      <c r="K2247" s="3"/>
      <c r="L2247" s="3"/>
    </row>
    <row r="2248" spans="1:12" x14ac:dyDescent="0.3">
      <c r="A2248" s="2">
        <v>2018</v>
      </c>
      <c r="B2248" s="2" t="s">
        <v>7</v>
      </c>
      <c r="C2248" s="4" t="s">
        <v>22</v>
      </c>
      <c r="D2248" s="2" t="s">
        <v>82</v>
      </c>
      <c r="E2248" s="2" t="str">
        <f t="shared" si="70"/>
        <v>201808</v>
      </c>
      <c r="F2248" s="2" t="str">
        <f t="shared" si="71"/>
        <v>20180899</v>
      </c>
      <c r="G2248" s="2" t="s">
        <v>83</v>
      </c>
      <c r="H2248" s="2">
        <v>7164</v>
      </c>
      <c r="I2248" s="10">
        <v>68417</v>
      </c>
      <c r="J2248" s="10">
        <v>0</v>
      </c>
      <c r="K2248" s="3"/>
      <c r="L2248" s="3"/>
    </row>
    <row r="2249" spans="1:12" x14ac:dyDescent="0.3">
      <c r="A2249" s="2">
        <v>2018</v>
      </c>
      <c r="B2249" s="2" t="s">
        <v>17</v>
      </c>
      <c r="C2249" s="4" t="s">
        <v>92</v>
      </c>
      <c r="D2249" s="2" t="s">
        <v>5</v>
      </c>
      <c r="E2249" s="2" t="str">
        <f t="shared" si="70"/>
        <v>201809</v>
      </c>
      <c r="F2249" s="2" t="str">
        <f t="shared" si="71"/>
        <v>20180991</v>
      </c>
      <c r="G2249" s="2" t="s">
        <v>6</v>
      </c>
      <c r="H2249" s="2">
        <v>14848</v>
      </c>
      <c r="I2249" s="10">
        <v>54180</v>
      </c>
      <c r="J2249" s="10">
        <v>0</v>
      </c>
      <c r="K2249" s="3"/>
      <c r="L2249" s="3"/>
    </row>
    <row r="2250" spans="1:12" x14ac:dyDescent="0.3">
      <c r="A2250" s="2">
        <v>2018</v>
      </c>
      <c r="B2250" s="2" t="s">
        <v>17</v>
      </c>
      <c r="C2250" s="4" t="s">
        <v>92</v>
      </c>
      <c r="D2250" s="2" t="s">
        <v>18</v>
      </c>
      <c r="E2250" s="2" t="str">
        <f t="shared" si="70"/>
        <v>201809</v>
      </c>
      <c r="F2250" s="2" t="str">
        <f t="shared" si="71"/>
        <v>20180905</v>
      </c>
      <c r="G2250" s="2" t="s">
        <v>19</v>
      </c>
      <c r="H2250" s="2">
        <v>3769054</v>
      </c>
      <c r="I2250" s="10">
        <v>2325579</v>
      </c>
      <c r="J2250" s="10">
        <v>0</v>
      </c>
      <c r="K2250" s="3"/>
      <c r="L2250" s="3"/>
    </row>
    <row r="2251" spans="1:12" x14ac:dyDescent="0.3">
      <c r="A2251" s="2">
        <v>2018</v>
      </c>
      <c r="B2251" s="2" t="s">
        <v>17</v>
      </c>
      <c r="C2251" s="4" t="s">
        <v>92</v>
      </c>
      <c r="D2251" s="2" t="s">
        <v>20</v>
      </c>
      <c r="E2251" s="2" t="str">
        <f t="shared" si="70"/>
        <v>201809</v>
      </c>
      <c r="F2251" s="2" t="str">
        <f t="shared" si="71"/>
        <v>20180981</v>
      </c>
      <c r="G2251" s="2" t="s">
        <v>21</v>
      </c>
      <c r="H2251" s="2">
        <v>42460</v>
      </c>
      <c r="I2251" s="10">
        <v>203050</v>
      </c>
      <c r="J2251" s="10">
        <v>0</v>
      </c>
      <c r="K2251" s="3"/>
      <c r="L2251" s="3"/>
    </row>
    <row r="2252" spans="1:12" x14ac:dyDescent="0.3">
      <c r="A2252" s="2">
        <v>2018</v>
      </c>
      <c r="B2252" s="2" t="s">
        <v>17</v>
      </c>
      <c r="C2252" s="4" t="s">
        <v>92</v>
      </c>
      <c r="D2252" s="2" t="s">
        <v>22</v>
      </c>
      <c r="E2252" s="2" t="str">
        <f t="shared" si="70"/>
        <v>201809</v>
      </c>
      <c r="F2252" s="2" t="str">
        <f t="shared" si="71"/>
        <v>20180908</v>
      </c>
      <c r="G2252" s="2" t="s">
        <v>23</v>
      </c>
      <c r="H2252" s="2">
        <v>1082969</v>
      </c>
      <c r="I2252" s="10">
        <v>1344767</v>
      </c>
      <c r="J2252" s="10">
        <v>0</v>
      </c>
      <c r="K2252" s="3"/>
      <c r="L2252" s="3"/>
    </row>
    <row r="2253" spans="1:12" x14ac:dyDescent="0.3">
      <c r="A2253" s="2">
        <v>2018</v>
      </c>
      <c r="B2253" s="2" t="s">
        <v>17</v>
      </c>
      <c r="C2253" s="4" t="s">
        <v>92</v>
      </c>
      <c r="D2253" s="2" t="s">
        <v>24</v>
      </c>
      <c r="E2253" s="2" t="str">
        <f t="shared" si="70"/>
        <v>201809</v>
      </c>
      <c r="F2253" s="2" t="str">
        <f t="shared" si="71"/>
        <v>20180911</v>
      </c>
      <c r="G2253" s="2" t="s">
        <v>25</v>
      </c>
      <c r="H2253" s="2">
        <v>6087525</v>
      </c>
      <c r="I2253" s="10">
        <v>1172281</v>
      </c>
      <c r="J2253" s="10">
        <v>0</v>
      </c>
      <c r="K2253" s="3"/>
      <c r="L2253" s="3"/>
    </row>
    <row r="2254" spans="1:12" x14ac:dyDescent="0.3">
      <c r="A2254" s="2">
        <v>2018</v>
      </c>
      <c r="B2254" s="2" t="s">
        <v>17</v>
      </c>
      <c r="C2254" s="4" t="s">
        <v>92</v>
      </c>
      <c r="D2254" s="2" t="s">
        <v>26</v>
      </c>
      <c r="E2254" s="2" t="str">
        <f t="shared" si="70"/>
        <v>201809</v>
      </c>
      <c r="F2254" s="2" t="str">
        <f t="shared" si="71"/>
        <v>20180913</v>
      </c>
      <c r="G2254" s="2" t="s">
        <v>27</v>
      </c>
      <c r="H2254" s="2">
        <v>605254</v>
      </c>
      <c r="I2254" s="10">
        <v>1434497</v>
      </c>
      <c r="J2254" s="10">
        <v>0</v>
      </c>
      <c r="K2254" s="3"/>
      <c r="L2254" s="3"/>
    </row>
    <row r="2255" spans="1:12" x14ac:dyDescent="0.3">
      <c r="A2255" s="2">
        <v>2018</v>
      </c>
      <c r="B2255" s="2" t="s">
        <v>17</v>
      </c>
      <c r="C2255" s="4" t="s">
        <v>92</v>
      </c>
      <c r="D2255" s="2" t="s">
        <v>28</v>
      </c>
      <c r="E2255" s="2" t="str">
        <f t="shared" si="70"/>
        <v>201809</v>
      </c>
      <c r="F2255" s="2" t="str">
        <f t="shared" si="71"/>
        <v>20180915</v>
      </c>
      <c r="G2255" s="2" t="s">
        <v>29</v>
      </c>
      <c r="H2255" s="2">
        <v>435828</v>
      </c>
      <c r="I2255" s="10">
        <v>648007</v>
      </c>
      <c r="J2255" s="10">
        <v>0</v>
      </c>
      <c r="K2255" s="3"/>
      <c r="L2255" s="3"/>
    </row>
    <row r="2256" spans="1:12" x14ac:dyDescent="0.3">
      <c r="A2256" s="2">
        <v>2018</v>
      </c>
      <c r="B2256" s="2" t="s">
        <v>17</v>
      </c>
      <c r="C2256" s="4" t="s">
        <v>92</v>
      </c>
      <c r="D2256" s="2" t="s">
        <v>30</v>
      </c>
      <c r="E2256" s="2" t="str">
        <f t="shared" si="70"/>
        <v>201809</v>
      </c>
      <c r="F2256" s="2" t="str">
        <f t="shared" si="71"/>
        <v>20180917</v>
      </c>
      <c r="G2256" s="2" t="s">
        <v>31</v>
      </c>
      <c r="H2256" s="2">
        <v>450492</v>
      </c>
      <c r="I2256" s="10">
        <v>390456</v>
      </c>
      <c r="J2256" s="10">
        <v>0</v>
      </c>
      <c r="K2256" s="3"/>
      <c r="L2256" s="3"/>
    </row>
    <row r="2257" spans="1:12" x14ac:dyDescent="0.3">
      <c r="A2257" s="2">
        <v>2018</v>
      </c>
      <c r="B2257" s="2" t="s">
        <v>17</v>
      </c>
      <c r="C2257" s="4" t="s">
        <v>92</v>
      </c>
      <c r="D2257" s="2" t="s">
        <v>32</v>
      </c>
      <c r="E2257" s="2" t="str">
        <f t="shared" si="70"/>
        <v>201809</v>
      </c>
      <c r="F2257" s="2" t="str">
        <f t="shared" si="71"/>
        <v>20180918</v>
      </c>
      <c r="G2257" s="2" t="s">
        <v>33</v>
      </c>
      <c r="H2257" s="2">
        <v>70046</v>
      </c>
      <c r="I2257" s="10">
        <v>305448</v>
      </c>
      <c r="J2257" s="10">
        <v>0</v>
      </c>
      <c r="K2257" s="3"/>
      <c r="L2257" s="3"/>
    </row>
    <row r="2258" spans="1:12" x14ac:dyDescent="0.3">
      <c r="A2258" s="2">
        <v>2018</v>
      </c>
      <c r="B2258" s="2" t="s">
        <v>17</v>
      </c>
      <c r="C2258" s="4" t="s">
        <v>92</v>
      </c>
      <c r="D2258" s="2" t="s">
        <v>34</v>
      </c>
      <c r="E2258" s="2" t="str">
        <f t="shared" si="70"/>
        <v>201809</v>
      </c>
      <c r="F2258" s="2" t="str">
        <f t="shared" si="71"/>
        <v>20180985</v>
      </c>
      <c r="G2258" s="2" t="s">
        <v>35</v>
      </c>
      <c r="H2258" s="2">
        <v>148997</v>
      </c>
      <c r="I2258" s="10">
        <v>222512</v>
      </c>
      <c r="J2258" s="10">
        <v>0</v>
      </c>
      <c r="K2258" s="3"/>
      <c r="L2258" s="3"/>
    </row>
    <row r="2259" spans="1:12" x14ac:dyDescent="0.3">
      <c r="A2259" s="2">
        <v>2018</v>
      </c>
      <c r="B2259" s="2" t="s">
        <v>17</v>
      </c>
      <c r="C2259" s="4" t="s">
        <v>92</v>
      </c>
      <c r="D2259" s="2" t="s">
        <v>36</v>
      </c>
      <c r="E2259" s="2" t="str">
        <f t="shared" si="70"/>
        <v>201809</v>
      </c>
      <c r="F2259" s="2" t="str">
        <f t="shared" si="71"/>
        <v>20180919</v>
      </c>
      <c r="G2259" s="2" t="s">
        <v>37</v>
      </c>
      <c r="H2259" s="2">
        <v>272727</v>
      </c>
      <c r="I2259" s="10">
        <v>949393</v>
      </c>
      <c r="J2259" s="10">
        <v>0</v>
      </c>
      <c r="K2259" s="3"/>
      <c r="L2259" s="3"/>
    </row>
    <row r="2260" spans="1:12" x14ac:dyDescent="0.3">
      <c r="A2260" s="2">
        <v>2018</v>
      </c>
      <c r="B2260" s="2" t="s">
        <v>17</v>
      </c>
      <c r="C2260" s="4" t="s">
        <v>92</v>
      </c>
      <c r="D2260" s="2" t="s">
        <v>38</v>
      </c>
      <c r="E2260" s="2" t="str">
        <f t="shared" si="70"/>
        <v>201809</v>
      </c>
      <c r="F2260" s="2" t="str">
        <f t="shared" si="71"/>
        <v>20180920</v>
      </c>
      <c r="G2260" s="2" t="s">
        <v>39</v>
      </c>
      <c r="H2260" s="2">
        <v>304876</v>
      </c>
      <c r="I2260" s="10">
        <v>817857</v>
      </c>
      <c r="J2260" s="10">
        <v>0</v>
      </c>
      <c r="K2260" s="3"/>
      <c r="L2260" s="3"/>
    </row>
    <row r="2261" spans="1:12" x14ac:dyDescent="0.3">
      <c r="A2261" s="2">
        <v>2018</v>
      </c>
      <c r="B2261" s="2" t="s">
        <v>17</v>
      </c>
      <c r="C2261" s="4" t="s">
        <v>92</v>
      </c>
      <c r="D2261" s="2" t="s">
        <v>40</v>
      </c>
      <c r="E2261" s="2" t="str">
        <f t="shared" si="70"/>
        <v>201809</v>
      </c>
      <c r="F2261" s="2" t="str">
        <f t="shared" si="71"/>
        <v>20180927</v>
      </c>
      <c r="G2261" s="2" t="s">
        <v>41</v>
      </c>
      <c r="H2261" s="2">
        <v>50973</v>
      </c>
      <c r="I2261" s="10">
        <v>367250</v>
      </c>
      <c r="J2261" s="10">
        <v>0</v>
      </c>
      <c r="K2261" s="3"/>
      <c r="L2261" s="3"/>
    </row>
    <row r="2262" spans="1:12" x14ac:dyDescent="0.3">
      <c r="A2262" s="2">
        <v>2018</v>
      </c>
      <c r="B2262" s="2" t="s">
        <v>17</v>
      </c>
      <c r="C2262" s="4" t="s">
        <v>92</v>
      </c>
      <c r="D2262" s="2" t="s">
        <v>42</v>
      </c>
      <c r="E2262" s="2" t="str">
        <f t="shared" si="70"/>
        <v>201809</v>
      </c>
      <c r="F2262" s="2" t="str">
        <f t="shared" si="71"/>
        <v>20180923</v>
      </c>
      <c r="G2262" s="2" t="s">
        <v>43</v>
      </c>
      <c r="H2262" s="2">
        <v>283436</v>
      </c>
      <c r="I2262" s="10">
        <v>1314845</v>
      </c>
      <c r="J2262" s="10">
        <v>0</v>
      </c>
      <c r="K2262" s="3"/>
      <c r="L2262" s="3"/>
    </row>
    <row r="2263" spans="1:12" x14ac:dyDescent="0.3">
      <c r="A2263" s="2">
        <v>2018</v>
      </c>
      <c r="B2263" s="2" t="s">
        <v>17</v>
      </c>
      <c r="C2263" s="4" t="s">
        <v>92</v>
      </c>
      <c r="D2263" s="2" t="s">
        <v>44</v>
      </c>
      <c r="E2263" s="2" t="str">
        <f t="shared" si="70"/>
        <v>201809</v>
      </c>
      <c r="F2263" s="2" t="str">
        <f t="shared" si="71"/>
        <v>20180925</v>
      </c>
      <c r="G2263" s="2" t="s">
        <v>45</v>
      </c>
      <c r="H2263" s="2">
        <v>1338316</v>
      </c>
      <c r="I2263" s="10">
        <v>838231</v>
      </c>
      <c r="J2263" s="10">
        <v>0</v>
      </c>
      <c r="K2263" s="3"/>
      <c r="L2263" s="3"/>
    </row>
    <row r="2264" spans="1:12" x14ac:dyDescent="0.3">
      <c r="A2264" s="2">
        <v>2018</v>
      </c>
      <c r="B2264" s="2" t="s">
        <v>17</v>
      </c>
      <c r="C2264" s="4" t="s">
        <v>92</v>
      </c>
      <c r="D2264" s="2" t="s">
        <v>46</v>
      </c>
      <c r="E2264" s="2" t="str">
        <f t="shared" si="70"/>
        <v>201809</v>
      </c>
      <c r="F2264" s="2" t="str">
        <f t="shared" si="71"/>
        <v>20180994</v>
      </c>
      <c r="G2264" s="2" t="s">
        <v>47</v>
      </c>
      <c r="H2264" s="2">
        <v>5331</v>
      </c>
      <c r="I2264" s="10">
        <v>37653</v>
      </c>
      <c r="J2264" s="10">
        <v>0</v>
      </c>
      <c r="K2264" s="3"/>
      <c r="L2264" s="3"/>
    </row>
    <row r="2265" spans="1:12" x14ac:dyDescent="0.3">
      <c r="A2265" s="2">
        <v>2018</v>
      </c>
      <c r="B2265" s="2" t="s">
        <v>17</v>
      </c>
      <c r="C2265" s="4" t="s">
        <v>92</v>
      </c>
      <c r="D2265" s="2" t="s">
        <v>48</v>
      </c>
      <c r="E2265" s="2" t="str">
        <f t="shared" si="70"/>
        <v>201809</v>
      </c>
      <c r="F2265" s="2" t="str">
        <f t="shared" si="71"/>
        <v>20180995</v>
      </c>
      <c r="G2265" s="2" t="s">
        <v>49</v>
      </c>
      <c r="H2265" s="2">
        <v>16251</v>
      </c>
      <c r="I2265" s="10">
        <v>57494</v>
      </c>
      <c r="J2265" s="10">
        <v>0</v>
      </c>
      <c r="K2265" s="3"/>
      <c r="L2265" s="3"/>
    </row>
    <row r="2266" spans="1:12" x14ac:dyDescent="0.3">
      <c r="A2266" s="2">
        <v>2018</v>
      </c>
      <c r="B2266" s="2" t="s">
        <v>17</v>
      </c>
      <c r="C2266" s="4" t="s">
        <v>92</v>
      </c>
      <c r="D2266" s="2" t="s">
        <v>50</v>
      </c>
      <c r="E2266" s="2" t="str">
        <f t="shared" si="70"/>
        <v>201809</v>
      </c>
      <c r="F2266" s="2" t="str">
        <f t="shared" si="71"/>
        <v>20180941</v>
      </c>
      <c r="G2266" s="2" t="s">
        <v>51</v>
      </c>
      <c r="H2266" s="2">
        <v>314670</v>
      </c>
      <c r="I2266" s="10">
        <v>758726</v>
      </c>
      <c r="J2266" s="10">
        <v>0</v>
      </c>
      <c r="K2266" s="3"/>
      <c r="L2266" s="3"/>
    </row>
    <row r="2267" spans="1:12" x14ac:dyDescent="0.3">
      <c r="A2267" s="2">
        <v>2018</v>
      </c>
      <c r="B2267" s="2" t="s">
        <v>17</v>
      </c>
      <c r="C2267" s="4" t="s">
        <v>92</v>
      </c>
      <c r="D2267" s="2" t="s">
        <v>54</v>
      </c>
      <c r="E2267" s="2" t="str">
        <f t="shared" si="70"/>
        <v>201809</v>
      </c>
      <c r="F2267" s="2" t="str">
        <f t="shared" si="71"/>
        <v>20180944</v>
      </c>
      <c r="G2267" s="2" t="s">
        <v>55</v>
      </c>
      <c r="H2267" s="2">
        <v>131031</v>
      </c>
      <c r="I2267" s="10">
        <v>719470</v>
      </c>
      <c r="J2267" s="10">
        <v>0</v>
      </c>
      <c r="K2267" s="3"/>
      <c r="L2267" s="3"/>
    </row>
    <row r="2268" spans="1:12" x14ac:dyDescent="0.3">
      <c r="A2268" s="2">
        <v>2018</v>
      </c>
      <c r="B2268" s="2" t="s">
        <v>17</v>
      </c>
      <c r="C2268" s="4" t="s">
        <v>92</v>
      </c>
      <c r="D2268" s="2" t="s">
        <v>56</v>
      </c>
      <c r="E2268" s="2" t="str">
        <f t="shared" si="70"/>
        <v>201809</v>
      </c>
      <c r="F2268" s="2" t="str">
        <f t="shared" si="71"/>
        <v>20180947</v>
      </c>
      <c r="G2268" s="2" t="s">
        <v>57</v>
      </c>
      <c r="H2268" s="2">
        <v>353236</v>
      </c>
      <c r="I2268" s="10">
        <v>920402</v>
      </c>
      <c r="J2268" s="10">
        <v>0</v>
      </c>
      <c r="K2268" s="3"/>
      <c r="L2268" s="3"/>
    </row>
    <row r="2269" spans="1:12" x14ac:dyDescent="0.3">
      <c r="A2269" s="2">
        <v>2018</v>
      </c>
      <c r="B2269" s="2" t="s">
        <v>17</v>
      </c>
      <c r="C2269" s="4" t="s">
        <v>92</v>
      </c>
      <c r="D2269" s="2" t="s">
        <v>58</v>
      </c>
      <c r="E2269" s="2" t="str">
        <f t="shared" si="70"/>
        <v>201809</v>
      </c>
      <c r="F2269" s="2" t="str">
        <f t="shared" si="71"/>
        <v>20180950</v>
      </c>
      <c r="G2269" s="2" t="s">
        <v>59</v>
      </c>
      <c r="H2269" s="2">
        <v>407087</v>
      </c>
      <c r="I2269" s="10">
        <v>511587</v>
      </c>
      <c r="J2269" s="10">
        <v>0</v>
      </c>
      <c r="K2269" s="3"/>
      <c r="L2269" s="3"/>
    </row>
    <row r="2270" spans="1:12" x14ac:dyDescent="0.3">
      <c r="A2270" s="2">
        <v>2018</v>
      </c>
      <c r="B2270" s="2" t="s">
        <v>17</v>
      </c>
      <c r="C2270" s="4" t="s">
        <v>92</v>
      </c>
      <c r="D2270" s="2" t="s">
        <v>60</v>
      </c>
      <c r="E2270" s="2" t="str">
        <f t="shared" si="70"/>
        <v>201809</v>
      </c>
      <c r="F2270" s="2" t="str">
        <f t="shared" si="71"/>
        <v>20180952</v>
      </c>
      <c r="G2270" s="2" t="s">
        <v>61</v>
      </c>
      <c r="H2270" s="2">
        <v>261862</v>
      </c>
      <c r="I2270" s="10">
        <v>1128597</v>
      </c>
      <c r="J2270" s="10">
        <v>0</v>
      </c>
      <c r="K2270" s="3"/>
      <c r="L2270" s="3"/>
    </row>
    <row r="2271" spans="1:12" x14ac:dyDescent="0.3">
      <c r="A2271" s="2">
        <v>2018</v>
      </c>
      <c r="B2271" s="2" t="s">
        <v>17</v>
      </c>
      <c r="C2271" s="4" t="s">
        <v>92</v>
      </c>
      <c r="D2271" s="2" t="s">
        <v>62</v>
      </c>
      <c r="E2271" s="2" t="str">
        <f t="shared" si="70"/>
        <v>201809</v>
      </c>
      <c r="F2271" s="2" t="str">
        <f t="shared" si="71"/>
        <v>20180954</v>
      </c>
      <c r="G2271" s="2" t="s">
        <v>63</v>
      </c>
      <c r="H2271" s="2">
        <v>413340</v>
      </c>
      <c r="I2271" s="10">
        <v>962189</v>
      </c>
      <c r="J2271" s="10">
        <v>0</v>
      </c>
      <c r="K2271" s="3"/>
      <c r="L2271" s="3"/>
    </row>
    <row r="2272" spans="1:12" x14ac:dyDescent="0.3">
      <c r="A2272" s="2">
        <v>2018</v>
      </c>
      <c r="B2272" s="2" t="s">
        <v>17</v>
      </c>
      <c r="C2272" s="4" t="s">
        <v>92</v>
      </c>
      <c r="D2272" s="2" t="s">
        <v>64</v>
      </c>
      <c r="E2272" s="2" t="str">
        <f t="shared" si="70"/>
        <v>201809</v>
      </c>
      <c r="F2272" s="2" t="str">
        <f t="shared" si="71"/>
        <v>20180986</v>
      </c>
      <c r="G2272" s="2" t="s">
        <v>65</v>
      </c>
      <c r="H2272" s="2">
        <v>42447</v>
      </c>
      <c r="I2272" s="10">
        <v>255325</v>
      </c>
      <c r="J2272" s="10">
        <v>0</v>
      </c>
      <c r="K2272" s="3"/>
      <c r="L2272" s="3"/>
    </row>
    <row r="2273" spans="1:12" x14ac:dyDescent="0.3">
      <c r="A2273" s="2">
        <v>2018</v>
      </c>
      <c r="B2273" s="2" t="s">
        <v>17</v>
      </c>
      <c r="C2273" s="4" t="s">
        <v>92</v>
      </c>
      <c r="D2273" s="2" t="s">
        <v>66</v>
      </c>
      <c r="E2273" s="2" t="str">
        <f t="shared" si="70"/>
        <v>201809</v>
      </c>
      <c r="F2273" s="2" t="str">
        <f t="shared" si="71"/>
        <v>20180963</v>
      </c>
      <c r="G2273" s="2" t="s">
        <v>67</v>
      </c>
      <c r="H2273" s="2">
        <v>261427</v>
      </c>
      <c r="I2273" s="10">
        <v>238124</v>
      </c>
      <c r="J2273" s="10">
        <v>0</v>
      </c>
      <c r="K2273" s="3"/>
      <c r="L2273" s="3"/>
    </row>
    <row r="2274" spans="1:12" x14ac:dyDescent="0.3">
      <c r="A2274" s="2">
        <v>2018</v>
      </c>
      <c r="B2274" s="2" t="s">
        <v>17</v>
      </c>
      <c r="C2274" s="4" t="s">
        <v>92</v>
      </c>
      <c r="D2274" s="2" t="s">
        <v>68</v>
      </c>
      <c r="E2274" s="2" t="str">
        <f t="shared" si="70"/>
        <v>201809</v>
      </c>
      <c r="F2274" s="2" t="str">
        <f t="shared" si="71"/>
        <v>20180966</v>
      </c>
      <c r="G2274" s="2" t="s">
        <v>69</v>
      </c>
      <c r="H2274" s="2">
        <v>521722</v>
      </c>
      <c r="I2274" s="10">
        <v>383833</v>
      </c>
      <c r="J2274" s="10">
        <v>0</v>
      </c>
      <c r="K2274" s="3"/>
      <c r="L2274" s="3"/>
    </row>
    <row r="2275" spans="1:12" x14ac:dyDescent="0.3">
      <c r="A2275" s="2">
        <v>2018</v>
      </c>
      <c r="B2275" s="2" t="s">
        <v>17</v>
      </c>
      <c r="C2275" s="4" t="s">
        <v>92</v>
      </c>
      <c r="D2275" s="2" t="s">
        <v>70</v>
      </c>
      <c r="E2275" s="2" t="str">
        <f t="shared" si="70"/>
        <v>201809</v>
      </c>
      <c r="F2275" s="2" t="str">
        <f t="shared" si="71"/>
        <v>20180988</v>
      </c>
      <c r="G2275" s="2" t="s">
        <v>71</v>
      </c>
      <c r="H2275" s="2">
        <v>40562</v>
      </c>
      <c r="I2275" s="10">
        <v>13143</v>
      </c>
      <c r="J2275" s="10">
        <v>0</v>
      </c>
      <c r="K2275" s="3"/>
      <c r="L2275" s="3"/>
    </row>
    <row r="2276" spans="1:12" x14ac:dyDescent="0.3">
      <c r="A2276" s="2">
        <v>2018</v>
      </c>
      <c r="B2276" s="2" t="s">
        <v>17</v>
      </c>
      <c r="C2276" s="4" t="s">
        <v>92</v>
      </c>
      <c r="D2276" s="2" t="s">
        <v>72</v>
      </c>
      <c r="E2276" s="2" t="str">
        <f t="shared" si="70"/>
        <v>201809</v>
      </c>
      <c r="F2276" s="2" t="str">
        <f t="shared" si="71"/>
        <v>20180968</v>
      </c>
      <c r="G2276" s="2" t="s">
        <v>73</v>
      </c>
      <c r="H2276" s="2">
        <v>1058986</v>
      </c>
      <c r="I2276" s="10">
        <v>916024</v>
      </c>
      <c r="J2276" s="10">
        <v>0</v>
      </c>
      <c r="K2276" s="3"/>
      <c r="L2276" s="3"/>
    </row>
    <row r="2277" spans="1:12" x14ac:dyDescent="0.3">
      <c r="A2277" s="2">
        <v>2018</v>
      </c>
      <c r="B2277" s="2" t="s">
        <v>17</v>
      </c>
      <c r="C2277" s="4" t="s">
        <v>92</v>
      </c>
      <c r="D2277" s="2" t="s">
        <v>74</v>
      </c>
      <c r="E2277" s="2" t="str">
        <f t="shared" si="70"/>
        <v>201809</v>
      </c>
      <c r="F2277" s="2" t="str">
        <f t="shared" si="71"/>
        <v>20180970</v>
      </c>
      <c r="G2277" s="2" t="s">
        <v>75</v>
      </c>
      <c r="H2277" s="2">
        <v>148633</v>
      </c>
      <c r="I2277" s="10">
        <v>771903</v>
      </c>
      <c r="J2277" s="10">
        <v>0</v>
      </c>
      <c r="K2277" s="3"/>
      <c r="L2277" s="3"/>
    </row>
    <row r="2278" spans="1:12" x14ac:dyDescent="0.3">
      <c r="A2278" s="2">
        <v>2018</v>
      </c>
      <c r="B2278" s="2" t="s">
        <v>17</v>
      </c>
      <c r="C2278" s="4" t="s">
        <v>92</v>
      </c>
      <c r="D2278" s="2" t="s">
        <v>76</v>
      </c>
      <c r="E2278" s="2" t="str">
        <f t="shared" si="70"/>
        <v>201809</v>
      </c>
      <c r="F2278" s="2" t="str">
        <f t="shared" si="71"/>
        <v>20180973</v>
      </c>
      <c r="G2278" s="2" t="s">
        <v>77</v>
      </c>
      <c r="H2278" s="2">
        <v>474437</v>
      </c>
      <c r="I2278" s="10">
        <v>720493</v>
      </c>
      <c r="J2278" s="10">
        <v>0</v>
      </c>
      <c r="K2278" s="3"/>
      <c r="L2278" s="3"/>
    </row>
    <row r="2279" spans="1:12" x14ac:dyDescent="0.3">
      <c r="A2279" s="2">
        <v>2018</v>
      </c>
      <c r="B2279" s="2" t="s">
        <v>17</v>
      </c>
      <c r="C2279" s="4" t="s">
        <v>92</v>
      </c>
      <c r="D2279" s="2" t="s">
        <v>78</v>
      </c>
      <c r="E2279" s="2" t="str">
        <f t="shared" si="70"/>
        <v>201809</v>
      </c>
      <c r="F2279" s="2" t="str">
        <f t="shared" si="71"/>
        <v>20180976</v>
      </c>
      <c r="G2279" s="2" t="s">
        <v>79</v>
      </c>
      <c r="H2279" s="2">
        <v>2459579</v>
      </c>
      <c r="I2279" s="10">
        <v>1730414</v>
      </c>
      <c r="J2279" s="10">
        <v>0</v>
      </c>
      <c r="K2279" s="3"/>
      <c r="L2279" s="3"/>
    </row>
    <row r="2280" spans="1:12" x14ac:dyDescent="0.3">
      <c r="A2280" s="2">
        <v>2018</v>
      </c>
      <c r="B2280" s="2" t="s">
        <v>17</v>
      </c>
      <c r="C2280" s="4" t="s">
        <v>92</v>
      </c>
      <c r="D2280" s="2" t="s">
        <v>80</v>
      </c>
      <c r="E2280" s="2" t="str">
        <f t="shared" si="70"/>
        <v>201809</v>
      </c>
      <c r="F2280" s="2" t="str">
        <f t="shared" si="71"/>
        <v>20180997</v>
      </c>
      <c r="G2280" s="2" t="s">
        <v>81</v>
      </c>
      <c r="H2280" s="2">
        <v>3365</v>
      </c>
      <c r="I2280" s="10">
        <v>26910</v>
      </c>
      <c r="J2280" s="10">
        <v>0</v>
      </c>
      <c r="K2280" s="3"/>
      <c r="L2280" s="3"/>
    </row>
    <row r="2281" spans="1:12" x14ac:dyDescent="0.3">
      <c r="A2281" s="2">
        <v>2018</v>
      </c>
      <c r="B2281" s="2" t="s">
        <v>17</v>
      </c>
      <c r="C2281" s="4" t="s">
        <v>92</v>
      </c>
      <c r="D2281" s="2" t="s">
        <v>82</v>
      </c>
      <c r="E2281" s="2" t="str">
        <f t="shared" si="70"/>
        <v>201809</v>
      </c>
      <c r="F2281" s="2" t="str">
        <f t="shared" si="71"/>
        <v>20180999</v>
      </c>
      <c r="G2281" s="2" t="s">
        <v>83</v>
      </c>
      <c r="H2281" s="2">
        <v>7225</v>
      </c>
      <c r="I2281" s="10">
        <v>68254</v>
      </c>
      <c r="J2281" s="10">
        <v>0</v>
      </c>
      <c r="K2281" s="3"/>
      <c r="L2281" s="3"/>
    </row>
    <row r="2282" spans="1:12" x14ac:dyDescent="0.3">
      <c r="A2282" s="2">
        <v>2018</v>
      </c>
      <c r="B2282" s="2" t="s">
        <v>16</v>
      </c>
      <c r="C2282" s="4" t="s">
        <v>91</v>
      </c>
      <c r="D2282" s="2" t="s">
        <v>5</v>
      </c>
      <c r="E2282" s="2" t="str">
        <f t="shared" si="70"/>
        <v>201810</v>
      </c>
      <c r="F2282" s="2" t="str">
        <f t="shared" si="71"/>
        <v>20181091</v>
      </c>
      <c r="G2282" s="2" t="s">
        <v>6</v>
      </c>
      <c r="H2282" s="2">
        <v>14908</v>
      </c>
      <c r="I2282" s="10">
        <v>54172</v>
      </c>
      <c r="J2282" s="10">
        <v>0</v>
      </c>
      <c r="K2282" s="3"/>
      <c r="L2282" s="3"/>
    </row>
    <row r="2283" spans="1:12" x14ac:dyDescent="0.3">
      <c r="A2283" s="2">
        <v>2018</v>
      </c>
      <c r="B2283" s="2" t="s">
        <v>16</v>
      </c>
      <c r="C2283" s="4" t="s">
        <v>91</v>
      </c>
      <c r="D2283" s="2" t="s">
        <v>18</v>
      </c>
      <c r="E2283" s="2" t="str">
        <f t="shared" si="70"/>
        <v>201810</v>
      </c>
      <c r="F2283" s="2" t="str">
        <f t="shared" si="71"/>
        <v>20181005</v>
      </c>
      <c r="G2283" s="2" t="s">
        <v>19</v>
      </c>
      <c r="H2283" s="2">
        <v>3783032</v>
      </c>
      <c r="I2283" s="10">
        <v>2327498</v>
      </c>
      <c r="J2283" s="10">
        <v>0</v>
      </c>
      <c r="K2283" s="3"/>
      <c r="L2283" s="3"/>
    </row>
    <row r="2284" spans="1:12" x14ac:dyDescent="0.3">
      <c r="A2284" s="2">
        <v>2018</v>
      </c>
      <c r="B2284" s="2" t="s">
        <v>16</v>
      </c>
      <c r="C2284" s="4" t="s">
        <v>91</v>
      </c>
      <c r="D2284" s="2" t="s">
        <v>20</v>
      </c>
      <c r="E2284" s="2" t="str">
        <f t="shared" si="70"/>
        <v>201810</v>
      </c>
      <c r="F2284" s="2" t="str">
        <f t="shared" si="71"/>
        <v>20181081</v>
      </c>
      <c r="G2284" s="2" t="s">
        <v>21</v>
      </c>
      <c r="H2284" s="2">
        <v>43256</v>
      </c>
      <c r="I2284" s="10">
        <v>203794</v>
      </c>
      <c r="J2284" s="10">
        <v>0</v>
      </c>
      <c r="K2284" s="3"/>
      <c r="L2284" s="3"/>
    </row>
    <row r="2285" spans="1:12" x14ac:dyDescent="0.3">
      <c r="A2285" s="2">
        <v>2018</v>
      </c>
      <c r="B2285" s="2" t="s">
        <v>16</v>
      </c>
      <c r="C2285" s="4" t="s">
        <v>91</v>
      </c>
      <c r="D2285" s="2" t="s">
        <v>22</v>
      </c>
      <c r="E2285" s="2" t="str">
        <f t="shared" si="70"/>
        <v>201810</v>
      </c>
      <c r="F2285" s="2" t="str">
        <f t="shared" si="71"/>
        <v>20181008</v>
      </c>
      <c r="G2285" s="2" t="s">
        <v>23</v>
      </c>
      <c r="H2285" s="2">
        <v>1087883</v>
      </c>
      <c r="I2285" s="10">
        <v>1342549</v>
      </c>
      <c r="J2285" s="10">
        <v>0</v>
      </c>
      <c r="K2285" s="3"/>
      <c r="L2285" s="3"/>
    </row>
    <row r="2286" spans="1:12" x14ac:dyDescent="0.3">
      <c r="A2286" s="2">
        <v>2018</v>
      </c>
      <c r="B2286" s="2" t="s">
        <v>16</v>
      </c>
      <c r="C2286" s="4" t="s">
        <v>91</v>
      </c>
      <c r="D2286" s="2" t="s">
        <v>24</v>
      </c>
      <c r="E2286" s="2" t="str">
        <f t="shared" si="70"/>
        <v>201810</v>
      </c>
      <c r="F2286" s="2" t="str">
        <f t="shared" si="71"/>
        <v>20181011</v>
      </c>
      <c r="G2286" s="2" t="s">
        <v>25</v>
      </c>
      <c r="H2286" s="2">
        <v>6108494</v>
      </c>
      <c r="I2286" s="10">
        <v>1172481</v>
      </c>
      <c r="J2286" s="10">
        <v>0</v>
      </c>
      <c r="K2286" s="3"/>
      <c r="L2286" s="3"/>
    </row>
    <row r="2287" spans="1:12" x14ac:dyDescent="0.3">
      <c r="A2287" s="2">
        <v>2018</v>
      </c>
      <c r="B2287" s="2" t="s">
        <v>16</v>
      </c>
      <c r="C2287" s="4" t="s">
        <v>91</v>
      </c>
      <c r="D2287" s="2" t="s">
        <v>26</v>
      </c>
      <c r="E2287" s="2" t="str">
        <f t="shared" si="70"/>
        <v>201810</v>
      </c>
      <c r="F2287" s="2" t="str">
        <f t="shared" si="71"/>
        <v>20181013</v>
      </c>
      <c r="G2287" s="2" t="s">
        <v>27</v>
      </c>
      <c r="H2287" s="2">
        <v>610321</v>
      </c>
      <c r="I2287" s="10">
        <v>1431369</v>
      </c>
      <c r="J2287" s="10">
        <v>0</v>
      </c>
      <c r="K2287" s="3"/>
      <c r="L2287" s="3"/>
    </row>
    <row r="2288" spans="1:12" x14ac:dyDescent="0.3">
      <c r="A2288" s="2">
        <v>2018</v>
      </c>
      <c r="B2288" s="2" t="s">
        <v>16</v>
      </c>
      <c r="C2288" s="4" t="s">
        <v>91</v>
      </c>
      <c r="D2288" s="2" t="s">
        <v>28</v>
      </c>
      <c r="E2288" s="2" t="str">
        <f t="shared" si="70"/>
        <v>201810</v>
      </c>
      <c r="F2288" s="2" t="str">
        <f t="shared" si="71"/>
        <v>20181015</v>
      </c>
      <c r="G2288" s="2" t="s">
        <v>29</v>
      </c>
      <c r="H2288" s="2">
        <v>439963</v>
      </c>
      <c r="I2288" s="10">
        <v>647429</v>
      </c>
      <c r="J2288" s="10">
        <v>0</v>
      </c>
      <c r="K2288" s="3"/>
      <c r="L2288" s="3"/>
    </row>
    <row r="2289" spans="1:12" x14ac:dyDescent="0.3">
      <c r="A2289" s="2">
        <v>2018</v>
      </c>
      <c r="B2289" s="2" t="s">
        <v>16</v>
      </c>
      <c r="C2289" s="4" t="s">
        <v>91</v>
      </c>
      <c r="D2289" s="2" t="s">
        <v>30</v>
      </c>
      <c r="E2289" s="2" t="str">
        <f t="shared" si="70"/>
        <v>201810</v>
      </c>
      <c r="F2289" s="2" t="str">
        <f t="shared" si="71"/>
        <v>20181017</v>
      </c>
      <c r="G2289" s="2" t="s">
        <v>31</v>
      </c>
      <c r="H2289" s="2">
        <v>452318</v>
      </c>
      <c r="I2289" s="10">
        <v>390879</v>
      </c>
      <c r="J2289" s="10">
        <v>0</v>
      </c>
      <c r="K2289" s="3"/>
      <c r="L2289" s="3"/>
    </row>
    <row r="2290" spans="1:12" x14ac:dyDescent="0.3">
      <c r="A2290" s="2">
        <v>2018</v>
      </c>
      <c r="B2290" s="2" t="s">
        <v>16</v>
      </c>
      <c r="C2290" s="4" t="s">
        <v>91</v>
      </c>
      <c r="D2290" s="2" t="s">
        <v>32</v>
      </c>
      <c r="E2290" s="2" t="str">
        <f t="shared" si="70"/>
        <v>201810</v>
      </c>
      <c r="F2290" s="2" t="str">
        <f t="shared" si="71"/>
        <v>20181018</v>
      </c>
      <c r="G2290" s="2" t="s">
        <v>33</v>
      </c>
      <c r="H2290" s="2">
        <v>70685</v>
      </c>
      <c r="I2290" s="10">
        <v>305234</v>
      </c>
      <c r="J2290" s="10">
        <v>0</v>
      </c>
      <c r="K2290" s="3"/>
      <c r="L2290" s="3"/>
    </row>
    <row r="2291" spans="1:12" x14ac:dyDescent="0.3">
      <c r="A2291" s="2">
        <v>2018</v>
      </c>
      <c r="B2291" s="2" t="s">
        <v>16</v>
      </c>
      <c r="C2291" s="4" t="s">
        <v>91</v>
      </c>
      <c r="D2291" s="2" t="s">
        <v>34</v>
      </c>
      <c r="E2291" s="2" t="str">
        <f t="shared" si="70"/>
        <v>201810</v>
      </c>
      <c r="F2291" s="2" t="str">
        <f t="shared" si="71"/>
        <v>20181085</v>
      </c>
      <c r="G2291" s="2" t="s">
        <v>35</v>
      </c>
      <c r="H2291" s="2">
        <v>151978</v>
      </c>
      <c r="I2291" s="10">
        <v>220859</v>
      </c>
      <c r="J2291" s="10">
        <v>0</v>
      </c>
      <c r="K2291" s="3"/>
      <c r="L2291" s="3"/>
    </row>
    <row r="2292" spans="1:12" x14ac:dyDescent="0.3">
      <c r="A2292" s="2">
        <v>2018</v>
      </c>
      <c r="B2292" s="2" t="s">
        <v>16</v>
      </c>
      <c r="C2292" s="4" t="s">
        <v>91</v>
      </c>
      <c r="D2292" s="2" t="s">
        <v>36</v>
      </c>
      <c r="E2292" s="2" t="str">
        <f t="shared" si="70"/>
        <v>201810</v>
      </c>
      <c r="F2292" s="2" t="str">
        <f t="shared" si="71"/>
        <v>20181019</v>
      </c>
      <c r="G2292" s="2" t="s">
        <v>37</v>
      </c>
      <c r="H2292" s="2">
        <v>272833</v>
      </c>
      <c r="I2292" s="10">
        <v>948532</v>
      </c>
      <c r="J2292" s="10">
        <v>0</v>
      </c>
      <c r="K2292" s="3"/>
      <c r="L2292" s="3"/>
    </row>
    <row r="2293" spans="1:12" x14ac:dyDescent="0.3">
      <c r="A2293" s="2">
        <v>2018</v>
      </c>
      <c r="B2293" s="2" t="s">
        <v>16</v>
      </c>
      <c r="C2293" s="4" t="s">
        <v>91</v>
      </c>
      <c r="D2293" s="2" t="s">
        <v>38</v>
      </c>
      <c r="E2293" s="2" t="str">
        <f t="shared" si="70"/>
        <v>201810</v>
      </c>
      <c r="F2293" s="2" t="str">
        <f t="shared" si="71"/>
        <v>20181020</v>
      </c>
      <c r="G2293" s="2" t="s">
        <v>39</v>
      </c>
      <c r="H2293" s="2">
        <v>305200</v>
      </c>
      <c r="I2293" s="10">
        <v>817848</v>
      </c>
      <c r="J2293" s="10">
        <v>0</v>
      </c>
      <c r="K2293" s="3"/>
      <c r="L2293" s="3"/>
    </row>
    <row r="2294" spans="1:12" x14ac:dyDescent="0.3">
      <c r="A2294" s="2">
        <v>2018</v>
      </c>
      <c r="B2294" s="2" t="s">
        <v>16</v>
      </c>
      <c r="C2294" s="4" t="s">
        <v>91</v>
      </c>
      <c r="D2294" s="2" t="s">
        <v>40</v>
      </c>
      <c r="E2294" s="2" t="str">
        <f t="shared" si="70"/>
        <v>201810</v>
      </c>
      <c r="F2294" s="2" t="str">
        <f t="shared" si="71"/>
        <v>20181027</v>
      </c>
      <c r="G2294" s="2" t="s">
        <v>41</v>
      </c>
      <c r="H2294" s="2">
        <v>51033</v>
      </c>
      <c r="I2294" s="10">
        <v>366627</v>
      </c>
      <c r="J2294" s="10">
        <v>0</v>
      </c>
      <c r="K2294" s="3"/>
      <c r="L2294" s="3"/>
    </row>
    <row r="2295" spans="1:12" x14ac:dyDescent="0.3">
      <c r="A2295" s="2">
        <v>2018</v>
      </c>
      <c r="B2295" s="2" t="s">
        <v>16</v>
      </c>
      <c r="C2295" s="4" t="s">
        <v>91</v>
      </c>
      <c r="D2295" s="2" t="s">
        <v>42</v>
      </c>
      <c r="E2295" s="2" t="str">
        <f t="shared" si="70"/>
        <v>201810</v>
      </c>
      <c r="F2295" s="2" t="str">
        <f t="shared" si="71"/>
        <v>20181023</v>
      </c>
      <c r="G2295" s="2" t="s">
        <v>43</v>
      </c>
      <c r="H2295" s="2">
        <v>286466</v>
      </c>
      <c r="I2295" s="10">
        <v>1314243</v>
      </c>
      <c r="J2295" s="10">
        <v>0</v>
      </c>
      <c r="K2295" s="3"/>
      <c r="L2295" s="3"/>
    </row>
    <row r="2296" spans="1:12" x14ac:dyDescent="0.3">
      <c r="A2296" s="2">
        <v>2018</v>
      </c>
      <c r="B2296" s="2" t="s">
        <v>16</v>
      </c>
      <c r="C2296" s="4" t="s">
        <v>91</v>
      </c>
      <c r="D2296" s="2" t="s">
        <v>44</v>
      </c>
      <c r="E2296" s="2" t="str">
        <f t="shared" si="70"/>
        <v>201810</v>
      </c>
      <c r="F2296" s="2" t="str">
        <f t="shared" si="71"/>
        <v>20181025</v>
      </c>
      <c r="G2296" s="2" t="s">
        <v>45</v>
      </c>
      <c r="H2296" s="2">
        <v>1346106</v>
      </c>
      <c r="I2296" s="10">
        <v>841007</v>
      </c>
      <c r="J2296" s="10">
        <v>0</v>
      </c>
      <c r="K2296" s="3"/>
      <c r="L2296" s="3"/>
    </row>
    <row r="2297" spans="1:12" x14ac:dyDescent="0.3">
      <c r="A2297" s="2">
        <v>2018</v>
      </c>
      <c r="B2297" s="2" t="s">
        <v>16</v>
      </c>
      <c r="C2297" s="4" t="s">
        <v>91</v>
      </c>
      <c r="D2297" s="2" t="s">
        <v>46</v>
      </c>
      <c r="E2297" s="2" t="str">
        <f t="shared" si="70"/>
        <v>201810</v>
      </c>
      <c r="F2297" s="2" t="str">
        <f t="shared" si="71"/>
        <v>20181094</v>
      </c>
      <c r="G2297" s="2" t="s">
        <v>47</v>
      </c>
      <c r="H2297" s="2">
        <v>5392</v>
      </c>
      <c r="I2297" s="10">
        <v>37743</v>
      </c>
      <c r="J2297" s="10">
        <v>0</v>
      </c>
      <c r="K2297" s="3"/>
      <c r="L2297" s="3"/>
    </row>
    <row r="2298" spans="1:12" x14ac:dyDescent="0.3">
      <c r="A2298" s="2">
        <v>2018</v>
      </c>
      <c r="B2298" s="2" t="s">
        <v>16</v>
      </c>
      <c r="C2298" s="4" t="s">
        <v>91</v>
      </c>
      <c r="D2298" s="2" t="s">
        <v>48</v>
      </c>
      <c r="E2298" s="2" t="str">
        <f t="shared" si="70"/>
        <v>201810</v>
      </c>
      <c r="F2298" s="2" t="str">
        <f t="shared" si="71"/>
        <v>20181095</v>
      </c>
      <c r="G2298" s="2" t="s">
        <v>49</v>
      </c>
      <c r="H2298" s="2">
        <v>16477</v>
      </c>
      <c r="I2298" s="10">
        <v>57549</v>
      </c>
      <c r="J2298" s="10">
        <v>0</v>
      </c>
      <c r="K2298" s="3"/>
      <c r="L2298" s="3"/>
    </row>
    <row r="2299" spans="1:12" x14ac:dyDescent="0.3">
      <c r="A2299" s="2">
        <v>2018</v>
      </c>
      <c r="B2299" s="2" t="s">
        <v>16</v>
      </c>
      <c r="C2299" s="4" t="s">
        <v>91</v>
      </c>
      <c r="D2299" s="2" t="s">
        <v>50</v>
      </c>
      <c r="E2299" s="2" t="str">
        <f t="shared" si="70"/>
        <v>201810</v>
      </c>
      <c r="F2299" s="2" t="str">
        <f t="shared" si="71"/>
        <v>20181041</v>
      </c>
      <c r="G2299" s="2" t="s">
        <v>51</v>
      </c>
      <c r="H2299" s="2">
        <v>315874</v>
      </c>
      <c r="I2299" s="10">
        <v>761867</v>
      </c>
      <c r="J2299" s="10">
        <v>0</v>
      </c>
      <c r="K2299" s="3"/>
      <c r="L2299" s="3"/>
    </row>
    <row r="2300" spans="1:12" x14ac:dyDescent="0.3">
      <c r="A2300" s="2">
        <v>2018</v>
      </c>
      <c r="B2300" s="2" t="s">
        <v>16</v>
      </c>
      <c r="C2300" s="4" t="s">
        <v>91</v>
      </c>
      <c r="D2300" s="2" t="s">
        <v>54</v>
      </c>
      <c r="E2300" s="2" t="str">
        <f t="shared" si="70"/>
        <v>201810</v>
      </c>
      <c r="F2300" s="2" t="str">
        <f t="shared" si="71"/>
        <v>20181044</v>
      </c>
      <c r="G2300" s="2" t="s">
        <v>55</v>
      </c>
      <c r="H2300" s="2">
        <v>131728</v>
      </c>
      <c r="I2300" s="10">
        <v>719714</v>
      </c>
      <c r="J2300" s="10">
        <v>0</v>
      </c>
      <c r="K2300" s="3"/>
      <c r="L2300" s="3"/>
    </row>
    <row r="2301" spans="1:12" x14ac:dyDescent="0.3">
      <c r="A2301" s="2">
        <v>2018</v>
      </c>
      <c r="B2301" s="2" t="s">
        <v>16</v>
      </c>
      <c r="C2301" s="4" t="s">
        <v>91</v>
      </c>
      <c r="D2301" s="2" t="s">
        <v>56</v>
      </c>
      <c r="E2301" s="2" t="str">
        <f t="shared" si="70"/>
        <v>201810</v>
      </c>
      <c r="F2301" s="2" t="str">
        <f t="shared" si="71"/>
        <v>20181047</v>
      </c>
      <c r="G2301" s="2" t="s">
        <v>57</v>
      </c>
      <c r="H2301" s="2">
        <v>356182</v>
      </c>
      <c r="I2301" s="10">
        <v>918894</v>
      </c>
      <c r="J2301" s="10">
        <v>0</v>
      </c>
      <c r="K2301" s="3"/>
      <c r="L2301" s="3"/>
    </row>
    <row r="2302" spans="1:12" x14ac:dyDescent="0.3">
      <c r="A2302" s="2">
        <v>2018</v>
      </c>
      <c r="B2302" s="2" t="s">
        <v>16</v>
      </c>
      <c r="C2302" s="4" t="s">
        <v>91</v>
      </c>
      <c r="D2302" s="2" t="s">
        <v>58</v>
      </c>
      <c r="E2302" s="2" t="str">
        <f t="shared" si="70"/>
        <v>201810</v>
      </c>
      <c r="F2302" s="2" t="str">
        <f t="shared" si="71"/>
        <v>20181050</v>
      </c>
      <c r="G2302" s="2" t="s">
        <v>59</v>
      </c>
      <c r="H2302" s="2">
        <v>411706</v>
      </c>
      <c r="I2302" s="10">
        <v>511518</v>
      </c>
      <c r="J2302" s="10">
        <v>0</v>
      </c>
      <c r="K2302" s="3"/>
      <c r="L2302" s="3"/>
    </row>
    <row r="2303" spans="1:12" x14ac:dyDescent="0.3">
      <c r="A2303" s="2">
        <v>2018</v>
      </c>
      <c r="B2303" s="2" t="s">
        <v>16</v>
      </c>
      <c r="C2303" s="4" t="s">
        <v>91</v>
      </c>
      <c r="D2303" s="2" t="s">
        <v>60</v>
      </c>
      <c r="E2303" s="2" t="str">
        <f t="shared" si="70"/>
        <v>201810</v>
      </c>
      <c r="F2303" s="2" t="str">
        <f t="shared" si="71"/>
        <v>20181052</v>
      </c>
      <c r="G2303" s="2" t="s">
        <v>61</v>
      </c>
      <c r="H2303" s="2">
        <v>262963</v>
      </c>
      <c r="I2303" s="10">
        <v>1127797</v>
      </c>
      <c r="J2303" s="10">
        <v>0</v>
      </c>
      <c r="K2303" s="3"/>
      <c r="L2303" s="3"/>
    </row>
    <row r="2304" spans="1:12" x14ac:dyDescent="0.3">
      <c r="A2304" s="2">
        <v>2018</v>
      </c>
      <c r="B2304" s="2" t="s">
        <v>16</v>
      </c>
      <c r="C2304" s="4" t="s">
        <v>91</v>
      </c>
      <c r="D2304" s="2" t="s">
        <v>62</v>
      </c>
      <c r="E2304" s="2" t="str">
        <f t="shared" si="70"/>
        <v>201810</v>
      </c>
      <c r="F2304" s="2" t="str">
        <f t="shared" si="71"/>
        <v>20181054</v>
      </c>
      <c r="G2304" s="2" t="s">
        <v>63</v>
      </c>
      <c r="H2304" s="2">
        <v>416141</v>
      </c>
      <c r="I2304" s="10">
        <v>971719</v>
      </c>
      <c r="J2304" s="10">
        <v>0</v>
      </c>
      <c r="K2304" s="3"/>
      <c r="L2304" s="3"/>
    </row>
    <row r="2305" spans="1:12" x14ac:dyDescent="0.3">
      <c r="A2305" s="2">
        <v>2018</v>
      </c>
      <c r="B2305" s="2" t="s">
        <v>16</v>
      </c>
      <c r="C2305" s="4" t="s">
        <v>91</v>
      </c>
      <c r="D2305" s="2" t="s">
        <v>64</v>
      </c>
      <c r="E2305" s="2" t="str">
        <f t="shared" si="70"/>
        <v>201810</v>
      </c>
      <c r="F2305" s="2" t="str">
        <f t="shared" si="71"/>
        <v>20181086</v>
      </c>
      <c r="G2305" s="2" t="s">
        <v>65</v>
      </c>
      <c r="H2305" s="2">
        <v>42599</v>
      </c>
      <c r="I2305" s="10">
        <v>256621</v>
      </c>
      <c r="J2305" s="10">
        <v>0</v>
      </c>
      <c r="K2305" s="3"/>
      <c r="L2305" s="3"/>
    </row>
    <row r="2306" spans="1:12" x14ac:dyDescent="0.3">
      <c r="A2306" s="2">
        <v>2018</v>
      </c>
      <c r="B2306" s="2" t="s">
        <v>16</v>
      </c>
      <c r="C2306" s="4" t="s">
        <v>91</v>
      </c>
      <c r="D2306" s="2" t="s">
        <v>66</v>
      </c>
      <c r="E2306" s="2" t="str">
        <f t="shared" ref="E2306:E2369" si="72">+CONCATENATE(A2306,C2306)</f>
        <v>201810</v>
      </c>
      <c r="F2306" s="2" t="str">
        <f t="shared" ref="F2306:F2369" si="73">+CONCATENATE(A2306,C2306,D2306)</f>
        <v>20181063</v>
      </c>
      <c r="G2306" s="2" t="s">
        <v>67</v>
      </c>
      <c r="H2306" s="2">
        <v>262865</v>
      </c>
      <c r="I2306" s="10">
        <v>239565</v>
      </c>
      <c r="J2306" s="10">
        <v>0</v>
      </c>
      <c r="K2306" s="3"/>
      <c r="L2306" s="3"/>
    </row>
    <row r="2307" spans="1:12" x14ac:dyDescent="0.3">
      <c r="A2307" s="2">
        <v>2018</v>
      </c>
      <c r="B2307" s="2" t="s">
        <v>16</v>
      </c>
      <c r="C2307" s="4" t="s">
        <v>91</v>
      </c>
      <c r="D2307" s="2" t="s">
        <v>68</v>
      </c>
      <c r="E2307" s="2" t="str">
        <f t="shared" si="72"/>
        <v>201810</v>
      </c>
      <c r="F2307" s="2" t="str">
        <f t="shared" si="73"/>
        <v>20181066</v>
      </c>
      <c r="G2307" s="2" t="s">
        <v>69</v>
      </c>
      <c r="H2307" s="2">
        <v>523370</v>
      </c>
      <c r="I2307" s="10">
        <v>388481</v>
      </c>
      <c r="J2307" s="10">
        <v>0</v>
      </c>
      <c r="K2307" s="3"/>
      <c r="L2307" s="3"/>
    </row>
    <row r="2308" spans="1:12" x14ac:dyDescent="0.3">
      <c r="A2308" s="2">
        <v>2018</v>
      </c>
      <c r="B2308" s="2" t="s">
        <v>16</v>
      </c>
      <c r="C2308" s="4" t="s">
        <v>91</v>
      </c>
      <c r="D2308" s="2" t="s">
        <v>70</v>
      </c>
      <c r="E2308" s="2" t="str">
        <f t="shared" si="72"/>
        <v>201810</v>
      </c>
      <c r="F2308" s="2" t="str">
        <f t="shared" si="73"/>
        <v>20181088</v>
      </c>
      <c r="G2308" s="2" t="s">
        <v>71</v>
      </c>
      <c r="H2308" s="2">
        <v>40512</v>
      </c>
      <c r="I2308" s="10">
        <v>13081</v>
      </c>
      <c r="J2308" s="10">
        <v>0</v>
      </c>
      <c r="K2308" s="3"/>
      <c r="L2308" s="3"/>
    </row>
    <row r="2309" spans="1:12" x14ac:dyDescent="0.3">
      <c r="A2309" s="2">
        <v>2018</v>
      </c>
      <c r="B2309" s="2" t="s">
        <v>16</v>
      </c>
      <c r="C2309" s="4" t="s">
        <v>91</v>
      </c>
      <c r="D2309" s="2" t="s">
        <v>72</v>
      </c>
      <c r="E2309" s="2" t="str">
        <f t="shared" si="72"/>
        <v>201810</v>
      </c>
      <c r="F2309" s="2" t="str">
        <f t="shared" si="73"/>
        <v>20181068</v>
      </c>
      <c r="G2309" s="2" t="s">
        <v>73</v>
      </c>
      <c r="H2309" s="2">
        <v>1064913</v>
      </c>
      <c r="I2309" s="10">
        <v>917549</v>
      </c>
      <c r="J2309" s="10">
        <v>0</v>
      </c>
      <c r="K2309" s="3"/>
      <c r="L2309" s="3"/>
    </row>
    <row r="2310" spans="1:12" x14ac:dyDescent="0.3">
      <c r="A2310" s="2">
        <v>2018</v>
      </c>
      <c r="B2310" s="2" t="s">
        <v>16</v>
      </c>
      <c r="C2310" s="4" t="s">
        <v>91</v>
      </c>
      <c r="D2310" s="2" t="s">
        <v>74</v>
      </c>
      <c r="E2310" s="2" t="str">
        <f t="shared" si="72"/>
        <v>201810</v>
      </c>
      <c r="F2310" s="2" t="str">
        <f t="shared" si="73"/>
        <v>20181070</v>
      </c>
      <c r="G2310" s="2" t="s">
        <v>75</v>
      </c>
      <c r="H2310" s="2">
        <v>149542</v>
      </c>
      <c r="I2310" s="10">
        <v>761574</v>
      </c>
      <c r="J2310" s="10">
        <v>0</v>
      </c>
      <c r="K2310" s="3"/>
      <c r="L2310" s="3"/>
    </row>
    <row r="2311" spans="1:12" x14ac:dyDescent="0.3">
      <c r="A2311" s="2">
        <v>2018</v>
      </c>
      <c r="B2311" s="2" t="s">
        <v>16</v>
      </c>
      <c r="C2311" s="4" t="s">
        <v>91</v>
      </c>
      <c r="D2311" s="2" t="s">
        <v>76</v>
      </c>
      <c r="E2311" s="2" t="str">
        <f t="shared" si="72"/>
        <v>201810</v>
      </c>
      <c r="F2311" s="2" t="str">
        <f t="shared" si="73"/>
        <v>20181073</v>
      </c>
      <c r="G2311" s="2" t="s">
        <v>77</v>
      </c>
      <c r="H2311" s="2">
        <v>475666</v>
      </c>
      <c r="I2311" s="10">
        <v>722802</v>
      </c>
      <c r="J2311" s="10">
        <v>0</v>
      </c>
      <c r="K2311" s="3"/>
      <c r="L2311" s="3"/>
    </row>
    <row r="2312" spans="1:12" x14ac:dyDescent="0.3">
      <c r="A2312" s="2">
        <v>2018</v>
      </c>
      <c r="B2312" s="2" t="s">
        <v>16</v>
      </c>
      <c r="C2312" s="4" t="s">
        <v>91</v>
      </c>
      <c r="D2312" s="2" t="s">
        <v>78</v>
      </c>
      <c r="E2312" s="2" t="str">
        <f t="shared" si="72"/>
        <v>201810</v>
      </c>
      <c r="F2312" s="2" t="str">
        <f t="shared" si="73"/>
        <v>20181076</v>
      </c>
      <c r="G2312" s="2" t="s">
        <v>79</v>
      </c>
      <c r="H2312" s="2">
        <v>2468045</v>
      </c>
      <c r="I2312" s="10">
        <v>1733539</v>
      </c>
      <c r="J2312" s="10">
        <v>0</v>
      </c>
      <c r="K2312" s="3"/>
      <c r="L2312" s="3"/>
    </row>
    <row r="2313" spans="1:12" x14ac:dyDescent="0.3">
      <c r="A2313" s="2">
        <v>2018</v>
      </c>
      <c r="B2313" s="2" t="s">
        <v>16</v>
      </c>
      <c r="C2313" s="4" t="s">
        <v>91</v>
      </c>
      <c r="D2313" s="2" t="s">
        <v>80</v>
      </c>
      <c r="E2313" s="2" t="str">
        <f t="shared" si="72"/>
        <v>201810</v>
      </c>
      <c r="F2313" s="2" t="str">
        <f t="shared" si="73"/>
        <v>20181097</v>
      </c>
      <c r="G2313" s="2" t="s">
        <v>81</v>
      </c>
      <c r="H2313" s="2">
        <v>3352</v>
      </c>
      <c r="I2313" s="10">
        <v>26943</v>
      </c>
      <c r="J2313" s="10">
        <v>0</v>
      </c>
      <c r="K2313" s="3"/>
      <c r="L2313" s="3"/>
    </row>
    <row r="2314" spans="1:12" x14ac:dyDescent="0.3">
      <c r="A2314" s="2">
        <v>2018</v>
      </c>
      <c r="B2314" s="2" t="s">
        <v>16</v>
      </c>
      <c r="C2314" s="4" t="s">
        <v>91</v>
      </c>
      <c r="D2314" s="2" t="s">
        <v>82</v>
      </c>
      <c r="E2314" s="2" t="str">
        <f t="shared" si="72"/>
        <v>201810</v>
      </c>
      <c r="F2314" s="2" t="str">
        <f t="shared" si="73"/>
        <v>20181099</v>
      </c>
      <c r="G2314" s="2" t="s">
        <v>83</v>
      </c>
      <c r="H2314" s="2">
        <v>7297</v>
      </c>
      <c r="I2314" s="10">
        <v>68150</v>
      </c>
      <c r="J2314" s="10">
        <v>0</v>
      </c>
      <c r="K2314" s="3"/>
      <c r="L2314" s="3"/>
    </row>
    <row r="2315" spans="1:12" x14ac:dyDescent="0.3">
      <c r="A2315" s="2">
        <v>2018</v>
      </c>
      <c r="B2315" s="2" t="s">
        <v>15</v>
      </c>
      <c r="C2315" s="4" t="s">
        <v>24</v>
      </c>
      <c r="D2315" s="2" t="s">
        <v>5</v>
      </c>
      <c r="E2315" s="2" t="str">
        <f t="shared" si="72"/>
        <v>201811</v>
      </c>
      <c r="F2315" s="2" t="str">
        <f t="shared" si="73"/>
        <v>20181191</v>
      </c>
      <c r="G2315" s="2" t="s">
        <v>6</v>
      </c>
      <c r="H2315" s="2">
        <v>14767</v>
      </c>
      <c r="I2315" s="10">
        <v>54090</v>
      </c>
      <c r="J2315" s="10">
        <v>0</v>
      </c>
      <c r="K2315" s="3"/>
      <c r="L2315" s="3"/>
    </row>
    <row r="2316" spans="1:12" x14ac:dyDescent="0.3">
      <c r="A2316" s="2">
        <v>2018</v>
      </c>
      <c r="B2316" s="2" t="s">
        <v>15</v>
      </c>
      <c r="C2316" s="4" t="s">
        <v>24</v>
      </c>
      <c r="D2316" s="2" t="s">
        <v>18</v>
      </c>
      <c r="E2316" s="2" t="str">
        <f t="shared" si="72"/>
        <v>201811</v>
      </c>
      <c r="F2316" s="2" t="str">
        <f t="shared" si="73"/>
        <v>20181105</v>
      </c>
      <c r="G2316" s="2" t="s">
        <v>19</v>
      </c>
      <c r="H2316" s="2">
        <v>3779484</v>
      </c>
      <c r="I2316" s="10">
        <v>2347650</v>
      </c>
      <c r="J2316" s="10">
        <v>0</v>
      </c>
      <c r="K2316" s="3"/>
      <c r="L2316" s="3"/>
    </row>
    <row r="2317" spans="1:12" x14ac:dyDescent="0.3">
      <c r="A2317" s="2">
        <v>2018</v>
      </c>
      <c r="B2317" s="2" t="s">
        <v>15</v>
      </c>
      <c r="C2317" s="4" t="s">
        <v>24</v>
      </c>
      <c r="D2317" s="2" t="s">
        <v>20</v>
      </c>
      <c r="E2317" s="2" t="str">
        <f t="shared" si="72"/>
        <v>201811</v>
      </c>
      <c r="F2317" s="2" t="str">
        <f t="shared" si="73"/>
        <v>20181181</v>
      </c>
      <c r="G2317" s="2" t="s">
        <v>21</v>
      </c>
      <c r="H2317" s="2">
        <v>43363</v>
      </c>
      <c r="I2317" s="10">
        <v>203978</v>
      </c>
      <c r="J2317" s="10">
        <v>0</v>
      </c>
      <c r="K2317" s="3"/>
      <c r="L2317" s="3"/>
    </row>
    <row r="2318" spans="1:12" x14ac:dyDescent="0.3">
      <c r="A2318" s="2">
        <v>2018</v>
      </c>
      <c r="B2318" s="2" t="s">
        <v>15</v>
      </c>
      <c r="C2318" s="4" t="s">
        <v>24</v>
      </c>
      <c r="D2318" s="2" t="s">
        <v>22</v>
      </c>
      <c r="E2318" s="2" t="str">
        <f t="shared" si="72"/>
        <v>201811</v>
      </c>
      <c r="F2318" s="2" t="str">
        <f t="shared" si="73"/>
        <v>20181108</v>
      </c>
      <c r="G2318" s="2" t="s">
        <v>23</v>
      </c>
      <c r="H2318" s="2">
        <v>1090544</v>
      </c>
      <c r="I2318" s="7">
        <v>1349874</v>
      </c>
      <c r="J2318" s="10">
        <v>0</v>
      </c>
      <c r="K2318" s="3"/>
      <c r="L2318" s="3"/>
    </row>
    <row r="2319" spans="1:12" x14ac:dyDescent="0.3">
      <c r="A2319" s="2">
        <v>2018</v>
      </c>
      <c r="B2319" s="2" t="s">
        <v>15</v>
      </c>
      <c r="C2319" s="4" t="s">
        <v>24</v>
      </c>
      <c r="D2319" s="2" t="s">
        <v>24</v>
      </c>
      <c r="E2319" s="2" t="str">
        <f t="shared" si="72"/>
        <v>201811</v>
      </c>
      <c r="F2319" s="2" t="str">
        <f t="shared" si="73"/>
        <v>20181111</v>
      </c>
      <c r="G2319" s="2" t="s">
        <v>25</v>
      </c>
      <c r="H2319" s="2">
        <v>6070282</v>
      </c>
      <c r="I2319" s="10">
        <v>1175085</v>
      </c>
      <c r="J2319" s="10">
        <v>0</v>
      </c>
      <c r="K2319" s="3"/>
      <c r="L2319" s="3"/>
    </row>
    <row r="2320" spans="1:12" x14ac:dyDescent="0.3">
      <c r="A2320" s="2">
        <v>2018</v>
      </c>
      <c r="B2320" s="2" t="s">
        <v>15</v>
      </c>
      <c r="C2320" s="4" t="s">
        <v>24</v>
      </c>
      <c r="D2320" s="2" t="s">
        <v>26</v>
      </c>
      <c r="E2320" s="2" t="str">
        <f t="shared" si="72"/>
        <v>201811</v>
      </c>
      <c r="F2320" s="2" t="str">
        <f t="shared" si="73"/>
        <v>20181113</v>
      </c>
      <c r="G2320" s="2" t="s">
        <v>27</v>
      </c>
      <c r="H2320" s="2">
        <v>613212</v>
      </c>
      <c r="I2320" s="10">
        <v>1431971</v>
      </c>
      <c r="J2320" s="10">
        <v>0</v>
      </c>
      <c r="K2320" s="3"/>
      <c r="L2320" s="3"/>
    </row>
    <row r="2321" spans="1:12" x14ac:dyDescent="0.3">
      <c r="A2321" s="2">
        <v>2018</v>
      </c>
      <c r="B2321" s="2" t="s">
        <v>15</v>
      </c>
      <c r="C2321" s="4" t="s">
        <v>24</v>
      </c>
      <c r="D2321" s="2" t="s">
        <v>28</v>
      </c>
      <c r="E2321" s="2" t="str">
        <f t="shared" si="72"/>
        <v>201811</v>
      </c>
      <c r="F2321" s="2" t="str">
        <f t="shared" si="73"/>
        <v>20181115</v>
      </c>
      <c r="G2321" s="2" t="s">
        <v>29</v>
      </c>
      <c r="H2321" s="2">
        <v>437398</v>
      </c>
      <c r="I2321" s="10">
        <v>647845</v>
      </c>
      <c r="J2321" s="10">
        <v>0</v>
      </c>
      <c r="K2321" s="3"/>
      <c r="L2321" s="3"/>
    </row>
    <row r="2322" spans="1:12" x14ac:dyDescent="0.3">
      <c r="A2322" s="2">
        <v>2018</v>
      </c>
      <c r="B2322" s="2" t="s">
        <v>15</v>
      </c>
      <c r="C2322" s="4" t="s">
        <v>24</v>
      </c>
      <c r="D2322" s="2" t="s">
        <v>30</v>
      </c>
      <c r="E2322" s="2" t="str">
        <f t="shared" si="72"/>
        <v>201811</v>
      </c>
      <c r="F2322" s="2" t="str">
        <f t="shared" si="73"/>
        <v>20181117</v>
      </c>
      <c r="G2322" s="2" t="s">
        <v>31</v>
      </c>
      <c r="H2322" s="2">
        <v>451030</v>
      </c>
      <c r="I2322" s="10">
        <v>392179</v>
      </c>
      <c r="J2322" s="10">
        <v>0</v>
      </c>
      <c r="K2322" s="3"/>
      <c r="L2322" s="3"/>
    </row>
    <row r="2323" spans="1:12" x14ac:dyDescent="0.3">
      <c r="A2323" s="2">
        <v>2018</v>
      </c>
      <c r="B2323" s="2" t="s">
        <v>15</v>
      </c>
      <c r="C2323" s="4" t="s">
        <v>24</v>
      </c>
      <c r="D2323" s="2" t="s">
        <v>32</v>
      </c>
      <c r="E2323" s="2" t="str">
        <f t="shared" si="72"/>
        <v>201811</v>
      </c>
      <c r="F2323" s="2" t="str">
        <f t="shared" si="73"/>
        <v>20181118</v>
      </c>
      <c r="G2323" s="2" t="s">
        <v>33</v>
      </c>
      <c r="H2323" s="2">
        <v>70424</v>
      </c>
      <c r="I2323" s="10">
        <v>305677</v>
      </c>
      <c r="J2323" s="10">
        <v>0</v>
      </c>
      <c r="K2323" s="3"/>
      <c r="L2323" s="3"/>
    </row>
    <row r="2324" spans="1:12" x14ac:dyDescent="0.3">
      <c r="A2324" s="2">
        <v>2018</v>
      </c>
      <c r="B2324" s="2" t="s">
        <v>15</v>
      </c>
      <c r="C2324" s="4" t="s">
        <v>24</v>
      </c>
      <c r="D2324" s="2" t="s">
        <v>34</v>
      </c>
      <c r="E2324" s="2" t="str">
        <f t="shared" si="72"/>
        <v>201811</v>
      </c>
      <c r="F2324" s="2" t="str">
        <f t="shared" si="73"/>
        <v>20181185</v>
      </c>
      <c r="G2324" s="2" t="s">
        <v>35</v>
      </c>
      <c r="H2324" s="2">
        <v>147029</v>
      </c>
      <c r="I2324" s="10">
        <v>223857</v>
      </c>
      <c r="J2324" s="10">
        <v>0</v>
      </c>
      <c r="K2324" s="3"/>
      <c r="L2324" s="3"/>
    </row>
    <row r="2325" spans="1:12" x14ac:dyDescent="0.3">
      <c r="A2325" s="2">
        <v>2018</v>
      </c>
      <c r="B2325" s="2" t="s">
        <v>15</v>
      </c>
      <c r="C2325" s="4" t="s">
        <v>24</v>
      </c>
      <c r="D2325" s="2" t="s">
        <v>36</v>
      </c>
      <c r="E2325" s="2" t="str">
        <f t="shared" si="72"/>
        <v>201811</v>
      </c>
      <c r="F2325" s="2" t="str">
        <f t="shared" si="73"/>
        <v>20181119</v>
      </c>
      <c r="G2325" s="2" t="s">
        <v>37</v>
      </c>
      <c r="H2325" s="2">
        <v>271452</v>
      </c>
      <c r="I2325" s="10">
        <v>950245</v>
      </c>
      <c r="J2325" s="10">
        <v>0</v>
      </c>
      <c r="K2325" s="3"/>
      <c r="L2325" s="3"/>
    </row>
    <row r="2326" spans="1:12" x14ac:dyDescent="0.3">
      <c r="A2326" s="2">
        <v>2018</v>
      </c>
      <c r="B2326" s="2" t="s">
        <v>15</v>
      </c>
      <c r="C2326" s="4" t="s">
        <v>24</v>
      </c>
      <c r="D2326" s="2" t="s">
        <v>38</v>
      </c>
      <c r="E2326" s="2" t="str">
        <f t="shared" si="72"/>
        <v>201811</v>
      </c>
      <c r="F2326" s="2" t="str">
        <f t="shared" si="73"/>
        <v>20181120</v>
      </c>
      <c r="G2326" s="2" t="s">
        <v>39</v>
      </c>
      <c r="H2326" s="2">
        <v>302744</v>
      </c>
      <c r="I2326" s="10">
        <v>825802</v>
      </c>
      <c r="J2326" s="10">
        <v>0</v>
      </c>
      <c r="K2326" s="3"/>
      <c r="L2326" s="3"/>
    </row>
    <row r="2327" spans="1:12" x14ac:dyDescent="0.3">
      <c r="A2327" s="2">
        <v>2018</v>
      </c>
      <c r="B2327" s="2" t="s">
        <v>15</v>
      </c>
      <c r="C2327" s="4" t="s">
        <v>24</v>
      </c>
      <c r="D2327" s="2" t="s">
        <v>40</v>
      </c>
      <c r="E2327" s="2" t="str">
        <f t="shared" si="72"/>
        <v>201811</v>
      </c>
      <c r="F2327" s="2" t="str">
        <f t="shared" si="73"/>
        <v>20181127</v>
      </c>
      <c r="G2327" s="2" t="s">
        <v>41</v>
      </c>
      <c r="H2327" s="2">
        <v>49511</v>
      </c>
      <c r="I2327" s="10">
        <v>367223</v>
      </c>
      <c r="J2327" s="10">
        <v>0</v>
      </c>
      <c r="K2327" s="3"/>
      <c r="L2327" s="3"/>
    </row>
    <row r="2328" spans="1:12" x14ac:dyDescent="0.3">
      <c r="A2328" s="2">
        <v>2018</v>
      </c>
      <c r="B2328" s="2" t="s">
        <v>15</v>
      </c>
      <c r="C2328" s="4" t="s">
        <v>24</v>
      </c>
      <c r="D2328" s="2" t="s">
        <v>42</v>
      </c>
      <c r="E2328" s="2" t="str">
        <f t="shared" si="72"/>
        <v>201811</v>
      </c>
      <c r="F2328" s="2" t="str">
        <f t="shared" si="73"/>
        <v>20181123</v>
      </c>
      <c r="G2328" s="2" t="s">
        <v>43</v>
      </c>
      <c r="H2328" s="2">
        <v>288703</v>
      </c>
      <c r="I2328" s="10">
        <v>1315354</v>
      </c>
      <c r="J2328" s="10">
        <v>0</v>
      </c>
      <c r="K2328" s="3"/>
      <c r="L2328" s="3"/>
    </row>
    <row r="2329" spans="1:12" x14ac:dyDescent="0.3">
      <c r="A2329" s="2">
        <v>2018</v>
      </c>
      <c r="B2329" s="2" t="s">
        <v>15</v>
      </c>
      <c r="C2329" s="4" t="s">
        <v>24</v>
      </c>
      <c r="D2329" s="2" t="s">
        <v>44</v>
      </c>
      <c r="E2329" s="2" t="str">
        <f t="shared" si="72"/>
        <v>201811</v>
      </c>
      <c r="F2329" s="2" t="str">
        <f t="shared" si="73"/>
        <v>20181125</v>
      </c>
      <c r="G2329" s="2" t="s">
        <v>45</v>
      </c>
      <c r="H2329" s="2">
        <v>1338571</v>
      </c>
      <c r="I2329" s="10">
        <v>851366</v>
      </c>
      <c r="J2329" s="10">
        <v>0</v>
      </c>
      <c r="K2329" s="3"/>
      <c r="L2329" s="3"/>
    </row>
    <row r="2330" spans="1:12" x14ac:dyDescent="0.3">
      <c r="A2330" s="2">
        <v>2018</v>
      </c>
      <c r="B2330" s="2" t="s">
        <v>15</v>
      </c>
      <c r="C2330" s="4" t="s">
        <v>24</v>
      </c>
      <c r="D2330" s="2" t="s">
        <v>46</v>
      </c>
      <c r="E2330" s="2" t="str">
        <f t="shared" si="72"/>
        <v>201811</v>
      </c>
      <c r="F2330" s="2" t="str">
        <f t="shared" si="73"/>
        <v>20181194</v>
      </c>
      <c r="G2330" s="2" t="s">
        <v>47</v>
      </c>
      <c r="H2330" s="2">
        <v>5306</v>
      </c>
      <c r="I2330" s="10">
        <v>37965</v>
      </c>
      <c r="J2330" s="10">
        <v>0</v>
      </c>
      <c r="K2330" s="3"/>
      <c r="L2330" s="3"/>
    </row>
    <row r="2331" spans="1:12" x14ac:dyDescent="0.3">
      <c r="A2331" s="2">
        <v>2018</v>
      </c>
      <c r="B2331" s="2" t="s">
        <v>15</v>
      </c>
      <c r="C2331" s="4" t="s">
        <v>24</v>
      </c>
      <c r="D2331" s="2" t="s">
        <v>48</v>
      </c>
      <c r="E2331" s="2" t="str">
        <f t="shared" si="72"/>
        <v>201811</v>
      </c>
      <c r="F2331" s="2" t="str">
        <f t="shared" si="73"/>
        <v>20181195</v>
      </c>
      <c r="G2331" s="2" t="s">
        <v>49</v>
      </c>
      <c r="H2331" s="2">
        <v>16332</v>
      </c>
      <c r="I2331" s="10">
        <v>58725</v>
      </c>
      <c r="J2331" s="10">
        <v>0</v>
      </c>
      <c r="K2331" s="3"/>
      <c r="L2331" s="3"/>
    </row>
    <row r="2332" spans="1:12" x14ac:dyDescent="0.3">
      <c r="A2332" s="2">
        <v>2018</v>
      </c>
      <c r="B2332" s="2" t="s">
        <v>15</v>
      </c>
      <c r="C2332" s="4" t="s">
        <v>24</v>
      </c>
      <c r="D2332" s="2" t="s">
        <v>50</v>
      </c>
      <c r="E2332" s="2" t="str">
        <f t="shared" si="72"/>
        <v>201811</v>
      </c>
      <c r="F2332" s="2" t="str">
        <f t="shared" si="73"/>
        <v>20181141</v>
      </c>
      <c r="G2332" s="2" t="s">
        <v>51</v>
      </c>
      <c r="H2332" s="2">
        <v>314178</v>
      </c>
      <c r="I2332" s="10">
        <v>762921</v>
      </c>
      <c r="J2332" s="10">
        <v>0</v>
      </c>
      <c r="K2332" s="3"/>
      <c r="L2332" s="3"/>
    </row>
    <row r="2333" spans="1:12" x14ac:dyDescent="0.3">
      <c r="A2333" s="2">
        <v>2018</v>
      </c>
      <c r="B2333" s="2" t="s">
        <v>15</v>
      </c>
      <c r="C2333" s="4" t="s">
        <v>24</v>
      </c>
      <c r="D2333" s="2" t="s">
        <v>54</v>
      </c>
      <c r="E2333" s="2" t="str">
        <f t="shared" si="72"/>
        <v>201811</v>
      </c>
      <c r="F2333" s="2" t="str">
        <f t="shared" si="73"/>
        <v>20181144</v>
      </c>
      <c r="G2333" s="2" t="s">
        <v>55</v>
      </c>
      <c r="H2333" s="2">
        <v>130496</v>
      </c>
      <c r="I2333" s="10">
        <v>724923</v>
      </c>
      <c r="J2333" s="10">
        <v>0</v>
      </c>
      <c r="K2333" s="3"/>
      <c r="L2333" s="3"/>
    </row>
    <row r="2334" spans="1:12" x14ac:dyDescent="0.3">
      <c r="A2334" s="2">
        <v>2018</v>
      </c>
      <c r="B2334" s="2" t="s">
        <v>15</v>
      </c>
      <c r="C2334" s="4" t="s">
        <v>24</v>
      </c>
      <c r="D2334" s="2" t="s">
        <v>56</v>
      </c>
      <c r="E2334" s="2" t="str">
        <f t="shared" si="72"/>
        <v>201811</v>
      </c>
      <c r="F2334" s="2" t="str">
        <f t="shared" si="73"/>
        <v>20181147</v>
      </c>
      <c r="G2334" s="2" t="s">
        <v>57</v>
      </c>
      <c r="H2334" s="2">
        <v>356434</v>
      </c>
      <c r="I2334" s="10">
        <v>919842</v>
      </c>
      <c r="J2334" s="10">
        <v>0</v>
      </c>
      <c r="K2334" s="3"/>
      <c r="L2334" s="3"/>
    </row>
    <row r="2335" spans="1:12" x14ac:dyDescent="0.3">
      <c r="A2335" s="2">
        <v>2018</v>
      </c>
      <c r="B2335" s="2" t="s">
        <v>15</v>
      </c>
      <c r="C2335" s="4" t="s">
        <v>24</v>
      </c>
      <c r="D2335" s="2" t="s">
        <v>58</v>
      </c>
      <c r="E2335" s="2" t="str">
        <f t="shared" si="72"/>
        <v>201811</v>
      </c>
      <c r="F2335" s="2" t="str">
        <f t="shared" si="73"/>
        <v>20181150</v>
      </c>
      <c r="G2335" s="2" t="s">
        <v>59</v>
      </c>
      <c r="H2335" s="2">
        <v>408206</v>
      </c>
      <c r="I2335" s="10">
        <v>511956</v>
      </c>
      <c r="J2335" s="10">
        <v>0</v>
      </c>
      <c r="K2335" s="3"/>
      <c r="L2335" s="3"/>
    </row>
    <row r="2336" spans="1:12" x14ac:dyDescent="0.3">
      <c r="A2336" s="2">
        <v>2018</v>
      </c>
      <c r="B2336" s="2" t="s">
        <v>15</v>
      </c>
      <c r="C2336" s="4" t="s">
        <v>24</v>
      </c>
      <c r="D2336" s="2" t="s">
        <v>60</v>
      </c>
      <c r="E2336" s="2" t="str">
        <f t="shared" si="72"/>
        <v>201811</v>
      </c>
      <c r="F2336" s="2" t="str">
        <f t="shared" si="73"/>
        <v>20181152</v>
      </c>
      <c r="G2336" s="2" t="s">
        <v>61</v>
      </c>
      <c r="H2336" s="2">
        <v>261328</v>
      </c>
      <c r="I2336" s="10">
        <v>1129294</v>
      </c>
      <c r="J2336" s="10">
        <v>0</v>
      </c>
      <c r="K2336" s="3"/>
      <c r="L2336" s="3"/>
    </row>
    <row r="2337" spans="1:12" x14ac:dyDescent="0.3">
      <c r="A2337" s="2">
        <v>2018</v>
      </c>
      <c r="B2337" s="2" t="s">
        <v>15</v>
      </c>
      <c r="C2337" s="4" t="s">
        <v>24</v>
      </c>
      <c r="D2337" s="2" t="s">
        <v>62</v>
      </c>
      <c r="E2337" s="2" t="str">
        <f t="shared" si="72"/>
        <v>201811</v>
      </c>
      <c r="F2337" s="2" t="str">
        <f t="shared" si="73"/>
        <v>20181154</v>
      </c>
      <c r="G2337" s="2" t="s">
        <v>63</v>
      </c>
      <c r="H2337" s="2">
        <v>414514</v>
      </c>
      <c r="I2337" s="10">
        <v>977216</v>
      </c>
      <c r="J2337" s="10">
        <v>0</v>
      </c>
      <c r="K2337" s="3"/>
      <c r="L2337" s="3"/>
    </row>
    <row r="2338" spans="1:12" x14ac:dyDescent="0.3">
      <c r="A2338" s="2">
        <v>2018</v>
      </c>
      <c r="B2338" s="2" t="s">
        <v>15</v>
      </c>
      <c r="C2338" s="4" t="s">
        <v>24</v>
      </c>
      <c r="D2338" s="2" t="s">
        <v>64</v>
      </c>
      <c r="E2338" s="2" t="str">
        <f t="shared" si="72"/>
        <v>201811</v>
      </c>
      <c r="F2338" s="2" t="str">
        <f t="shared" si="73"/>
        <v>20181186</v>
      </c>
      <c r="G2338" s="2" t="s">
        <v>65</v>
      </c>
      <c r="H2338" s="2">
        <v>42262</v>
      </c>
      <c r="I2338" s="10">
        <v>256690</v>
      </c>
      <c r="J2338" s="10">
        <v>0</v>
      </c>
      <c r="K2338" s="3"/>
      <c r="L2338" s="3"/>
    </row>
    <row r="2339" spans="1:12" x14ac:dyDescent="0.3">
      <c r="A2339" s="2">
        <v>2018</v>
      </c>
      <c r="B2339" s="2" t="s">
        <v>15</v>
      </c>
      <c r="C2339" s="4" t="s">
        <v>24</v>
      </c>
      <c r="D2339" s="2" t="s">
        <v>66</v>
      </c>
      <c r="E2339" s="2" t="str">
        <f t="shared" si="72"/>
        <v>201811</v>
      </c>
      <c r="F2339" s="2" t="str">
        <f t="shared" si="73"/>
        <v>20181163</v>
      </c>
      <c r="G2339" s="2" t="s">
        <v>67</v>
      </c>
      <c r="H2339" s="2">
        <v>261227</v>
      </c>
      <c r="I2339" s="10">
        <v>239235</v>
      </c>
      <c r="J2339" s="10">
        <v>0</v>
      </c>
      <c r="K2339" s="3"/>
      <c r="L2339" s="3"/>
    </row>
    <row r="2340" spans="1:12" x14ac:dyDescent="0.3">
      <c r="A2340" s="2">
        <v>2018</v>
      </c>
      <c r="B2340" s="2" t="s">
        <v>15</v>
      </c>
      <c r="C2340" s="4" t="s">
        <v>24</v>
      </c>
      <c r="D2340" s="2" t="s">
        <v>68</v>
      </c>
      <c r="E2340" s="2" t="str">
        <f t="shared" si="72"/>
        <v>201811</v>
      </c>
      <c r="F2340" s="2" t="str">
        <f t="shared" si="73"/>
        <v>20181166</v>
      </c>
      <c r="G2340" s="2" t="s">
        <v>69</v>
      </c>
      <c r="H2340" s="2">
        <v>522583</v>
      </c>
      <c r="I2340" s="10">
        <v>389179</v>
      </c>
      <c r="J2340" s="10">
        <v>0</v>
      </c>
      <c r="K2340" s="3"/>
      <c r="L2340" s="3"/>
    </row>
    <row r="2341" spans="1:12" x14ac:dyDescent="0.3">
      <c r="A2341" s="2">
        <v>2018</v>
      </c>
      <c r="B2341" s="2" t="s">
        <v>15</v>
      </c>
      <c r="C2341" s="4" t="s">
        <v>24</v>
      </c>
      <c r="D2341" s="2" t="s">
        <v>70</v>
      </c>
      <c r="E2341" s="2" t="str">
        <f t="shared" si="72"/>
        <v>201811</v>
      </c>
      <c r="F2341" s="2" t="str">
        <f t="shared" si="73"/>
        <v>20181188</v>
      </c>
      <c r="G2341" s="2" t="s">
        <v>71</v>
      </c>
      <c r="H2341" s="2">
        <v>40147</v>
      </c>
      <c r="I2341" s="10">
        <v>13062</v>
      </c>
      <c r="J2341" s="10">
        <v>0</v>
      </c>
      <c r="K2341" s="3"/>
      <c r="L2341" s="3"/>
    </row>
    <row r="2342" spans="1:12" x14ac:dyDescent="0.3">
      <c r="A2342" s="2">
        <v>2018</v>
      </c>
      <c r="B2342" s="2" t="s">
        <v>15</v>
      </c>
      <c r="C2342" s="4" t="s">
        <v>24</v>
      </c>
      <c r="D2342" s="2" t="s">
        <v>72</v>
      </c>
      <c r="E2342" s="2" t="str">
        <f t="shared" si="72"/>
        <v>201811</v>
      </c>
      <c r="F2342" s="2" t="str">
        <f t="shared" si="73"/>
        <v>20181168</v>
      </c>
      <c r="G2342" s="2" t="s">
        <v>73</v>
      </c>
      <c r="H2342" s="2">
        <v>1063839</v>
      </c>
      <c r="I2342" s="10">
        <v>918661</v>
      </c>
      <c r="J2342" s="10">
        <v>0</v>
      </c>
      <c r="K2342" s="3"/>
      <c r="L2342" s="3"/>
    </row>
    <row r="2343" spans="1:12" x14ac:dyDescent="0.3">
      <c r="A2343" s="2">
        <v>2018</v>
      </c>
      <c r="B2343" s="2" t="s">
        <v>15</v>
      </c>
      <c r="C2343" s="4" t="s">
        <v>24</v>
      </c>
      <c r="D2343" s="2" t="s">
        <v>74</v>
      </c>
      <c r="E2343" s="2" t="str">
        <f t="shared" si="72"/>
        <v>201811</v>
      </c>
      <c r="F2343" s="2" t="str">
        <f t="shared" si="73"/>
        <v>20181170</v>
      </c>
      <c r="G2343" s="2" t="s">
        <v>75</v>
      </c>
      <c r="H2343" s="2">
        <v>149970</v>
      </c>
      <c r="I2343" s="10">
        <v>755046</v>
      </c>
      <c r="J2343" s="10">
        <v>0</v>
      </c>
      <c r="K2343" s="3"/>
      <c r="L2343" s="3"/>
    </row>
    <row r="2344" spans="1:12" x14ac:dyDescent="0.3">
      <c r="A2344" s="2">
        <v>2018</v>
      </c>
      <c r="B2344" s="2" t="s">
        <v>15</v>
      </c>
      <c r="C2344" s="4" t="s">
        <v>24</v>
      </c>
      <c r="D2344" s="2" t="s">
        <v>76</v>
      </c>
      <c r="E2344" s="2" t="str">
        <f t="shared" si="72"/>
        <v>201811</v>
      </c>
      <c r="F2344" s="2" t="str">
        <f t="shared" si="73"/>
        <v>20181173</v>
      </c>
      <c r="G2344" s="2" t="s">
        <v>77</v>
      </c>
      <c r="H2344" s="2">
        <v>472527</v>
      </c>
      <c r="I2344" s="10">
        <v>724075</v>
      </c>
      <c r="J2344" s="10">
        <v>0</v>
      </c>
      <c r="K2344" s="3"/>
      <c r="L2344" s="3"/>
    </row>
    <row r="2345" spans="1:12" x14ac:dyDescent="0.3">
      <c r="A2345" s="2">
        <v>2018</v>
      </c>
      <c r="B2345" s="2" t="s">
        <v>15</v>
      </c>
      <c r="C2345" s="4" t="s">
        <v>24</v>
      </c>
      <c r="D2345" s="2" t="s">
        <v>78</v>
      </c>
      <c r="E2345" s="2" t="str">
        <f t="shared" si="72"/>
        <v>201811</v>
      </c>
      <c r="F2345" s="2" t="str">
        <f t="shared" si="73"/>
        <v>20181176</v>
      </c>
      <c r="G2345" s="2" t="s">
        <v>79</v>
      </c>
      <c r="H2345" s="2">
        <v>2457983</v>
      </c>
      <c r="I2345" s="10">
        <v>1749448</v>
      </c>
      <c r="J2345" s="10">
        <v>0</v>
      </c>
      <c r="K2345" s="3"/>
      <c r="L2345" s="3"/>
    </row>
    <row r="2346" spans="1:12" x14ac:dyDescent="0.3">
      <c r="A2346" s="2">
        <v>2018</v>
      </c>
      <c r="B2346" s="2" t="s">
        <v>15</v>
      </c>
      <c r="C2346" s="4" t="s">
        <v>24</v>
      </c>
      <c r="D2346" s="2" t="s">
        <v>80</v>
      </c>
      <c r="E2346" s="2" t="str">
        <f t="shared" si="72"/>
        <v>201811</v>
      </c>
      <c r="F2346" s="2" t="str">
        <f t="shared" si="73"/>
        <v>20181197</v>
      </c>
      <c r="G2346" s="2" t="s">
        <v>81</v>
      </c>
      <c r="H2346" s="2">
        <v>3406</v>
      </c>
      <c r="I2346" s="10">
        <v>26899</v>
      </c>
      <c r="J2346" s="10">
        <v>0</v>
      </c>
      <c r="K2346" s="3"/>
      <c r="L2346" s="3"/>
    </row>
    <row r="2347" spans="1:12" x14ac:dyDescent="0.3">
      <c r="A2347" s="2">
        <v>2018</v>
      </c>
      <c r="B2347" s="2" t="s">
        <v>15</v>
      </c>
      <c r="C2347" s="4" t="s">
        <v>24</v>
      </c>
      <c r="D2347" s="2" t="s">
        <v>82</v>
      </c>
      <c r="E2347" s="2" t="str">
        <f t="shared" si="72"/>
        <v>201811</v>
      </c>
      <c r="F2347" s="2" t="str">
        <f t="shared" si="73"/>
        <v>20181199</v>
      </c>
      <c r="G2347" s="2" t="s">
        <v>83</v>
      </c>
      <c r="H2347" s="2">
        <v>7374</v>
      </c>
      <c r="I2347" s="10">
        <v>68027</v>
      </c>
      <c r="J2347" s="10">
        <v>0</v>
      </c>
      <c r="K2347" s="3"/>
      <c r="L2347" s="3"/>
    </row>
    <row r="2348" spans="1:12" x14ac:dyDescent="0.3">
      <c r="A2348" s="2">
        <v>2018</v>
      </c>
      <c r="B2348" s="2" t="s">
        <v>8</v>
      </c>
      <c r="C2348" s="4" t="s">
        <v>86</v>
      </c>
      <c r="D2348" s="2" t="s">
        <v>5</v>
      </c>
      <c r="E2348" s="2" t="str">
        <f t="shared" si="72"/>
        <v>201812</v>
      </c>
      <c r="F2348" s="2" t="str">
        <f t="shared" si="73"/>
        <v>20181291</v>
      </c>
      <c r="G2348" s="2" t="s">
        <v>6</v>
      </c>
      <c r="H2348" s="2">
        <v>14715</v>
      </c>
      <c r="I2348" s="10">
        <v>53028</v>
      </c>
      <c r="J2348" s="10">
        <v>0</v>
      </c>
      <c r="K2348" s="3"/>
      <c r="L2348" s="3"/>
    </row>
    <row r="2349" spans="1:12" x14ac:dyDescent="0.3">
      <c r="A2349" s="2">
        <v>2018</v>
      </c>
      <c r="B2349" s="2" t="s">
        <v>8</v>
      </c>
      <c r="C2349" s="4" t="s">
        <v>86</v>
      </c>
      <c r="D2349" s="2" t="s">
        <v>18</v>
      </c>
      <c r="E2349" s="2" t="str">
        <f t="shared" si="72"/>
        <v>201812</v>
      </c>
      <c r="F2349" s="2" t="str">
        <f t="shared" si="73"/>
        <v>20181205</v>
      </c>
      <c r="G2349" s="2" t="s">
        <v>19</v>
      </c>
      <c r="H2349" s="2">
        <v>3791942</v>
      </c>
      <c r="I2349" s="10">
        <v>2338345</v>
      </c>
      <c r="J2349" s="10">
        <v>0</v>
      </c>
      <c r="K2349" s="3"/>
      <c r="L2349" s="3"/>
    </row>
    <row r="2350" spans="1:12" x14ac:dyDescent="0.3">
      <c r="A2350" s="2">
        <v>2018</v>
      </c>
      <c r="B2350" s="2" t="s">
        <v>8</v>
      </c>
      <c r="C2350" s="4" t="s">
        <v>86</v>
      </c>
      <c r="D2350" s="2" t="s">
        <v>20</v>
      </c>
      <c r="E2350" s="2" t="str">
        <f t="shared" si="72"/>
        <v>201812</v>
      </c>
      <c r="F2350" s="2" t="str">
        <f t="shared" si="73"/>
        <v>20181281</v>
      </c>
      <c r="G2350" s="2" t="s">
        <v>21</v>
      </c>
      <c r="H2350" s="2">
        <v>43735</v>
      </c>
      <c r="I2350" s="10">
        <v>204058</v>
      </c>
      <c r="J2350" s="10">
        <v>0</v>
      </c>
      <c r="K2350" s="3"/>
      <c r="L2350" s="3"/>
    </row>
    <row r="2351" spans="1:12" x14ac:dyDescent="0.3">
      <c r="A2351" s="2">
        <v>2018</v>
      </c>
      <c r="B2351" s="2" t="s">
        <v>8</v>
      </c>
      <c r="C2351" s="4" t="s">
        <v>86</v>
      </c>
      <c r="D2351" s="2" t="s">
        <v>22</v>
      </c>
      <c r="E2351" s="2" t="str">
        <f t="shared" si="72"/>
        <v>201812</v>
      </c>
      <c r="F2351" s="2" t="str">
        <f t="shared" si="73"/>
        <v>20181208</v>
      </c>
      <c r="G2351" s="2" t="s">
        <v>23</v>
      </c>
      <c r="H2351" s="2">
        <v>1093302</v>
      </c>
      <c r="I2351" s="10">
        <v>1342575</v>
      </c>
      <c r="J2351" s="10">
        <v>0</v>
      </c>
      <c r="K2351" s="3"/>
      <c r="L2351" s="3"/>
    </row>
    <row r="2352" spans="1:12" x14ac:dyDescent="0.3">
      <c r="A2352" s="2">
        <v>2018</v>
      </c>
      <c r="B2352" s="2" t="s">
        <v>8</v>
      </c>
      <c r="C2352" s="4" t="s">
        <v>86</v>
      </c>
      <c r="D2352" s="2" t="s">
        <v>24</v>
      </c>
      <c r="E2352" s="2" t="str">
        <f t="shared" si="72"/>
        <v>201812</v>
      </c>
      <c r="F2352" s="2" t="str">
        <f t="shared" si="73"/>
        <v>20181211</v>
      </c>
      <c r="G2352" s="2" t="s">
        <v>25</v>
      </c>
      <c r="H2352" s="2">
        <v>6103448</v>
      </c>
      <c r="I2352" s="10">
        <v>1161125</v>
      </c>
      <c r="J2352" s="10">
        <v>0</v>
      </c>
      <c r="K2352" s="3"/>
      <c r="L2352" s="3"/>
    </row>
    <row r="2353" spans="1:12" x14ac:dyDescent="0.3">
      <c r="A2353" s="2">
        <v>2018</v>
      </c>
      <c r="B2353" s="2" t="s">
        <v>8</v>
      </c>
      <c r="C2353" s="4" t="s">
        <v>86</v>
      </c>
      <c r="D2353" s="2" t="s">
        <v>26</v>
      </c>
      <c r="E2353" s="2" t="str">
        <f t="shared" si="72"/>
        <v>201812</v>
      </c>
      <c r="F2353" s="2" t="str">
        <f t="shared" si="73"/>
        <v>20181213</v>
      </c>
      <c r="G2353" s="2" t="s">
        <v>27</v>
      </c>
      <c r="H2353" s="2">
        <v>614681</v>
      </c>
      <c r="I2353" s="10">
        <v>1429701</v>
      </c>
      <c r="J2353" s="10">
        <v>0</v>
      </c>
      <c r="K2353" s="3"/>
      <c r="L2353" s="3"/>
    </row>
    <row r="2354" spans="1:12" x14ac:dyDescent="0.3">
      <c r="A2354" s="2">
        <v>2018</v>
      </c>
      <c r="B2354" s="2" t="s">
        <v>8</v>
      </c>
      <c r="C2354" s="4" t="s">
        <v>86</v>
      </c>
      <c r="D2354" s="2" t="s">
        <v>28</v>
      </c>
      <c r="E2354" s="2" t="str">
        <f t="shared" si="72"/>
        <v>201812</v>
      </c>
      <c r="F2354" s="2" t="str">
        <f t="shared" si="73"/>
        <v>20181215</v>
      </c>
      <c r="G2354" s="2" t="s">
        <v>29</v>
      </c>
      <c r="H2354" s="2">
        <v>439825</v>
      </c>
      <c r="I2354" s="10">
        <v>645721</v>
      </c>
      <c r="J2354" s="10">
        <v>0</v>
      </c>
      <c r="K2354" s="3"/>
      <c r="L2354" s="3"/>
    </row>
    <row r="2355" spans="1:12" x14ac:dyDescent="0.3">
      <c r="A2355" s="2">
        <v>2018</v>
      </c>
      <c r="B2355" s="2" t="s">
        <v>8</v>
      </c>
      <c r="C2355" s="4" t="s">
        <v>86</v>
      </c>
      <c r="D2355" s="2" t="s">
        <v>30</v>
      </c>
      <c r="E2355" s="2" t="str">
        <f t="shared" si="72"/>
        <v>201812</v>
      </c>
      <c r="F2355" s="2" t="str">
        <f t="shared" si="73"/>
        <v>20181217</v>
      </c>
      <c r="G2355" s="2" t="s">
        <v>31</v>
      </c>
      <c r="H2355" s="2">
        <v>452206</v>
      </c>
      <c r="I2355" s="10">
        <v>390148</v>
      </c>
      <c r="J2355" s="10">
        <v>0</v>
      </c>
      <c r="K2355" s="3"/>
      <c r="L2355" s="3"/>
    </row>
    <row r="2356" spans="1:12" x14ac:dyDescent="0.3">
      <c r="A2356" s="2">
        <v>2018</v>
      </c>
      <c r="B2356" s="2" t="s">
        <v>8</v>
      </c>
      <c r="C2356" s="4" t="s">
        <v>86</v>
      </c>
      <c r="D2356" s="2" t="s">
        <v>32</v>
      </c>
      <c r="E2356" s="2" t="str">
        <f t="shared" si="72"/>
        <v>201812</v>
      </c>
      <c r="F2356" s="2" t="str">
        <f t="shared" si="73"/>
        <v>20181218</v>
      </c>
      <c r="G2356" s="2" t="s">
        <v>33</v>
      </c>
      <c r="H2356" s="2">
        <v>70778</v>
      </c>
      <c r="I2356" s="10">
        <v>305491</v>
      </c>
      <c r="J2356" s="10">
        <v>0</v>
      </c>
      <c r="K2356" s="3"/>
      <c r="L2356" s="3"/>
    </row>
    <row r="2357" spans="1:12" x14ac:dyDescent="0.3">
      <c r="A2357" s="2">
        <v>2018</v>
      </c>
      <c r="B2357" s="2" t="s">
        <v>8</v>
      </c>
      <c r="C2357" s="4" t="s">
        <v>86</v>
      </c>
      <c r="D2357" s="2" t="s">
        <v>34</v>
      </c>
      <c r="E2357" s="2" t="str">
        <f t="shared" si="72"/>
        <v>201812</v>
      </c>
      <c r="F2357" s="2" t="str">
        <f t="shared" si="73"/>
        <v>20181285</v>
      </c>
      <c r="G2357" s="2" t="s">
        <v>35</v>
      </c>
      <c r="H2357" s="2">
        <v>147293</v>
      </c>
      <c r="I2357" s="10">
        <v>223014</v>
      </c>
      <c r="J2357" s="10">
        <v>0</v>
      </c>
      <c r="K2357" s="3"/>
      <c r="L2357" s="3"/>
    </row>
    <row r="2358" spans="1:12" x14ac:dyDescent="0.3">
      <c r="A2358" s="2">
        <v>2018</v>
      </c>
      <c r="B2358" s="2" t="s">
        <v>8</v>
      </c>
      <c r="C2358" s="4" t="s">
        <v>86</v>
      </c>
      <c r="D2358" s="2" t="s">
        <v>36</v>
      </c>
      <c r="E2358" s="2" t="str">
        <f t="shared" si="72"/>
        <v>201812</v>
      </c>
      <c r="F2358" s="2" t="str">
        <f t="shared" si="73"/>
        <v>20181219</v>
      </c>
      <c r="G2358" s="2" t="s">
        <v>37</v>
      </c>
      <c r="H2358" s="2">
        <v>272284</v>
      </c>
      <c r="I2358" s="10">
        <v>949724</v>
      </c>
      <c r="J2358" s="10">
        <v>0</v>
      </c>
      <c r="K2358" s="3"/>
      <c r="L2358" s="3"/>
    </row>
    <row r="2359" spans="1:12" x14ac:dyDescent="0.3">
      <c r="A2359" s="2">
        <v>2018</v>
      </c>
      <c r="B2359" s="2" t="s">
        <v>8</v>
      </c>
      <c r="C2359" s="4" t="s">
        <v>86</v>
      </c>
      <c r="D2359" s="2" t="s">
        <v>38</v>
      </c>
      <c r="E2359" s="2" t="str">
        <f t="shared" si="72"/>
        <v>201812</v>
      </c>
      <c r="F2359" s="2" t="str">
        <f t="shared" si="73"/>
        <v>20181220</v>
      </c>
      <c r="G2359" s="2" t="s">
        <v>39</v>
      </c>
      <c r="H2359" s="2">
        <v>303979</v>
      </c>
      <c r="I2359" s="10">
        <v>824413</v>
      </c>
      <c r="J2359" s="10">
        <v>0</v>
      </c>
      <c r="K2359" s="3"/>
      <c r="L2359" s="3"/>
    </row>
    <row r="2360" spans="1:12" x14ac:dyDescent="0.3">
      <c r="A2360" s="2">
        <v>2018</v>
      </c>
      <c r="B2360" s="2" t="s">
        <v>8</v>
      </c>
      <c r="C2360" s="4" t="s">
        <v>86</v>
      </c>
      <c r="D2360" s="2" t="s">
        <v>40</v>
      </c>
      <c r="E2360" s="2" t="str">
        <f t="shared" si="72"/>
        <v>201812</v>
      </c>
      <c r="F2360" s="2" t="str">
        <f t="shared" si="73"/>
        <v>20181227</v>
      </c>
      <c r="G2360" s="2" t="s">
        <v>41</v>
      </c>
      <c r="H2360" s="2">
        <v>46980</v>
      </c>
      <c r="I2360" s="10">
        <v>368961</v>
      </c>
      <c r="J2360" s="10">
        <v>0</v>
      </c>
      <c r="K2360" s="3"/>
      <c r="L2360" s="3"/>
    </row>
    <row r="2361" spans="1:12" x14ac:dyDescent="0.3">
      <c r="A2361" s="2">
        <v>2018</v>
      </c>
      <c r="B2361" s="2" t="s">
        <v>8</v>
      </c>
      <c r="C2361" s="4" t="s">
        <v>86</v>
      </c>
      <c r="D2361" s="2" t="s">
        <v>42</v>
      </c>
      <c r="E2361" s="2" t="str">
        <f t="shared" si="72"/>
        <v>201812</v>
      </c>
      <c r="F2361" s="2" t="str">
        <f t="shared" si="73"/>
        <v>20181223</v>
      </c>
      <c r="G2361" s="2" t="s">
        <v>43</v>
      </c>
      <c r="H2361" s="2">
        <v>288423</v>
      </c>
      <c r="I2361" s="10">
        <v>1315710</v>
      </c>
      <c r="J2361" s="10">
        <v>0</v>
      </c>
      <c r="K2361" s="3"/>
      <c r="L2361" s="3"/>
    </row>
    <row r="2362" spans="1:12" x14ac:dyDescent="0.3">
      <c r="A2362" s="2">
        <v>2018</v>
      </c>
      <c r="B2362" s="2" t="s">
        <v>8</v>
      </c>
      <c r="C2362" s="4" t="s">
        <v>86</v>
      </c>
      <c r="D2362" s="2" t="s">
        <v>44</v>
      </c>
      <c r="E2362" s="2" t="str">
        <f t="shared" si="72"/>
        <v>201812</v>
      </c>
      <c r="F2362" s="2" t="str">
        <f t="shared" si="73"/>
        <v>20181225</v>
      </c>
      <c r="G2362" s="2" t="s">
        <v>45</v>
      </c>
      <c r="H2362" s="2">
        <v>1341633</v>
      </c>
      <c r="I2362" s="10">
        <v>853131</v>
      </c>
      <c r="J2362" s="10">
        <v>0</v>
      </c>
      <c r="K2362" s="3"/>
      <c r="L2362" s="3"/>
    </row>
    <row r="2363" spans="1:12" x14ac:dyDescent="0.3">
      <c r="A2363" s="2">
        <v>2018</v>
      </c>
      <c r="B2363" s="2" t="s">
        <v>8</v>
      </c>
      <c r="C2363" s="4" t="s">
        <v>86</v>
      </c>
      <c r="D2363" s="2" t="s">
        <v>46</v>
      </c>
      <c r="E2363" s="2" t="str">
        <f t="shared" si="72"/>
        <v>201812</v>
      </c>
      <c r="F2363" s="2" t="str">
        <f t="shared" si="73"/>
        <v>20181294</v>
      </c>
      <c r="G2363" s="2" t="s">
        <v>47</v>
      </c>
      <c r="H2363" s="2">
        <v>5248</v>
      </c>
      <c r="I2363" s="10">
        <v>38166</v>
      </c>
      <c r="J2363" s="10">
        <v>0</v>
      </c>
      <c r="K2363" s="3"/>
      <c r="L2363" s="3"/>
    </row>
    <row r="2364" spans="1:12" x14ac:dyDescent="0.3">
      <c r="A2364" s="2">
        <v>2018</v>
      </c>
      <c r="B2364" s="2" t="s">
        <v>8</v>
      </c>
      <c r="C2364" s="4" t="s">
        <v>86</v>
      </c>
      <c r="D2364" s="2" t="s">
        <v>48</v>
      </c>
      <c r="E2364" s="2" t="str">
        <f t="shared" si="72"/>
        <v>201812</v>
      </c>
      <c r="F2364" s="2" t="str">
        <f t="shared" si="73"/>
        <v>20181295</v>
      </c>
      <c r="G2364" s="2" t="s">
        <v>49</v>
      </c>
      <c r="H2364" s="2">
        <v>16409</v>
      </c>
      <c r="I2364" s="10">
        <v>58925</v>
      </c>
      <c r="J2364" s="10">
        <v>0</v>
      </c>
      <c r="K2364" s="3"/>
      <c r="L2364" s="3"/>
    </row>
    <row r="2365" spans="1:12" x14ac:dyDescent="0.3">
      <c r="A2365" s="2">
        <v>2018</v>
      </c>
      <c r="B2365" s="2" t="s">
        <v>8</v>
      </c>
      <c r="C2365" s="4" t="s">
        <v>86</v>
      </c>
      <c r="D2365" s="2" t="s">
        <v>50</v>
      </c>
      <c r="E2365" s="2" t="str">
        <f t="shared" si="72"/>
        <v>201812</v>
      </c>
      <c r="F2365" s="2" t="str">
        <f t="shared" si="73"/>
        <v>20181241</v>
      </c>
      <c r="G2365" s="2" t="s">
        <v>51</v>
      </c>
      <c r="H2365" s="2">
        <v>313284</v>
      </c>
      <c r="I2365" s="10">
        <v>762852</v>
      </c>
      <c r="J2365" s="10">
        <v>0</v>
      </c>
      <c r="K2365" s="3"/>
      <c r="L2365" s="3"/>
    </row>
    <row r="2366" spans="1:12" x14ac:dyDescent="0.3">
      <c r="A2366" s="2">
        <v>2018</v>
      </c>
      <c r="B2366" s="2" t="s">
        <v>8</v>
      </c>
      <c r="C2366" s="4" t="s">
        <v>86</v>
      </c>
      <c r="D2366" s="2" t="s">
        <v>54</v>
      </c>
      <c r="E2366" s="2" t="str">
        <f t="shared" si="72"/>
        <v>201812</v>
      </c>
      <c r="F2366" s="2" t="str">
        <f t="shared" si="73"/>
        <v>20181244</v>
      </c>
      <c r="G2366" s="2" t="s">
        <v>55</v>
      </c>
      <c r="H2366" s="2">
        <v>130604</v>
      </c>
      <c r="I2366" s="10">
        <v>727566</v>
      </c>
      <c r="J2366" s="10">
        <v>0</v>
      </c>
      <c r="K2366" s="3"/>
      <c r="L2366" s="3"/>
    </row>
    <row r="2367" spans="1:12" x14ac:dyDescent="0.3">
      <c r="A2367" s="2">
        <v>2018</v>
      </c>
      <c r="B2367" s="2" t="s">
        <v>8</v>
      </c>
      <c r="C2367" s="4" t="s">
        <v>86</v>
      </c>
      <c r="D2367" s="2" t="s">
        <v>56</v>
      </c>
      <c r="E2367" s="2" t="str">
        <f t="shared" si="72"/>
        <v>201812</v>
      </c>
      <c r="F2367" s="2" t="str">
        <f t="shared" si="73"/>
        <v>20181247</v>
      </c>
      <c r="G2367" s="2" t="s">
        <v>57</v>
      </c>
      <c r="H2367" s="2">
        <v>356325</v>
      </c>
      <c r="I2367" s="10">
        <v>918402</v>
      </c>
      <c r="J2367" s="10">
        <v>0</v>
      </c>
      <c r="K2367" s="3"/>
      <c r="L2367" s="3"/>
    </row>
    <row r="2368" spans="1:12" x14ac:dyDescent="0.3">
      <c r="A2368" s="2">
        <v>2018</v>
      </c>
      <c r="B2368" s="2" t="s">
        <v>8</v>
      </c>
      <c r="C2368" s="4" t="s">
        <v>86</v>
      </c>
      <c r="D2368" s="2" t="s">
        <v>58</v>
      </c>
      <c r="E2368" s="2" t="str">
        <f t="shared" si="72"/>
        <v>201812</v>
      </c>
      <c r="F2368" s="2" t="str">
        <f t="shared" si="73"/>
        <v>20181250</v>
      </c>
      <c r="G2368" s="2" t="s">
        <v>59</v>
      </c>
      <c r="H2368" s="2">
        <v>410616</v>
      </c>
      <c r="I2368" s="10">
        <v>507272</v>
      </c>
      <c r="J2368" s="10">
        <v>0</v>
      </c>
      <c r="K2368" s="3"/>
      <c r="L2368" s="3"/>
    </row>
    <row r="2369" spans="1:12" x14ac:dyDescent="0.3">
      <c r="A2369" s="2">
        <v>2018</v>
      </c>
      <c r="B2369" s="2" t="s">
        <v>8</v>
      </c>
      <c r="C2369" s="4" t="s">
        <v>86</v>
      </c>
      <c r="D2369" s="2" t="s">
        <v>60</v>
      </c>
      <c r="E2369" s="2" t="str">
        <f t="shared" si="72"/>
        <v>201812</v>
      </c>
      <c r="F2369" s="2" t="str">
        <f t="shared" si="73"/>
        <v>20181252</v>
      </c>
      <c r="G2369" s="2" t="s">
        <v>61</v>
      </c>
      <c r="H2369" s="2">
        <v>260813</v>
      </c>
      <c r="I2369" s="10">
        <v>1127850</v>
      </c>
      <c r="J2369" s="10">
        <v>0</v>
      </c>
      <c r="K2369" s="3"/>
      <c r="L2369" s="3"/>
    </row>
    <row r="2370" spans="1:12" x14ac:dyDescent="0.3">
      <c r="A2370" s="2">
        <v>2018</v>
      </c>
      <c r="B2370" s="2" t="s">
        <v>8</v>
      </c>
      <c r="C2370" s="4" t="s">
        <v>86</v>
      </c>
      <c r="D2370" s="2" t="s">
        <v>62</v>
      </c>
      <c r="E2370" s="2" t="str">
        <f t="shared" ref="E2370:E2433" si="74">+CONCATENATE(A2370,C2370)</f>
        <v>201812</v>
      </c>
      <c r="F2370" s="2" t="str">
        <f t="shared" ref="F2370:F2433" si="75">+CONCATENATE(A2370,C2370,D2370)</f>
        <v>20181254</v>
      </c>
      <c r="G2370" s="2" t="s">
        <v>63</v>
      </c>
      <c r="H2370" s="2">
        <v>413200</v>
      </c>
      <c r="I2370" s="10">
        <v>979866</v>
      </c>
      <c r="J2370" s="10">
        <v>0</v>
      </c>
      <c r="K2370" s="3"/>
      <c r="L2370" s="3"/>
    </row>
    <row r="2371" spans="1:12" x14ac:dyDescent="0.3">
      <c r="A2371" s="2">
        <v>2018</v>
      </c>
      <c r="B2371" s="2" t="s">
        <v>8</v>
      </c>
      <c r="C2371" s="4" t="s">
        <v>86</v>
      </c>
      <c r="D2371" s="2" t="s">
        <v>64</v>
      </c>
      <c r="E2371" s="2" t="str">
        <f t="shared" si="74"/>
        <v>201812</v>
      </c>
      <c r="F2371" s="2" t="str">
        <f t="shared" si="75"/>
        <v>20181286</v>
      </c>
      <c r="G2371" s="2" t="s">
        <v>65</v>
      </c>
      <c r="H2371" s="2">
        <v>42517</v>
      </c>
      <c r="I2371" s="10">
        <v>255679</v>
      </c>
      <c r="J2371" s="10">
        <v>0</v>
      </c>
      <c r="K2371" s="3"/>
      <c r="L2371" s="3"/>
    </row>
    <row r="2372" spans="1:12" x14ac:dyDescent="0.3">
      <c r="A2372" s="2">
        <v>2018</v>
      </c>
      <c r="B2372" s="2" t="s">
        <v>8</v>
      </c>
      <c r="C2372" s="4" t="s">
        <v>86</v>
      </c>
      <c r="D2372" s="2" t="s">
        <v>66</v>
      </c>
      <c r="E2372" s="2" t="str">
        <f t="shared" si="74"/>
        <v>201812</v>
      </c>
      <c r="F2372" s="2" t="str">
        <f t="shared" si="75"/>
        <v>20181263</v>
      </c>
      <c r="G2372" s="2" t="s">
        <v>67</v>
      </c>
      <c r="H2372" s="2">
        <v>261736</v>
      </c>
      <c r="I2372" s="10">
        <v>238309</v>
      </c>
      <c r="J2372" s="10">
        <v>0</v>
      </c>
      <c r="K2372" s="3"/>
      <c r="L2372" s="3"/>
    </row>
    <row r="2373" spans="1:12" x14ac:dyDescent="0.3">
      <c r="A2373" s="2">
        <v>2018</v>
      </c>
      <c r="B2373" s="2" t="s">
        <v>8</v>
      </c>
      <c r="C2373" s="4" t="s">
        <v>86</v>
      </c>
      <c r="D2373" s="2" t="s">
        <v>68</v>
      </c>
      <c r="E2373" s="2" t="str">
        <f t="shared" si="74"/>
        <v>201812</v>
      </c>
      <c r="F2373" s="2" t="str">
        <f t="shared" si="75"/>
        <v>20181266</v>
      </c>
      <c r="G2373" s="2" t="s">
        <v>69</v>
      </c>
      <c r="H2373" s="2">
        <v>523990</v>
      </c>
      <c r="I2373" s="10">
        <v>387778</v>
      </c>
      <c r="J2373" s="10">
        <v>0</v>
      </c>
      <c r="K2373" s="3"/>
      <c r="L2373" s="3"/>
    </row>
    <row r="2374" spans="1:12" x14ac:dyDescent="0.3">
      <c r="A2374" s="2">
        <v>2018</v>
      </c>
      <c r="B2374" s="2" t="s">
        <v>8</v>
      </c>
      <c r="C2374" s="4" t="s">
        <v>86</v>
      </c>
      <c r="D2374" s="2" t="s">
        <v>70</v>
      </c>
      <c r="E2374" s="2" t="str">
        <f t="shared" si="74"/>
        <v>201812</v>
      </c>
      <c r="F2374" s="2" t="str">
        <f t="shared" si="75"/>
        <v>20181288</v>
      </c>
      <c r="G2374" s="2" t="s">
        <v>71</v>
      </c>
      <c r="H2374" s="2">
        <v>40255</v>
      </c>
      <c r="I2374" s="10">
        <v>13033</v>
      </c>
      <c r="J2374" s="10">
        <v>0</v>
      </c>
      <c r="K2374" s="3"/>
      <c r="L2374" s="3"/>
    </row>
    <row r="2375" spans="1:12" x14ac:dyDescent="0.3">
      <c r="A2375" s="2">
        <v>2018</v>
      </c>
      <c r="B2375" s="2" t="s">
        <v>8</v>
      </c>
      <c r="C2375" s="4" t="s">
        <v>86</v>
      </c>
      <c r="D2375" s="2" t="s">
        <v>72</v>
      </c>
      <c r="E2375" s="2" t="str">
        <f t="shared" si="74"/>
        <v>201812</v>
      </c>
      <c r="F2375" s="2" t="str">
        <f t="shared" si="75"/>
        <v>20181268</v>
      </c>
      <c r="G2375" s="2" t="s">
        <v>73</v>
      </c>
      <c r="H2375" s="2">
        <v>1065678</v>
      </c>
      <c r="I2375" s="10">
        <v>917320</v>
      </c>
      <c r="J2375" s="10">
        <v>0</v>
      </c>
      <c r="K2375" s="3"/>
      <c r="L2375" s="3"/>
    </row>
    <row r="2376" spans="1:12" x14ac:dyDescent="0.3">
      <c r="A2376" s="2">
        <v>2018</v>
      </c>
      <c r="B2376" s="2" t="s">
        <v>8</v>
      </c>
      <c r="C2376" s="4" t="s">
        <v>86</v>
      </c>
      <c r="D2376" s="2" t="s">
        <v>74</v>
      </c>
      <c r="E2376" s="2" t="str">
        <f t="shared" si="74"/>
        <v>201812</v>
      </c>
      <c r="F2376" s="2" t="str">
        <f t="shared" si="75"/>
        <v>20181270</v>
      </c>
      <c r="G2376" s="2" t="s">
        <v>75</v>
      </c>
      <c r="H2376" s="2">
        <v>149265</v>
      </c>
      <c r="I2376" s="10">
        <v>768379</v>
      </c>
      <c r="J2376" s="10">
        <v>0</v>
      </c>
      <c r="K2376" s="3"/>
      <c r="L2376" s="3"/>
    </row>
    <row r="2377" spans="1:12" x14ac:dyDescent="0.3">
      <c r="A2377" s="2">
        <v>2018</v>
      </c>
      <c r="B2377" s="2" t="s">
        <v>8</v>
      </c>
      <c r="C2377" s="4" t="s">
        <v>86</v>
      </c>
      <c r="D2377" s="2" t="s">
        <v>76</v>
      </c>
      <c r="E2377" s="2" t="str">
        <f t="shared" si="74"/>
        <v>201812</v>
      </c>
      <c r="F2377" s="2" t="str">
        <f t="shared" si="75"/>
        <v>20181273</v>
      </c>
      <c r="G2377" s="2" t="s">
        <v>77</v>
      </c>
      <c r="H2377" s="2">
        <v>473075</v>
      </c>
      <c r="I2377" s="10">
        <v>722128</v>
      </c>
      <c r="J2377" s="10">
        <v>0</v>
      </c>
      <c r="K2377" s="3"/>
      <c r="L2377" s="3"/>
    </row>
    <row r="2378" spans="1:12" x14ac:dyDescent="0.3">
      <c r="A2378" s="2">
        <v>2018</v>
      </c>
      <c r="B2378" s="2" t="s">
        <v>8</v>
      </c>
      <c r="C2378" s="4" t="s">
        <v>86</v>
      </c>
      <c r="D2378" s="2" t="s">
        <v>78</v>
      </c>
      <c r="E2378" s="2" t="str">
        <f t="shared" si="74"/>
        <v>201812</v>
      </c>
      <c r="F2378" s="2" t="str">
        <f t="shared" si="75"/>
        <v>20181276</v>
      </c>
      <c r="G2378" s="2" t="s">
        <v>79</v>
      </c>
      <c r="H2378" s="2">
        <v>2463773</v>
      </c>
      <c r="I2378" s="10">
        <v>1737897</v>
      </c>
      <c r="J2378" s="10">
        <v>0</v>
      </c>
      <c r="K2378" s="3"/>
      <c r="L2378" s="3"/>
    </row>
    <row r="2379" spans="1:12" x14ac:dyDescent="0.3">
      <c r="A2379" s="2">
        <v>2018</v>
      </c>
      <c r="B2379" s="2" t="s">
        <v>8</v>
      </c>
      <c r="C2379" s="4" t="s">
        <v>86</v>
      </c>
      <c r="D2379" s="2" t="s">
        <v>80</v>
      </c>
      <c r="E2379" s="2" t="str">
        <f t="shared" si="74"/>
        <v>201812</v>
      </c>
      <c r="F2379" s="2" t="str">
        <f t="shared" si="75"/>
        <v>20181297</v>
      </c>
      <c r="G2379" s="2" t="s">
        <v>81</v>
      </c>
      <c r="H2379" s="2">
        <v>3421</v>
      </c>
      <c r="I2379" s="10">
        <v>26737</v>
      </c>
      <c r="J2379" s="10">
        <v>0</v>
      </c>
      <c r="K2379" s="3"/>
      <c r="L2379" s="3"/>
    </row>
    <row r="2380" spans="1:12" x14ac:dyDescent="0.3">
      <c r="A2380" s="2">
        <v>2018</v>
      </c>
      <c r="B2380" s="2" t="s">
        <v>8</v>
      </c>
      <c r="C2380" s="4" t="s">
        <v>86</v>
      </c>
      <c r="D2380" s="2" t="s">
        <v>82</v>
      </c>
      <c r="E2380" s="2" t="str">
        <f t="shared" si="74"/>
        <v>201812</v>
      </c>
      <c r="F2380" s="2" t="str">
        <f t="shared" si="75"/>
        <v>20181299</v>
      </c>
      <c r="G2380" s="2" t="s">
        <v>83</v>
      </c>
      <c r="H2380" s="2">
        <v>7438</v>
      </c>
      <c r="I2380" s="10">
        <v>64804</v>
      </c>
      <c r="J2380" s="10">
        <v>0</v>
      </c>
      <c r="K2380" s="3"/>
      <c r="L2380" s="3"/>
    </row>
    <row r="2381" spans="1:12" x14ac:dyDescent="0.3">
      <c r="A2381" s="2">
        <v>2019</v>
      </c>
      <c r="B2381" s="2" t="s">
        <v>9</v>
      </c>
      <c r="C2381" s="4" t="s">
        <v>52</v>
      </c>
      <c r="D2381" s="2" t="s">
        <v>5</v>
      </c>
      <c r="E2381" s="2" t="str">
        <f t="shared" si="74"/>
        <v>201901</v>
      </c>
      <c r="F2381" s="2" t="str">
        <f t="shared" si="75"/>
        <v>20190191</v>
      </c>
      <c r="G2381" s="2" t="s">
        <v>6</v>
      </c>
      <c r="H2381" s="2">
        <v>14564</v>
      </c>
      <c r="I2381" s="10">
        <v>52941</v>
      </c>
      <c r="J2381" s="10">
        <v>0</v>
      </c>
      <c r="K2381" s="3"/>
      <c r="L2381" s="3"/>
    </row>
    <row r="2382" spans="1:12" x14ac:dyDescent="0.3">
      <c r="A2382" s="2">
        <v>2019</v>
      </c>
      <c r="B2382" s="2" t="s">
        <v>9</v>
      </c>
      <c r="C2382" s="4" t="s">
        <v>52</v>
      </c>
      <c r="D2382" s="2" t="s">
        <v>18</v>
      </c>
      <c r="E2382" s="2" t="str">
        <f t="shared" si="74"/>
        <v>201901</v>
      </c>
      <c r="F2382" s="2" t="str">
        <f t="shared" si="75"/>
        <v>20190105</v>
      </c>
      <c r="G2382" s="2" t="s">
        <v>19</v>
      </c>
      <c r="H2382" s="2">
        <v>3763414</v>
      </c>
      <c r="I2382" s="10">
        <v>2341830</v>
      </c>
      <c r="J2382" s="10">
        <v>0</v>
      </c>
      <c r="K2382" s="3"/>
      <c r="L2382" s="3"/>
    </row>
    <row r="2383" spans="1:12" x14ac:dyDescent="0.3">
      <c r="A2383" s="2">
        <v>2019</v>
      </c>
      <c r="B2383" s="2" t="s">
        <v>9</v>
      </c>
      <c r="C2383" s="4" t="s">
        <v>52</v>
      </c>
      <c r="D2383" s="2" t="s">
        <v>20</v>
      </c>
      <c r="E2383" s="2" t="str">
        <f t="shared" si="74"/>
        <v>201901</v>
      </c>
      <c r="F2383" s="2" t="str">
        <f t="shared" si="75"/>
        <v>20190181</v>
      </c>
      <c r="G2383" s="2" t="s">
        <v>21</v>
      </c>
      <c r="H2383" s="2">
        <v>43392</v>
      </c>
      <c r="I2383" s="10">
        <v>204047</v>
      </c>
      <c r="J2383" s="10">
        <v>0</v>
      </c>
      <c r="K2383" s="3"/>
      <c r="L2383" s="3"/>
    </row>
    <row r="2384" spans="1:12" x14ac:dyDescent="0.3">
      <c r="A2384" s="2">
        <v>2019</v>
      </c>
      <c r="B2384" s="2" t="s">
        <v>9</v>
      </c>
      <c r="C2384" s="4" t="s">
        <v>52</v>
      </c>
      <c r="D2384" s="2" t="s">
        <v>22</v>
      </c>
      <c r="E2384" s="2" t="str">
        <f t="shared" si="74"/>
        <v>201901</v>
      </c>
      <c r="F2384" s="2" t="str">
        <f t="shared" si="75"/>
        <v>20190108</v>
      </c>
      <c r="G2384" s="2" t="s">
        <v>23</v>
      </c>
      <c r="H2384" s="2">
        <v>1089149</v>
      </c>
      <c r="I2384" s="10">
        <v>1355909</v>
      </c>
      <c r="J2384" s="10">
        <v>0</v>
      </c>
      <c r="K2384" s="3"/>
      <c r="L2384" s="3"/>
    </row>
    <row r="2385" spans="1:12" x14ac:dyDescent="0.3">
      <c r="A2385" s="2">
        <v>2019</v>
      </c>
      <c r="B2385" s="2" t="s">
        <v>9</v>
      </c>
      <c r="C2385" s="4" t="s">
        <v>52</v>
      </c>
      <c r="D2385" s="2" t="s">
        <v>24</v>
      </c>
      <c r="E2385" s="2" t="str">
        <f t="shared" si="74"/>
        <v>201901</v>
      </c>
      <c r="F2385" s="2" t="str">
        <f t="shared" si="75"/>
        <v>20190111</v>
      </c>
      <c r="G2385" s="2" t="s">
        <v>25</v>
      </c>
      <c r="H2385" s="2">
        <v>6063329</v>
      </c>
      <c r="I2385" s="10">
        <v>1187685</v>
      </c>
      <c r="J2385" s="10">
        <v>0</v>
      </c>
      <c r="K2385" s="3"/>
      <c r="L2385" s="3"/>
    </row>
    <row r="2386" spans="1:12" x14ac:dyDescent="0.3">
      <c r="A2386" s="2">
        <v>2019</v>
      </c>
      <c r="B2386" s="2" t="s">
        <v>9</v>
      </c>
      <c r="C2386" s="4" t="s">
        <v>52</v>
      </c>
      <c r="D2386" s="2" t="s">
        <v>26</v>
      </c>
      <c r="E2386" s="2" t="str">
        <f t="shared" si="74"/>
        <v>201901</v>
      </c>
      <c r="F2386" s="2" t="str">
        <f t="shared" si="75"/>
        <v>20190113</v>
      </c>
      <c r="G2386" s="2" t="s">
        <v>27</v>
      </c>
      <c r="H2386" s="2">
        <v>611946</v>
      </c>
      <c r="I2386" s="10">
        <v>1438159</v>
      </c>
      <c r="J2386" s="10">
        <v>0</v>
      </c>
      <c r="K2386" s="3"/>
      <c r="L2386" s="3"/>
    </row>
    <row r="2387" spans="1:12" x14ac:dyDescent="0.3">
      <c r="A2387" s="2">
        <v>2019</v>
      </c>
      <c r="B2387" s="2" t="s">
        <v>9</v>
      </c>
      <c r="C2387" s="4" t="s">
        <v>52</v>
      </c>
      <c r="D2387" s="2" t="s">
        <v>28</v>
      </c>
      <c r="E2387" s="2" t="str">
        <f t="shared" si="74"/>
        <v>201901</v>
      </c>
      <c r="F2387" s="2" t="str">
        <f t="shared" si="75"/>
        <v>20190115</v>
      </c>
      <c r="G2387" s="2" t="s">
        <v>29</v>
      </c>
      <c r="H2387" s="2">
        <v>436695</v>
      </c>
      <c r="I2387" s="10">
        <v>646084</v>
      </c>
      <c r="J2387" s="10">
        <v>0</v>
      </c>
      <c r="K2387" s="3"/>
      <c r="L2387" s="3"/>
    </row>
    <row r="2388" spans="1:12" x14ac:dyDescent="0.3">
      <c r="A2388" s="2">
        <v>2019</v>
      </c>
      <c r="B2388" s="2" t="s">
        <v>9</v>
      </c>
      <c r="C2388" s="4" t="s">
        <v>52</v>
      </c>
      <c r="D2388" s="2" t="s">
        <v>30</v>
      </c>
      <c r="E2388" s="2" t="str">
        <f t="shared" si="74"/>
        <v>201901</v>
      </c>
      <c r="F2388" s="2" t="str">
        <f t="shared" si="75"/>
        <v>20190117</v>
      </c>
      <c r="G2388" s="2" t="s">
        <v>31</v>
      </c>
      <c r="H2388" s="2">
        <v>447986</v>
      </c>
      <c r="I2388" s="10">
        <v>390375</v>
      </c>
      <c r="J2388" s="10">
        <v>0</v>
      </c>
      <c r="K2388" s="3"/>
      <c r="L2388" s="3"/>
    </row>
    <row r="2389" spans="1:12" x14ac:dyDescent="0.3">
      <c r="A2389" s="2">
        <v>2019</v>
      </c>
      <c r="B2389" s="2" t="s">
        <v>9</v>
      </c>
      <c r="C2389" s="4" t="s">
        <v>52</v>
      </c>
      <c r="D2389" s="2" t="s">
        <v>32</v>
      </c>
      <c r="E2389" s="2" t="str">
        <f t="shared" si="74"/>
        <v>201901</v>
      </c>
      <c r="F2389" s="2" t="str">
        <f t="shared" si="75"/>
        <v>20190118</v>
      </c>
      <c r="G2389" s="2" t="s">
        <v>33</v>
      </c>
      <c r="H2389" s="2">
        <v>68782</v>
      </c>
      <c r="I2389" s="10">
        <v>306158</v>
      </c>
      <c r="J2389" s="10">
        <v>0</v>
      </c>
      <c r="K2389" s="3"/>
      <c r="L2389" s="3"/>
    </row>
    <row r="2390" spans="1:12" x14ac:dyDescent="0.3">
      <c r="A2390" s="2">
        <v>2019</v>
      </c>
      <c r="B2390" s="2" t="s">
        <v>9</v>
      </c>
      <c r="C2390" s="4" t="s">
        <v>52</v>
      </c>
      <c r="D2390" s="2" t="s">
        <v>34</v>
      </c>
      <c r="E2390" s="2" t="str">
        <f t="shared" si="74"/>
        <v>201901</v>
      </c>
      <c r="F2390" s="2" t="str">
        <f t="shared" si="75"/>
        <v>20190185</v>
      </c>
      <c r="G2390" s="2" t="s">
        <v>35</v>
      </c>
      <c r="H2390" s="2">
        <v>144637</v>
      </c>
      <c r="I2390" s="10">
        <v>224544</v>
      </c>
      <c r="J2390" s="10">
        <v>0</v>
      </c>
      <c r="K2390" s="3"/>
      <c r="L2390" s="3"/>
    </row>
    <row r="2391" spans="1:12" x14ac:dyDescent="0.3">
      <c r="A2391" s="2">
        <v>2019</v>
      </c>
      <c r="B2391" s="2" t="s">
        <v>9</v>
      </c>
      <c r="C2391" s="4" t="s">
        <v>52</v>
      </c>
      <c r="D2391" s="2" t="s">
        <v>36</v>
      </c>
      <c r="E2391" s="2" t="str">
        <f t="shared" si="74"/>
        <v>201901</v>
      </c>
      <c r="F2391" s="2" t="str">
        <f t="shared" si="75"/>
        <v>20190119</v>
      </c>
      <c r="G2391" s="2" t="s">
        <v>37</v>
      </c>
      <c r="H2391" s="2">
        <v>262270</v>
      </c>
      <c r="I2391" s="10">
        <v>953689</v>
      </c>
      <c r="J2391" s="10">
        <v>0</v>
      </c>
      <c r="K2391" s="3"/>
      <c r="L2391" s="3"/>
    </row>
    <row r="2392" spans="1:12" x14ac:dyDescent="0.3">
      <c r="A2392" s="2">
        <v>2019</v>
      </c>
      <c r="B2392" s="2" t="s">
        <v>9</v>
      </c>
      <c r="C2392" s="4" t="s">
        <v>52</v>
      </c>
      <c r="D2392" s="2" t="s">
        <v>38</v>
      </c>
      <c r="E2392" s="2" t="str">
        <f t="shared" si="74"/>
        <v>201901</v>
      </c>
      <c r="F2392" s="2" t="str">
        <f t="shared" si="75"/>
        <v>20190120</v>
      </c>
      <c r="G2392" s="2" t="s">
        <v>39</v>
      </c>
      <c r="H2392" s="2">
        <v>299822</v>
      </c>
      <c r="I2392" s="10">
        <v>827476</v>
      </c>
      <c r="J2392" s="10">
        <v>0</v>
      </c>
      <c r="K2392" s="3"/>
      <c r="L2392" s="3"/>
    </row>
    <row r="2393" spans="1:12" x14ac:dyDescent="0.3">
      <c r="A2393" s="2">
        <v>2019</v>
      </c>
      <c r="B2393" s="2" t="s">
        <v>9</v>
      </c>
      <c r="C2393" s="4" t="s">
        <v>52</v>
      </c>
      <c r="D2393" s="2" t="s">
        <v>40</v>
      </c>
      <c r="E2393" s="2" t="str">
        <f t="shared" si="74"/>
        <v>201901</v>
      </c>
      <c r="F2393" s="2" t="str">
        <f t="shared" si="75"/>
        <v>20190127</v>
      </c>
      <c r="G2393" s="2" t="s">
        <v>41</v>
      </c>
      <c r="H2393" s="2">
        <v>44176</v>
      </c>
      <c r="I2393" s="10">
        <v>369402</v>
      </c>
      <c r="J2393" s="10">
        <v>0</v>
      </c>
      <c r="K2393" s="3"/>
      <c r="L2393" s="3"/>
    </row>
    <row r="2394" spans="1:12" x14ac:dyDescent="0.3">
      <c r="A2394" s="2">
        <v>2019</v>
      </c>
      <c r="B2394" s="2" t="s">
        <v>9</v>
      </c>
      <c r="C2394" s="4" t="s">
        <v>52</v>
      </c>
      <c r="D2394" s="2" t="s">
        <v>42</v>
      </c>
      <c r="E2394" s="2" t="str">
        <f t="shared" si="74"/>
        <v>201901</v>
      </c>
      <c r="F2394" s="2" t="str">
        <f t="shared" si="75"/>
        <v>20190123</v>
      </c>
      <c r="G2394" s="2" t="s">
        <v>43</v>
      </c>
      <c r="H2394" s="2">
        <v>281636</v>
      </c>
      <c r="I2394" s="10">
        <v>1323075</v>
      </c>
      <c r="J2394" s="10">
        <v>0</v>
      </c>
      <c r="K2394" s="3"/>
      <c r="L2394" s="3"/>
    </row>
    <row r="2395" spans="1:12" x14ac:dyDescent="0.3">
      <c r="A2395" s="2">
        <v>2019</v>
      </c>
      <c r="B2395" s="2" t="s">
        <v>9</v>
      </c>
      <c r="C2395" s="4" t="s">
        <v>52</v>
      </c>
      <c r="D2395" s="2" t="s">
        <v>44</v>
      </c>
      <c r="E2395" s="2" t="str">
        <f t="shared" si="74"/>
        <v>201901</v>
      </c>
      <c r="F2395" s="2" t="str">
        <f t="shared" si="75"/>
        <v>20190125</v>
      </c>
      <c r="G2395" s="2" t="s">
        <v>45</v>
      </c>
      <c r="H2395" s="2">
        <v>1347042</v>
      </c>
      <c r="I2395" s="10">
        <v>854074</v>
      </c>
      <c r="J2395" s="10">
        <v>0</v>
      </c>
      <c r="K2395" s="3"/>
      <c r="L2395" s="3"/>
    </row>
    <row r="2396" spans="1:12" x14ac:dyDescent="0.3">
      <c r="A2396" s="2">
        <v>2019</v>
      </c>
      <c r="B2396" s="2" t="s">
        <v>9</v>
      </c>
      <c r="C2396" s="4" t="s">
        <v>52</v>
      </c>
      <c r="D2396" s="2" t="s">
        <v>46</v>
      </c>
      <c r="E2396" s="2" t="str">
        <f t="shared" si="74"/>
        <v>201901</v>
      </c>
      <c r="F2396" s="2" t="str">
        <f t="shared" si="75"/>
        <v>20190194</v>
      </c>
      <c r="G2396" s="2" t="s">
        <v>47</v>
      </c>
      <c r="H2396" s="2">
        <v>5120</v>
      </c>
      <c r="I2396" s="10">
        <v>38311</v>
      </c>
      <c r="J2396" s="10">
        <v>0</v>
      </c>
      <c r="K2396" s="3"/>
      <c r="L2396" s="3"/>
    </row>
    <row r="2397" spans="1:12" x14ac:dyDescent="0.3">
      <c r="A2397" s="2">
        <v>2019</v>
      </c>
      <c r="B2397" s="2" t="s">
        <v>9</v>
      </c>
      <c r="C2397" s="4" t="s">
        <v>52</v>
      </c>
      <c r="D2397" s="2" t="s">
        <v>48</v>
      </c>
      <c r="E2397" s="2" t="str">
        <f t="shared" si="74"/>
        <v>201901</v>
      </c>
      <c r="F2397" s="2" t="str">
        <f t="shared" si="75"/>
        <v>20190195</v>
      </c>
      <c r="G2397" s="2" t="s">
        <v>49</v>
      </c>
      <c r="H2397" s="2">
        <v>16069</v>
      </c>
      <c r="I2397" s="10">
        <v>58779</v>
      </c>
      <c r="J2397" s="10">
        <v>0</v>
      </c>
      <c r="K2397" s="3"/>
      <c r="L2397" s="3"/>
    </row>
    <row r="2398" spans="1:12" x14ac:dyDescent="0.3">
      <c r="A2398" s="2">
        <v>2019</v>
      </c>
      <c r="B2398" s="2" t="s">
        <v>9</v>
      </c>
      <c r="C2398" s="4" t="s">
        <v>52</v>
      </c>
      <c r="D2398" s="2" t="s">
        <v>50</v>
      </c>
      <c r="E2398" s="2" t="str">
        <f t="shared" si="74"/>
        <v>201901</v>
      </c>
      <c r="F2398" s="2" t="str">
        <f t="shared" si="75"/>
        <v>20190141</v>
      </c>
      <c r="G2398" s="2" t="s">
        <v>51</v>
      </c>
      <c r="H2398" s="2">
        <v>308483</v>
      </c>
      <c r="I2398" s="10">
        <v>766098</v>
      </c>
      <c r="J2398" s="10">
        <v>0</v>
      </c>
      <c r="K2398" s="3"/>
      <c r="L2398" s="3"/>
    </row>
    <row r="2399" spans="1:12" x14ac:dyDescent="0.3">
      <c r="A2399" s="2">
        <v>2019</v>
      </c>
      <c r="B2399" s="2" t="s">
        <v>9</v>
      </c>
      <c r="C2399" s="4" t="s">
        <v>52</v>
      </c>
      <c r="D2399" s="2" t="s">
        <v>54</v>
      </c>
      <c r="E2399" s="2" t="str">
        <f t="shared" si="74"/>
        <v>201901</v>
      </c>
      <c r="F2399" s="2" t="str">
        <f t="shared" si="75"/>
        <v>20190144</v>
      </c>
      <c r="G2399" s="2" t="s">
        <v>55</v>
      </c>
      <c r="H2399" s="2">
        <v>127015</v>
      </c>
      <c r="I2399" s="10">
        <v>731855</v>
      </c>
      <c r="J2399" s="10">
        <v>0</v>
      </c>
      <c r="K2399" s="3"/>
      <c r="L2399" s="3"/>
    </row>
    <row r="2400" spans="1:12" x14ac:dyDescent="0.3">
      <c r="A2400" s="2">
        <v>2019</v>
      </c>
      <c r="B2400" s="2" t="s">
        <v>9</v>
      </c>
      <c r="C2400" s="4" t="s">
        <v>52</v>
      </c>
      <c r="D2400" s="2" t="s">
        <v>56</v>
      </c>
      <c r="E2400" s="2" t="str">
        <f t="shared" si="74"/>
        <v>201901</v>
      </c>
      <c r="F2400" s="2" t="str">
        <f t="shared" si="75"/>
        <v>20190147</v>
      </c>
      <c r="G2400" s="2" t="s">
        <v>57</v>
      </c>
      <c r="H2400" s="2">
        <v>354611</v>
      </c>
      <c r="I2400" s="10">
        <v>920528</v>
      </c>
      <c r="J2400" s="10">
        <v>0</v>
      </c>
      <c r="K2400" s="3"/>
      <c r="L2400" s="3"/>
    </row>
    <row r="2401" spans="1:12" x14ac:dyDescent="0.3">
      <c r="A2401" s="2">
        <v>2019</v>
      </c>
      <c r="B2401" s="2" t="s">
        <v>9</v>
      </c>
      <c r="C2401" s="4" t="s">
        <v>52</v>
      </c>
      <c r="D2401" s="2" t="s">
        <v>58</v>
      </c>
      <c r="E2401" s="2" t="str">
        <f t="shared" si="74"/>
        <v>201901</v>
      </c>
      <c r="F2401" s="2" t="str">
        <f t="shared" si="75"/>
        <v>20190150</v>
      </c>
      <c r="G2401" s="2" t="s">
        <v>59</v>
      </c>
      <c r="H2401" s="2">
        <v>408959</v>
      </c>
      <c r="I2401" s="10">
        <v>506674</v>
      </c>
      <c r="J2401" s="10">
        <v>0</v>
      </c>
      <c r="K2401" s="3"/>
      <c r="L2401" s="3"/>
    </row>
    <row r="2402" spans="1:12" x14ac:dyDescent="0.3">
      <c r="A2402" s="2">
        <v>2019</v>
      </c>
      <c r="B2402" s="2" t="s">
        <v>9</v>
      </c>
      <c r="C2402" s="4" t="s">
        <v>52</v>
      </c>
      <c r="D2402" s="2" t="s">
        <v>60</v>
      </c>
      <c r="E2402" s="2" t="str">
        <f t="shared" si="74"/>
        <v>201901</v>
      </c>
      <c r="F2402" s="2" t="str">
        <f t="shared" si="75"/>
        <v>20190152</v>
      </c>
      <c r="G2402" s="2" t="s">
        <v>61</v>
      </c>
      <c r="H2402" s="2">
        <v>252992</v>
      </c>
      <c r="I2402" s="10">
        <v>1130826</v>
      </c>
      <c r="J2402" s="10">
        <v>0</v>
      </c>
      <c r="K2402" s="3"/>
      <c r="L2402" s="3"/>
    </row>
    <row r="2403" spans="1:12" x14ac:dyDescent="0.3">
      <c r="A2403" s="2">
        <v>2019</v>
      </c>
      <c r="B2403" s="2" t="s">
        <v>9</v>
      </c>
      <c r="C2403" s="4" t="s">
        <v>52</v>
      </c>
      <c r="D2403" s="2" t="s">
        <v>62</v>
      </c>
      <c r="E2403" s="2" t="str">
        <f t="shared" si="74"/>
        <v>201901</v>
      </c>
      <c r="F2403" s="2" t="str">
        <f t="shared" si="75"/>
        <v>20190154</v>
      </c>
      <c r="G2403" s="2" t="s">
        <v>63</v>
      </c>
      <c r="H2403" s="2">
        <v>406652</v>
      </c>
      <c r="I2403" s="10">
        <v>984064</v>
      </c>
      <c r="J2403" s="10">
        <v>0</v>
      </c>
      <c r="K2403" s="3"/>
      <c r="L2403" s="3"/>
    </row>
    <row r="2404" spans="1:12" x14ac:dyDescent="0.3">
      <c r="A2404" s="2">
        <v>2019</v>
      </c>
      <c r="B2404" s="2" t="s">
        <v>9</v>
      </c>
      <c r="C2404" s="4" t="s">
        <v>52</v>
      </c>
      <c r="D2404" s="2" t="s">
        <v>64</v>
      </c>
      <c r="E2404" s="2" t="str">
        <f t="shared" si="74"/>
        <v>201901</v>
      </c>
      <c r="F2404" s="2" t="str">
        <f t="shared" si="75"/>
        <v>20190186</v>
      </c>
      <c r="G2404" s="2" t="s">
        <v>65</v>
      </c>
      <c r="H2404" s="2">
        <v>40887</v>
      </c>
      <c r="I2404" s="10">
        <v>256559</v>
      </c>
      <c r="J2404" s="10">
        <v>0</v>
      </c>
      <c r="K2404" s="3"/>
      <c r="L2404" s="3"/>
    </row>
    <row r="2405" spans="1:12" x14ac:dyDescent="0.3">
      <c r="A2405" s="2">
        <v>2019</v>
      </c>
      <c r="B2405" s="2" t="s">
        <v>9</v>
      </c>
      <c r="C2405" s="4" t="s">
        <v>52</v>
      </c>
      <c r="D2405" s="2" t="s">
        <v>66</v>
      </c>
      <c r="E2405" s="2" t="str">
        <f t="shared" si="74"/>
        <v>201901</v>
      </c>
      <c r="F2405" s="2" t="str">
        <f t="shared" si="75"/>
        <v>20190163</v>
      </c>
      <c r="G2405" s="2" t="s">
        <v>67</v>
      </c>
      <c r="H2405" s="2">
        <v>258862</v>
      </c>
      <c r="I2405" s="10">
        <v>238157</v>
      </c>
      <c r="J2405" s="10">
        <v>0</v>
      </c>
      <c r="K2405" s="3"/>
      <c r="L2405" s="3"/>
    </row>
    <row r="2406" spans="1:12" x14ac:dyDescent="0.3">
      <c r="A2406" s="2">
        <v>2019</v>
      </c>
      <c r="B2406" s="2" t="s">
        <v>9</v>
      </c>
      <c r="C2406" s="4" t="s">
        <v>52</v>
      </c>
      <c r="D2406" s="2" t="s">
        <v>68</v>
      </c>
      <c r="E2406" s="2" t="str">
        <f t="shared" si="74"/>
        <v>201901</v>
      </c>
      <c r="F2406" s="2" t="str">
        <f t="shared" si="75"/>
        <v>20190166</v>
      </c>
      <c r="G2406" s="2" t="s">
        <v>69</v>
      </c>
      <c r="H2406" s="2">
        <v>518778</v>
      </c>
      <c r="I2406" s="10">
        <v>387449</v>
      </c>
      <c r="J2406" s="10">
        <v>0</v>
      </c>
      <c r="K2406" s="3"/>
      <c r="L2406" s="3"/>
    </row>
    <row r="2407" spans="1:12" x14ac:dyDescent="0.3">
      <c r="A2407" s="2">
        <v>2019</v>
      </c>
      <c r="B2407" s="2" t="s">
        <v>9</v>
      </c>
      <c r="C2407" s="4" t="s">
        <v>52</v>
      </c>
      <c r="D2407" s="2" t="s">
        <v>70</v>
      </c>
      <c r="E2407" s="2" t="str">
        <f t="shared" si="74"/>
        <v>201901</v>
      </c>
      <c r="F2407" s="2" t="str">
        <f t="shared" si="75"/>
        <v>20190188</v>
      </c>
      <c r="G2407" s="2" t="s">
        <v>71</v>
      </c>
      <c r="H2407" s="2">
        <v>40437</v>
      </c>
      <c r="I2407" s="7">
        <v>12897</v>
      </c>
      <c r="J2407" s="10">
        <v>0</v>
      </c>
      <c r="K2407" s="3"/>
      <c r="L2407" s="3"/>
    </row>
    <row r="2408" spans="1:12" x14ac:dyDescent="0.3">
      <c r="A2408" s="2">
        <v>2019</v>
      </c>
      <c r="B2408" s="2" t="s">
        <v>9</v>
      </c>
      <c r="C2408" s="4" t="s">
        <v>52</v>
      </c>
      <c r="D2408" s="2" t="s">
        <v>72</v>
      </c>
      <c r="E2408" s="2" t="str">
        <f t="shared" si="74"/>
        <v>201901</v>
      </c>
      <c r="F2408" s="2" t="str">
        <f t="shared" si="75"/>
        <v>20190168</v>
      </c>
      <c r="G2408" s="2" t="s">
        <v>73</v>
      </c>
      <c r="H2408" s="2">
        <v>1051672</v>
      </c>
      <c r="I2408" s="10">
        <v>923138</v>
      </c>
      <c r="J2408" s="10">
        <v>0</v>
      </c>
      <c r="K2408" s="3"/>
      <c r="L2408" s="3"/>
    </row>
    <row r="2409" spans="1:12" x14ac:dyDescent="0.3">
      <c r="A2409" s="2">
        <v>2019</v>
      </c>
      <c r="B2409" s="2" t="s">
        <v>9</v>
      </c>
      <c r="C2409" s="4" t="s">
        <v>52</v>
      </c>
      <c r="D2409" s="2" t="s">
        <v>74</v>
      </c>
      <c r="E2409" s="2" t="str">
        <f t="shared" si="74"/>
        <v>201901</v>
      </c>
      <c r="F2409" s="2" t="str">
        <f t="shared" si="75"/>
        <v>20190170</v>
      </c>
      <c r="G2409" s="2" t="s">
        <v>75</v>
      </c>
      <c r="H2409" s="2">
        <v>146611</v>
      </c>
      <c r="I2409" s="10">
        <v>770501</v>
      </c>
      <c r="J2409" s="10">
        <v>0</v>
      </c>
      <c r="K2409" s="3"/>
      <c r="L2409" s="3"/>
    </row>
    <row r="2410" spans="1:12" x14ac:dyDescent="0.3">
      <c r="A2410" s="2">
        <v>2019</v>
      </c>
      <c r="B2410" s="2" t="s">
        <v>9</v>
      </c>
      <c r="C2410" s="4" t="s">
        <v>52</v>
      </c>
      <c r="D2410" s="2" t="s">
        <v>76</v>
      </c>
      <c r="E2410" s="2" t="str">
        <f t="shared" si="74"/>
        <v>201901</v>
      </c>
      <c r="F2410" s="2" t="str">
        <f t="shared" si="75"/>
        <v>20190173</v>
      </c>
      <c r="G2410" s="2" t="s">
        <v>77</v>
      </c>
      <c r="H2410" s="2">
        <v>469835</v>
      </c>
      <c r="I2410" s="10">
        <v>721579</v>
      </c>
      <c r="J2410" s="10">
        <v>0</v>
      </c>
      <c r="K2410" s="3"/>
      <c r="L2410" s="3"/>
    </row>
    <row r="2411" spans="1:12" x14ac:dyDescent="0.3">
      <c r="A2411" s="2">
        <v>2019</v>
      </c>
      <c r="B2411" s="2" t="s">
        <v>9</v>
      </c>
      <c r="C2411" s="4" t="s">
        <v>52</v>
      </c>
      <c r="D2411" s="2" t="s">
        <v>78</v>
      </c>
      <c r="E2411" s="2" t="str">
        <f t="shared" si="74"/>
        <v>201901</v>
      </c>
      <c r="F2411" s="2" t="str">
        <f t="shared" si="75"/>
        <v>20190176</v>
      </c>
      <c r="G2411" s="2" t="s">
        <v>79</v>
      </c>
      <c r="H2411" s="2">
        <v>2417300</v>
      </c>
      <c r="I2411" s="10">
        <v>1749035</v>
      </c>
      <c r="J2411" s="10">
        <v>0</v>
      </c>
      <c r="K2411" s="3"/>
      <c r="L2411" s="3"/>
    </row>
    <row r="2412" spans="1:12" x14ac:dyDescent="0.3">
      <c r="A2412" s="2">
        <v>2019</v>
      </c>
      <c r="B2412" s="2" t="s">
        <v>9</v>
      </c>
      <c r="C2412" s="4" t="s">
        <v>52</v>
      </c>
      <c r="D2412" s="2" t="s">
        <v>80</v>
      </c>
      <c r="E2412" s="2" t="str">
        <f t="shared" si="74"/>
        <v>201901</v>
      </c>
      <c r="F2412" s="2" t="str">
        <f t="shared" si="75"/>
        <v>20190197</v>
      </c>
      <c r="G2412" s="2" t="s">
        <v>81</v>
      </c>
      <c r="H2412" s="2">
        <v>3312</v>
      </c>
      <c r="I2412" s="10">
        <v>26752</v>
      </c>
      <c r="J2412" s="10">
        <v>0</v>
      </c>
      <c r="K2412" s="3"/>
      <c r="L2412" s="3"/>
    </row>
    <row r="2413" spans="1:12" x14ac:dyDescent="0.3">
      <c r="A2413" s="2">
        <v>2019</v>
      </c>
      <c r="B2413" s="2" t="s">
        <v>9</v>
      </c>
      <c r="C2413" s="4" t="s">
        <v>52</v>
      </c>
      <c r="D2413" s="2" t="s">
        <v>82</v>
      </c>
      <c r="E2413" s="2" t="str">
        <f t="shared" si="74"/>
        <v>201901</v>
      </c>
      <c r="F2413" s="2" t="str">
        <f t="shared" si="75"/>
        <v>20190199</v>
      </c>
      <c r="G2413" s="2" t="s">
        <v>83</v>
      </c>
      <c r="H2413" s="2">
        <v>7025</v>
      </c>
      <c r="I2413" s="10">
        <v>64620</v>
      </c>
      <c r="J2413" s="10">
        <v>0</v>
      </c>
      <c r="K2413" s="3"/>
      <c r="L2413" s="3"/>
    </row>
    <row r="2414" spans="1:12" x14ac:dyDescent="0.3">
      <c r="A2414" s="2">
        <v>2019</v>
      </c>
      <c r="B2414" s="2" t="s">
        <v>10</v>
      </c>
      <c r="C2414" s="4" t="s">
        <v>87</v>
      </c>
      <c r="D2414" s="2" t="s">
        <v>5</v>
      </c>
      <c r="E2414" s="2" t="str">
        <f t="shared" si="74"/>
        <v>201902</v>
      </c>
      <c r="F2414" s="2" t="str">
        <f t="shared" si="75"/>
        <v>20190291</v>
      </c>
      <c r="G2414" s="2" t="s">
        <v>6</v>
      </c>
      <c r="H2414" s="2">
        <v>14604</v>
      </c>
      <c r="I2414" s="10">
        <v>53041</v>
      </c>
      <c r="J2414" s="10">
        <v>0</v>
      </c>
      <c r="K2414" s="3"/>
      <c r="L2414" s="3"/>
    </row>
    <row r="2415" spans="1:12" x14ac:dyDescent="0.3">
      <c r="A2415" s="2">
        <v>2019</v>
      </c>
      <c r="B2415" s="2" t="s">
        <v>10</v>
      </c>
      <c r="C2415" s="4" t="s">
        <v>87</v>
      </c>
      <c r="D2415" s="2" t="s">
        <v>18</v>
      </c>
      <c r="E2415" s="2" t="str">
        <f t="shared" si="74"/>
        <v>201902</v>
      </c>
      <c r="F2415" s="2" t="str">
        <f t="shared" si="75"/>
        <v>20190205</v>
      </c>
      <c r="G2415" s="2" t="s">
        <v>19</v>
      </c>
      <c r="H2415" s="2">
        <v>3752786</v>
      </c>
      <c r="I2415" s="10">
        <v>2347882</v>
      </c>
      <c r="J2415" s="10">
        <v>0</v>
      </c>
      <c r="K2415" s="3"/>
      <c r="L2415" s="3"/>
    </row>
    <row r="2416" spans="1:12" x14ac:dyDescent="0.3">
      <c r="A2416" s="2">
        <v>2019</v>
      </c>
      <c r="B2416" s="2" t="s">
        <v>10</v>
      </c>
      <c r="C2416" s="4" t="s">
        <v>87</v>
      </c>
      <c r="D2416" s="2" t="s">
        <v>20</v>
      </c>
      <c r="E2416" s="2" t="str">
        <f t="shared" si="74"/>
        <v>201902</v>
      </c>
      <c r="F2416" s="2" t="str">
        <f t="shared" si="75"/>
        <v>20190281</v>
      </c>
      <c r="G2416" s="2" t="s">
        <v>21</v>
      </c>
      <c r="H2416" s="2">
        <v>42851</v>
      </c>
      <c r="I2416" s="10">
        <v>205014</v>
      </c>
      <c r="J2416" s="10">
        <v>0</v>
      </c>
      <c r="K2416" s="3"/>
      <c r="L2416" s="3"/>
    </row>
    <row r="2417" spans="1:12" x14ac:dyDescent="0.3">
      <c r="A2417" s="2">
        <v>2019</v>
      </c>
      <c r="B2417" s="2" t="s">
        <v>10</v>
      </c>
      <c r="C2417" s="4" t="s">
        <v>87</v>
      </c>
      <c r="D2417" s="2" t="s">
        <v>22</v>
      </c>
      <c r="E2417" s="2" t="str">
        <f t="shared" si="74"/>
        <v>201902</v>
      </c>
      <c r="F2417" s="2" t="str">
        <f t="shared" si="75"/>
        <v>20190208</v>
      </c>
      <c r="G2417" s="2" t="s">
        <v>23</v>
      </c>
      <c r="H2417" s="2">
        <v>1084562</v>
      </c>
      <c r="I2417" s="10">
        <v>1366628</v>
      </c>
      <c r="J2417" s="10">
        <v>0</v>
      </c>
      <c r="K2417" s="3"/>
      <c r="L2417" s="3"/>
    </row>
    <row r="2418" spans="1:12" x14ac:dyDescent="0.3">
      <c r="A2418" s="2">
        <v>2019</v>
      </c>
      <c r="B2418" s="2" t="s">
        <v>10</v>
      </c>
      <c r="C2418" s="4" t="s">
        <v>87</v>
      </c>
      <c r="D2418" s="2" t="s">
        <v>24</v>
      </c>
      <c r="E2418" s="2" t="str">
        <f t="shared" si="74"/>
        <v>201902</v>
      </c>
      <c r="F2418" s="2" t="str">
        <f t="shared" si="75"/>
        <v>20190211</v>
      </c>
      <c r="G2418" s="2" t="s">
        <v>25</v>
      </c>
      <c r="H2418" s="2">
        <v>6108985</v>
      </c>
      <c r="I2418" s="10">
        <v>1191600</v>
      </c>
      <c r="J2418" s="10">
        <v>0</v>
      </c>
      <c r="K2418" s="3"/>
      <c r="L2418" s="3"/>
    </row>
    <row r="2419" spans="1:12" x14ac:dyDescent="0.3">
      <c r="A2419" s="2">
        <v>2019</v>
      </c>
      <c r="B2419" s="2" t="s">
        <v>10</v>
      </c>
      <c r="C2419" s="4" t="s">
        <v>87</v>
      </c>
      <c r="D2419" s="2" t="s">
        <v>26</v>
      </c>
      <c r="E2419" s="2" t="str">
        <f t="shared" si="74"/>
        <v>201902</v>
      </c>
      <c r="F2419" s="2" t="str">
        <f t="shared" si="75"/>
        <v>20190213</v>
      </c>
      <c r="G2419" s="2" t="s">
        <v>27</v>
      </c>
      <c r="H2419" s="2">
        <v>612571</v>
      </c>
      <c r="I2419" s="10">
        <v>1441706</v>
      </c>
      <c r="J2419" s="10">
        <v>0</v>
      </c>
      <c r="K2419" s="3"/>
      <c r="L2419" s="3"/>
    </row>
    <row r="2420" spans="1:12" x14ac:dyDescent="0.3">
      <c r="A2420" s="2">
        <v>2019</v>
      </c>
      <c r="B2420" s="2" t="s">
        <v>10</v>
      </c>
      <c r="C2420" s="4" t="s">
        <v>87</v>
      </c>
      <c r="D2420" s="2" t="s">
        <v>28</v>
      </c>
      <c r="E2420" s="2" t="str">
        <f t="shared" si="74"/>
        <v>201902</v>
      </c>
      <c r="F2420" s="2" t="str">
        <f t="shared" si="75"/>
        <v>20190215</v>
      </c>
      <c r="G2420" s="2" t="s">
        <v>29</v>
      </c>
      <c r="H2420" s="2">
        <v>437255</v>
      </c>
      <c r="I2420" s="10">
        <v>648998</v>
      </c>
      <c r="J2420" s="10">
        <v>0</v>
      </c>
      <c r="K2420" s="3"/>
      <c r="L2420" s="3"/>
    </row>
    <row r="2421" spans="1:12" x14ac:dyDescent="0.3">
      <c r="A2421" s="2">
        <v>2019</v>
      </c>
      <c r="B2421" s="2" t="s">
        <v>10</v>
      </c>
      <c r="C2421" s="4" t="s">
        <v>87</v>
      </c>
      <c r="D2421" s="2" t="s">
        <v>30</v>
      </c>
      <c r="E2421" s="2" t="str">
        <f t="shared" si="74"/>
        <v>201902</v>
      </c>
      <c r="F2421" s="2" t="str">
        <f t="shared" si="75"/>
        <v>20190217</v>
      </c>
      <c r="G2421" s="2" t="s">
        <v>31</v>
      </c>
      <c r="H2421" s="2">
        <v>450072</v>
      </c>
      <c r="I2421" s="10">
        <v>390875</v>
      </c>
      <c r="J2421" s="10">
        <v>0</v>
      </c>
      <c r="K2421" s="3"/>
      <c r="L2421" s="3"/>
    </row>
    <row r="2422" spans="1:12" x14ac:dyDescent="0.3">
      <c r="A2422" s="2">
        <v>2019</v>
      </c>
      <c r="B2422" s="2" t="s">
        <v>10</v>
      </c>
      <c r="C2422" s="4" t="s">
        <v>87</v>
      </c>
      <c r="D2422" s="2" t="s">
        <v>32</v>
      </c>
      <c r="E2422" s="2" t="str">
        <f t="shared" si="74"/>
        <v>201902</v>
      </c>
      <c r="F2422" s="2" t="str">
        <f t="shared" si="75"/>
        <v>20190218</v>
      </c>
      <c r="G2422" s="2" t="s">
        <v>33</v>
      </c>
      <c r="H2422" s="2">
        <v>68954</v>
      </c>
      <c r="I2422" s="10">
        <v>306756</v>
      </c>
      <c r="J2422" s="10">
        <v>0</v>
      </c>
      <c r="K2422" s="3"/>
      <c r="L2422" s="3"/>
    </row>
    <row r="2423" spans="1:12" x14ac:dyDescent="0.3">
      <c r="A2423" s="2">
        <v>2019</v>
      </c>
      <c r="B2423" s="2" t="s">
        <v>10</v>
      </c>
      <c r="C2423" s="4" t="s">
        <v>87</v>
      </c>
      <c r="D2423" s="2" t="s">
        <v>34</v>
      </c>
      <c r="E2423" s="2" t="str">
        <f t="shared" si="74"/>
        <v>201902</v>
      </c>
      <c r="F2423" s="2" t="str">
        <f t="shared" si="75"/>
        <v>20190285</v>
      </c>
      <c r="G2423" s="2" t="s">
        <v>35</v>
      </c>
      <c r="H2423" s="2">
        <v>144710</v>
      </c>
      <c r="I2423" s="10">
        <v>224500</v>
      </c>
      <c r="J2423" s="10">
        <v>0</v>
      </c>
      <c r="K2423" s="3"/>
      <c r="L2423" s="3"/>
    </row>
    <row r="2424" spans="1:12" x14ac:dyDescent="0.3">
      <c r="A2424" s="2">
        <v>2019</v>
      </c>
      <c r="B2424" s="2" t="s">
        <v>10</v>
      </c>
      <c r="C2424" s="4" t="s">
        <v>87</v>
      </c>
      <c r="D2424" s="2" t="s">
        <v>36</v>
      </c>
      <c r="E2424" s="2" t="str">
        <f t="shared" si="74"/>
        <v>201902</v>
      </c>
      <c r="F2424" s="2" t="str">
        <f t="shared" si="75"/>
        <v>20190219</v>
      </c>
      <c r="G2424" s="2" t="s">
        <v>37</v>
      </c>
      <c r="H2424" s="2">
        <v>265172</v>
      </c>
      <c r="I2424" s="10">
        <v>953887</v>
      </c>
      <c r="J2424" s="10">
        <v>0</v>
      </c>
      <c r="K2424" s="3"/>
      <c r="L2424" s="3"/>
    </row>
    <row r="2425" spans="1:12" x14ac:dyDescent="0.3">
      <c r="A2425" s="2">
        <v>2019</v>
      </c>
      <c r="B2425" s="2" t="s">
        <v>10</v>
      </c>
      <c r="C2425" s="4" t="s">
        <v>87</v>
      </c>
      <c r="D2425" s="2" t="s">
        <v>38</v>
      </c>
      <c r="E2425" s="2" t="str">
        <f t="shared" si="74"/>
        <v>201902</v>
      </c>
      <c r="F2425" s="2" t="str">
        <f t="shared" si="75"/>
        <v>20190220</v>
      </c>
      <c r="G2425" s="2" t="s">
        <v>39</v>
      </c>
      <c r="H2425" s="2">
        <v>299010</v>
      </c>
      <c r="I2425" s="10">
        <v>829360</v>
      </c>
      <c r="J2425" s="10">
        <v>0</v>
      </c>
      <c r="K2425" s="3"/>
      <c r="L2425" s="3"/>
    </row>
    <row r="2426" spans="1:12" x14ac:dyDescent="0.3">
      <c r="A2426" s="2">
        <v>2019</v>
      </c>
      <c r="B2426" s="2" t="s">
        <v>10</v>
      </c>
      <c r="C2426" s="4" t="s">
        <v>87</v>
      </c>
      <c r="D2426" s="2" t="s">
        <v>40</v>
      </c>
      <c r="E2426" s="2" t="str">
        <f t="shared" si="74"/>
        <v>201902</v>
      </c>
      <c r="F2426" s="2" t="str">
        <f t="shared" si="75"/>
        <v>20190227</v>
      </c>
      <c r="G2426" s="2" t="s">
        <v>41</v>
      </c>
      <c r="H2426" s="2">
        <v>45023</v>
      </c>
      <c r="I2426" s="10">
        <v>364703</v>
      </c>
      <c r="J2426" s="10">
        <v>0</v>
      </c>
      <c r="K2426" s="3"/>
      <c r="L2426" s="3"/>
    </row>
    <row r="2427" spans="1:12" x14ac:dyDescent="0.3">
      <c r="A2427" s="2">
        <v>2019</v>
      </c>
      <c r="B2427" s="2" t="s">
        <v>10</v>
      </c>
      <c r="C2427" s="4" t="s">
        <v>87</v>
      </c>
      <c r="D2427" s="2" t="s">
        <v>42</v>
      </c>
      <c r="E2427" s="2" t="str">
        <f t="shared" si="74"/>
        <v>201902</v>
      </c>
      <c r="F2427" s="2" t="str">
        <f t="shared" si="75"/>
        <v>20190223</v>
      </c>
      <c r="G2427" s="2" t="s">
        <v>43</v>
      </c>
      <c r="H2427" s="2">
        <v>281468</v>
      </c>
      <c r="I2427" s="10">
        <v>1323286</v>
      </c>
      <c r="J2427" s="10">
        <v>0</v>
      </c>
      <c r="K2427" s="3"/>
      <c r="L2427" s="3"/>
    </row>
    <row r="2428" spans="1:12" x14ac:dyDescent="0.3">
      <c r="A2428" s="2">
        <v>2019</v>
      </c>
      <c r="B2428" s="2" t="s">
        <v>10</v>
      </c>
      <c r="C2428" s="4" t="s">
        <v>87</v>
      </c>
      <c r="D2428" s="2" t="s">
        <v>44</v>
      </c>
      <c r="E2428" s="2" t="str">
        <f t="shared" si="74"/>
        <v>201902</v>
      </c>
      <c r="F2428" s="2" t="str">
        <f t="shared" si="75"/>
        <v>20190225</v>
      </c>
      <c r="G2428" s="2" t="s">
        <v>45</v>
      </c>
      <c r="H2428" s="2">
        <v>1359020</v>
      </c>
      <c r="I2428" s="10">
        <v>857506</v>
      </c>
      <c r="J2428" s="10">
        <v>0</v>
      </c>
      <c r="K2428" s="3"/>
      <c r="L2428" s="3"/>
    </row>
    <row r="2429" spans="1:12" x14ac:dyDescent="0.3">
      <c r="A2429" s="2">
        <v>2019</v>
      </c>
      <c r="B2429" s="2" t="s">
        <v>10</v>
      </c>
      <c r="C2429" s="4" t="s">
        <v>87</v>
      </c>
      <c r="D2429" s="2" t="s">
        <v>46</v>
      </c>
      <c r="E2429" s="2" t="str">
        <f t="shared" si="74"/>
        <v>201902</v>
      </c>
      <c r="F2429" s="2" t="str">
        <f t="shared" si="75"/>
        <v>20190294</v>
      </c>
      <c r="G2429" s="2" t="s">
        <v>47</v>
      </c>
      <c r="H2429" s="2">
        <v>5290</v>
      </c>
      <c r="I2429" s="10">
        <v>38297</v>
      </c>
      <c r="J2429" s="10">
        <v>0</v>
      </c>
      <c r="K2429" s="3"/>
      <c r="L2429" s="3"/>
    </row>
    <row r="2430" spans="1:12" x14ac:dyDescent="0.3">
      <c r="A2430" s="2">
        <v>2019</v>
      </c>
      <c r="B2430" s="2" t="s">
        <v>10</v>
      </c>
      <c r="C2430" s="4" t="s">
        <v>87</v>
      </c>
      <c r="D2430" s="2" t="s">
        <v>48</v>
      </c>
      <c r="E2430" s="2" t="str">
        <f t="shared" si="74"/>
        <v>201902</v>
      </c>
      <c r="F2430" s="2" t="str">
        <f t="shared" si="75"/>
        <v>20190295</v>
      </c>
      <c r="G2430" s="2" t="s">
        <v>49</v>
      </c>
      <c r="H2430" s="2">
        <v>15651</v>
      </c>
      <c r="I2430" s="10">
        <v>59339</v>
      </c>
      <c r="J2430" s="10">
        <v>0</v>
      </c>
      <c r="K2430" s="3"/>
      <c r="L2430" s="3"/>
    </row>
    <row r="2431" spans="1:12" x14ac:dyDescent="0.3">
      <c r="A2431" s="2">
        <v>2019</v>
      </c>
      <c r="B2431" s="2" t="s">
        <v>10</v>
      </c>
      <c r="C2431" s="4" t="s">
        <v>87</v>
      </c>
      <c r="D2431" s="2" t="s">
        <v>50</v>
      </c>
      <c r="E2431" s="2" t="str">
        <f t="shared" si="74"/>
        <v>201902</v>
      </c>
      <c r="F2431" s="2" t="str">
        <f t="shared" si="75"/>
        <v>20190241</v>
      </c>
      <c r="G2431" s="2" t="s">
        <v>51</v>
      </c>
      <c r="H2431" s="2">
        <v>308167</v>
      </c>
      <c r="I2431" s="10">
        <v>768742</v>
      </c>
      <c r="J2431" s="10">
        <v>0</v>
      </c>
      <c r="K2431" s="3"/>
      <c r="L2431" s="3"/>
    </row>
    <row r="2432" spans="1:12" x14ac:dyDescent="0.3">
      <c r="A2432" s="2">
        <v>2019</v>
      </c>
      <c r="B2432" s="2" t="s">
        <v>10</v>
      </c>
      <c r="C2432" s="4" t="s">
        <v>87</v>
      </c>
      <c r="D2432" s="2" t="s">
        <v>54</v>
      </c>
      <c r="E2432" s="2" t="str">
        <f t="shared" si="74"/>
        <v>201902</v>
      </c>
      <c r="F2432" s="2" t="str">
        <f t="shared" si="75"/>
        <v>20190244</v>
      </c>
      <c r="G2432" s="2" t="s">
        <v>55</v>
      </c>
      <c r="H2432" s="2">
        <v>124993</v>
      </c>
      <c r="I2432" s="10">
        <v>733174</v>
      </c>
      <c r="J2432" s="10">
        <v>0</v>
      </c>
      <c r="K2432" s="3"/>
      <c r="L2432" s="3"/>
    </row>
    <row r="2433" spans="1:12" x14ac:dyDescent="0.3">
      <c r="A2433" s="2">
        <v>2019</v>
      </c>
      <c r="B2433" s="2" t="s">
        <v>10</v>
      </c>
      <c r="C2433" s="4" t="s">
        <v>87</v>
      </c>
      <c r="D2433" s="2" t="s">
        <v>56</v>
      </c>
      <c r="E2433" s="2" t="str">
        <f t="shared" si="74"/>
        <v>201902</v>
      </c>
      <c r="F2433" s="2" t="str">
        <f t="shared" si="75"/>
        <v>20190247</v>
      </c>
      <c r="G2433" s="2" t="s">
        <v>57</v>
      </c>
      <c r="H2433" s="2">
        <v>353879</v>
      </c>
      <c r="I2433" s="10">
        <v>922092</v>
      </c>
      <c r="J2433" s="10">
        <v>0</v>
      </c>
      <c r="K2433" s="3"/>
      <c r="L2433" s="3"/>
    </row>
    <row r="2434" spans="1:12" x14ac:dyDescent="0.3">
      <c r="A2434" s="2">
        <v>2019</v>
      </c>
      <c r="B2434" s="2" t="s">
        <v>10</v>
      </c>
      <c r="C2434" s="4" t="s">
        <v>87</v>
      </c>
      <c r="D2434" s="2" t="s">
        <v>58</v>
      </c>
      <c r="E2434" s="2" t="str">
        <f t="shared" ref="E2434:E2497" si="76">+CONCATENATE(A2434,C2434)</f>
        <v>201902</v>
      </c>
      <c r="F2434" s="2" t="str">
        <f t="shared" ref="F2434:F2497" si="77">+CONCATENATE(A2434,C2434,D2434)</f>
        <v>20190250</v>
      </c>
      <c r="G2434" s="2" t="s">
        <v>59</v>
      </c>
      <c r="H2434" s="2">
        <v>412443</v>
      </c>
      <c r="I2434" s="10">
        <v>508162</v>
      </c>
      <c r="J2434" s="10">
        <v>0</v>
      </c>
      <c r="K2434" s="3"/>
      <c r="L2434" s="3"/>
    </row>
    <row r="2435" spans="1:12" x14ac:dyDescent="0.3">
      <c r="A2435" s="2">
        <v>2019</v>
      </c>
      <c r="B2435" s="2" t="s">
        <v>10</v>
      </c>
      <c r="C2435" s="4" t="s">
        <v>87</v>
      </c>
      <c r="D2435" s="2" t="s">
        <v>60</v>
      </c>
      <c r="E2435" s="2" t="str">
        <f t="shared" si="76"/>
        <v>201902</v>
      </c>
      <c r="F2435" s="2" t="str">
        <f t="shared" si="77"/>
        <v>20190252</v>
      </c>
      <c r="G2435" s="2" t="s">
        <v>61</v>
      </c>
      <c r="H2435" s="2">
        <v>253979</v>
      </c>
      <c r="I2435" s="10">
        <v>1129635</v>
      </c>
      <c r="J2435" s="10">
        <v>0</v>
      </c>
      <c r="K2435" s="3"/>
      <c r="L2435" s="3"/>
    </row>
    <row r="2436" spans="1:12" x14ac:dyDescent="0.3">
      <c r="A2436" s="2">
        <v>2019</v>
      </c>
      <c r="B2436" s="2" t="s">
        <v>10</v>
      </c>
      <c r="C2436" s="4" t="s">
        <v>87</v>
      </c>
      <c r="D2436" s="2" t="s">
        <v>62</v>
      </c>
      <c r="E2436" s="2" t="str">
        <f t="shared" si="76"/>
        <v>201902</v>
      </c>
      <c r="F2436" s="2" t="str">
        <f t="shared" si="77"/>
        <v>20190254</v>
      </c>
      <c r="G2436" s="2" t="s">
        <v>63</v>
      </c>
      <c r="H2436" s="2">
        <v>406980</v>
      </c>
      <c r="I2436" s="10">
        <v>985364</v>
      </c>
      <c r="J2436" s="10">
        <v>0</v>
      </c>
      <c r="K2436" s="3"/>
      <c r="L2436" s="3"/>
    </row>
    <row r="2437" spans="1:12" x14ac:dyDescent="0.3">
      <c r="A2437" s="2">
        <v>2019</v>
      </c>
      <c r="B2437" s="2" t="s">
        <v>10</v>
      </c>
      <c r="C2437" s="4" t="s">
        <v>87</v>
      </c>
      <c r="D2437" s="2" t="s">
        <v>64</v>
      </c>
      <c r="E2437" s="2" t="str">
        <f t="shared" si="76"/>
        <v>201902</v>
      </c>
      <c r="F2437" s="2" t="str">
        <f t="shared" si="77"/>
        <v>20190286</v>
      </c>
      <c r="G2437" s="2" t="s">
        <v>65</v>
      </c>
      <c r="H2437" s="2">
        <v>40561</v>
      </c>
      <c r="I2437" s="10">
        <v>255999</v>
      </c>
      <c r="J2437" s="10">
        <v>0</v>
      </c>
      <c r="K2437" s="3"/>
      <c r="L2437" s="3"/>
    </row>
    <row r="2438" spans="1:12" x14ac:dyDescent="0.3">
      <c r="A2438" s="2">
        <v>2019</v>
      </c>
      <c r="B2438" s="2" t="s">
        <v>10</v>
      </c>
      <c r="C2438" s="4" t="s">
        <v>87</v>
      </c>
      <c r="D2438" s="2" t="s">
        <v>66</v>
      </c>
      <c r="E2438" s="2" t="str">
        <f t="shared" si="76"/>
        <v>201902</v>
      </c>
      <c r="F2438" s="2" t="str">
        <f t="shared" si="77"/>
        <v>20190263</v>
      </c>
      <c r="G2438" s="2" t="s">
        <v>67</v>
      </c>
      <c r="H2438" s="2">
        <v>259959</v>
      </c>
      <c r="I2438" s="10">
        <v>238535</v>
      </c>
      <c r="J2438" s="10">
        <v>0</v>
      </c>
      <c r="K2438" s="3"/>
      <c r="L2438" s="3"/>
    </row>
    <row r="2439" spans="1:12" x14ac:dyDescent="0.3">
      <c r="A2439" s="2">
        <v>2019</v>
      </c>
      <c r="B2439" s="2" t="s">
        <v>10</v>
      </c>
      <c r="C2439" s="4" t="s">
        <v>87</v>
      </c>
      <c r="D2439" s="2" t="s">
        <v>68</v>
      </c>
      <c r="E2439" s="2" t="str">
        <f t="shared" si="76"/>
        <v>201902</v>
      </c>
      <c r="F2439" s="2" t="str">
        <f t="shared" si="77"/>
        <v>20190266</v>
      </c>
      <c r="G2439" s="2" t="s">
        <v>69</v>
      </c>
      <c r="H2439" s="2">
        <v>521180</v>
      </c>
      <c r="I2439" s="10">
        <v>387833</v>
      </c>
      <c r="J2439" s="10">
        <v>0</v>
      </c>
      <c r="K2439" s="3"/>
      <c r="L2439" s="3"/>
    </row>
    <row r="2440" spans="1:12" x14ac:dyDescent="0.3">
      <c r="A2440" s="2">
        <v>2019</v>
      </c>
      <c r="B2440" s="2" t="s">
        <v>10</v>
      </c>
      <c r="C2440" s="4" t="s">
        <v>87</v>
      </c>
      <c r="D2440" s="2" t="s">
        <v>70</v>
      </c>
      <c r="E2440" s="2" t="str">
        <f t="shared" si="76"/>
        <v>201902</v>
      </c>
      <c r="F2440" s="2" t="str">
        <f t="shared" si="77"/>
        <v>20190288</v>
      </c>
      <c r="G2440" s="2" t="s">
        <v>71</v>
      </c>
      <c r="H2440" s="2">
        <v>40716</v>
      </c>
      <c r="I2440" s="10">
        <v>13007</v>
      </c>
      <c r="J2440" s="10">
        <v>0</v>
      </c>
      <c r="K2440" s="3"/>
      <c r="L2440" s="3"/>
    </row>
    <row r="2441" spans="1:12" x14ac:dyDescent="0.3">
      <c r="A2441" s="2">
        <v>2019</v>
      </c>
      <c r="B2441" s="2" t="s">
        <v>10</v>
      </c>
      <c r="C2441" s="4" t="s">
        <v>87</v>
      </c>
      <c r="D2441" s="2" t="s">
        <v>72</v>
      </c>
      <c r="E2441" s="2" t="str">
        <f t="shared" si="76"/>
        <v>201902</v>
      </c>
      <c r="F2441" s="2" t="str">
        <f t="shared" si="77"/>
        <v>20190268</v>
      </c>
      <c r="G2441" s="2" t="s">
        <v>73</v>
      </c>
      <c r="H2441" s="2">
        <v>1051711</v>
      </c>
      <c r="I2441" s="10">
        <v>927333</v>
      </c>
      <c r="J2441" s="10">
        <v>0</v>
      </c>
      <c r="K2441" s="3"/>
      <c r="L2441" s="3"/>
    </row>
    <row r="2442" spans="1:12" x14ac:dyDescent="0.3">
      <c r="A2442" s="2">
        <v>2019</v>
      </c>
      <c r="B2442" s="2" t="s">
        <v>10</v>
      </c>
      <c r="C2442" s="4" t="s">
        <v>87</v>
      </c>
      <c r="D2442" s="2" t="s">
        <v>74</v>
      </c>
      <c r="E2442" s="2" t="str">
        <f t="shared" si="76"/>
        <v>201902</v>
      </c>
      <c r="F2442" s="2" t="str">
        <f t="shared" si="77"/>
        <v>20190270</v>
      </c>
      <c r="G2442" s="2" t="s">
        <v>75</v>
      </c>
      <c r="H2442" s="2">
        <v>146217</v>
      </c>
      <c r="I2442" s="10">
        <v>769315</v>
      </c>
      <c r="J2442" s="10">
        <v>0</v>
      </c>
      <c r="K2442" s="3"/>
      <c r="L2442" s="3"/>
    </row>
    <row r="2443" spans="1:12" x14ac:dyDescent="0.3">
      <c r="A2443" s="2">
        <v>2019</v>
      </c>
      <c r="B2443" s="2" t="s">
        <v>10</v>
      </c>
      <c r="C2443" s="4" t="s">
        <v>87</v>
      </c>
      <c r="D2443" s="2" t="s">
        <v>76</v>
      </c>
      <c r="E2443" s="2" t="str">
        <f t="shared" si="76"/>
        <v>201902</v>
      </c>
      <c r="F2443" s="2" t="str">
        <f t="shared" si="77"/>
        <v>20190273</v>
      </c>
      <c r="G2443" s="2" t="s">
        <v>77</v>
      </c>
      <c r="H2443" s="2">
        <v>470873</v>
      </c>
      <c r="I2443" s="10">
        <v>723266</v>
      </c>
      <c r="J2443" s="10">
        <v>0</v>
      </c>
      <c r="K2443" s="3"/>
      <c r="L2443" s="3"/>
    </row>
    <row r="2444" spans="1:12" x14ac:dyDescent="0.3">
      <c r="A2444" s="2">
        <v>2019</v>
      </c>
      <c r="B2444" s="2" t="s">
        <v>10</v>
      </c>
      <c r="C2444" s="4" t="s">
        <v>87</v>
      </c>
      <c r="D2444" s="2" t="s">
        <v>78</v>
      </c>
      <c r="E2444" s="2" t="str">
        <f t="shared" si="76"/>
        <v>201902</v>
      </c>
      <c r="F2444" s="2" t="str">
        <f t="shared" si="77"/>
        <v>20190276</v>
      </c>
      <c r="G2444" s="2" t="s">
        <v>79</v>
      </c>
      <c r="H2444" s="2">
        <v>2432373</v>
      </c>
      <c r="I2444" s="10">
        <v>1743165</v>
      </c>
      <c r="J2444" s="10">
        <v>0</v>
      </c>
      <c r="K2444" s="3"/>
      <c r="L2444" s="3"/>
    </row>
    <row r="2445" spans="1:12" x14ac:dyDescent="0.3">
      <c r="A2445" s="2">
        <v>2019</v>
      </c>
      <c r="B2445" s="2" t="s">
        <v>10</v>
      </c>
      <c r="C2445" s="4" t="s">
        <v>87</v>
      </c>
      <c r="D2445" s="2" t="s">
        <v>80</v>
      </c>
      <c r="E2445" s="2" t="str">
        <f t="shared" si="76"/>
        <v>201902</v>
      </c>
      <c r="F2445" s="2" t="str">
        <f t="shared" si="77"/>
        <v>20190297</v>
      </c>
      <c r="G2445" s="2" t="s">
        <v>81</v>
      </c>
      <c r="H2445" s="2">
        <v>3166</v>
      </c>
      <c r="I2445" s="10">
        <v>26847</v>
      </c>
      <c r="J2445" s="10">
        <v>0</v>
      </c>
      <c r="K2445" s="3"/>
      <c r="L2445" s="3"/>
    </row>
    <row r="2446" spans="1:12" x14ac:dyDescent="0.3">
      <c r="A2446" s="2">
        <v>2019</v>
      </c>
      <c r="B2446" s="2" t="s">
        <v>10</v>
      </c>
      <c r="C2446" s="4" t="s">
        <v>87</v>
      </c>
      <c r="D2446" s="2" t="s">
        <v>82</v>
      </c>
      <c r="E2446" s="2" t="str">
        <f t="shared" si="76"/>
        <v>201902</v>
      </c>
      <c r="F2446" s="2" t="str">
        <f t="shared" si="77"/>
        <v>20190299</v>
      </c>
      <c r="G2446" s="2" t="s">
        <v>83</v>
      </c>
      <c r="H2446" s="2">
        <v>7043</v>
      </c>
      <c r="I2446" s="10">
        <v>64648</v>
      </c>
      <c r="J2446" s="10">
        <v>0</v>
      </c>
      <c r="K2446" s="3"/>
      <c r="L2446" s="3"/>
    </row>
    <row r="2447" spans="1:12" x14ac:dyDescent="0.3">
      <c r="A2447" s="2">
        <v>2019</v>
      </c>
      <c r="B2447" s="2" t="s">
        <v>13</v>
      </c>
      <c r="C2447" s="4" t="s">
        <v>90</v>
      </c>
      <c r="D2447" s="2" t="s">
        <v>5</v>
      </c>
      <c r="E2447" s="2" t="str">
        <f t="shared" si="76"/>
        <v>201903</v>
      </c>
      <c r="F2447" s="2" t="str">
        <f t="shared" si="77"/>
        <v>20190391</v>
      </c>
      <c r="G2447" s="2" t="s">
        <v>6</v>
      </c>
      <c r="H2447" s="2">
        <v>14744</v>
      </c>
      <c r="I2447" s="10">
        <v>53114</v>
      </c>
      <c r="J2447" s="10">
        <v>0</v>
      </c>
      <c r="K2447" s="3"/>
      <c r="L2447" s="3"/>
    </row>
    <row r="2448" spans="1:12" x14ac:dyDescent="0.3">
      <c r="A2448" s="2">
        <v>2019</v>
      </c>
      <c r="B2448" s="2" t="s">
        <v>13</v>
      </c>
      <c r="C2448" s="4" t="s">
        <v>90</v>
      </c>
      <c r="D2448" s="2" t="s">
        <v>18</v>
      </c>
      <c r="E2448" s="2" t="str">
        <f t="shared" si="76"/>
        <v>201903</v>
      </c>
      <c r="F2448" s="2" t="str">
        <f t="shared" si="77"/>
        <v>20190305</v>
      </c>
      <c r="G2448" s="2" t="s">
        <v>19</v>
      </c>
      <c r="H2448" s="2">
        <v>3790110</v>
      </c>
      <c r="I2448" s="10">
        <v>2353039</v>
      </c>
      <c r="J2448" s="10">
        <v>0</v>
      </c>
      <c r="K2448" s="3"/>
      <c r="L2448" s="3"/>
    </row>
    <row r="2449" spans="1:12" x14ac:dyDescent="0.3">
      <c r="A2449" s="2">
        <v>2019</v>
      </c>
      <c r="B2449" s="2" t="s">
        <v>13</v>
      </c>
      <c r="C2449" s="4" t="s">
        <v>90</v>
      </c>
      <c r="D2449" s="2" t="s">
        <v>20</v>
      </c>
      <c r="E2449" s="2" t="str">
        <f t="shared" si="76"/>
        <v>201903</v>
      </c>
      <c r="F2449" s="2" t="str">
        <f t="shared" si="77"/>
        <v>20190381</v>
      </c>
      <c r="G2449" s="2" t="s">
        <v>21</v>
      </c>
      <c r="H2449" s="2">
        <v>43348</v>
      </c>
      <c r="I2449" s="10">
        <v>205549</v>
      </c>
      <c r="J2449" s="10">
        <v>0</v>
      </c>
      <c r="K2449" s="3"/>
      <c r="L2449" s="3"/>
    </row>
    <row r="2450" spans="1:12" x14ac:dyDescent="0.3">
      <c r="A2450" s="2">
        <v>2019</v>
      </c>
      <c r="B2450" s="2" t="s">
        <v>13</v>
      </c>
      <c r="C2450" s="4" t="s">
        <v>90</v>
      </c>
      <c r="D2450" s="2" t="s">
        <v>22</v>
      </c>
      <c r="E2450" s="2" t="str">
        <f t="shared" si="76"/>
        <v>201903</v>
      </c>
      <c r="F2450" s="2" t="str">
        <f t="shared" si="77"/>
        <v>20190308</v>
      </c>
      <c r="G2450" s="2" t="s">
        <v>23</v>
      </c>
      <c r="H2450" s="2">
        <v>1090101</v>
      </c>
      <c r="I2450" s="10">
        <v>1354404</v>
      </c>
      <c r="J2450" s="10">
        <v>0</v>
      </c>
      <c r="K2450" s="3"/>
      <c r="L2450" s="3"/>
    </row>
    <row r="2451" spans="1:12" x14ac:dyDescent="0.3">
      <c r="A2451" s="2">
        <v>2019</v>
      </c>
      <c r="B2451" s="2" t="s">
        <v>13</v>
      </c>
      <c r="C2451" s="4" t="s">
        <v>90</v>
      </c>
      <c r="D2451" s="2" t="s">
        <v>24</v>
      </c>
      <c r="E2451" s="2" t="str">
        <f t="shared" si="76"/>
        <v>201903</v>
      </c>
      <c r="F2451" s="2" t="str">
        <f t="shared" si="77"/>
        <v>20190311</v>
      </c>
      <c r="G2451" s="2" t="s">
        <v>25</v>
      </c>
      <c r="H2451" s="2">
        <v>6135530</v>
      </c>
      <c r="I2451" s="10">
        <v>1213569</v>
      </c>
      <c r="J2451" s="10">
        <v>0</v>
      </c>
      <c r="K2451" s="3"/>
      <c r="L2451" s="3"/>
    </row>
    <row r="2452" spans="1:12" x14ac:dyDescent="0.3">
      <c r="A2452" s="2">
        <v>2019</v>
      </c>
      <c r="B2452" s="2" t="s">
        <v>13</v>
      </c>
      <c r="C2452" s="4" t="s">
        <v>90</v>
      </c>
      <c r="D2452" s="2" t="s">
        <v>26</v>
      </c>
      <c r="E2452" s="2" t="str">
        <f t="shared" si="76"/>
        <v>201903</v>
      </c>
      <c r="F2452" s="2" t="str">
        <f t="shared" si="77"/>
        <v>20190313</v>
      </c>
      <c r="G2452" s="2" t="s">
        <v>27</v>
      </c>
      <c r="H2452" s="2">
        <v>616507</v>
      </c>
      <c r="I2452" s="10">
        <v>1440581</v>
      </c>
      <c r="J2452" s="10">
        <v>0</v>
      </c>
      <c r="K2452" s="3"/>
      <c r="L2452" s="3"/>
    </row>
    <row r="2453" spans="1:12" x14ac:dyDescent="0.3">
      <c r="A2453" s="2">
        <v>2019</v>
      </c>
      <c r="B2453" s="2" t="s">
        <v>13</v>
      </c>
      <c r="C2453" s="4" t="s">
        <v>90</v>
      </c>
      <c r="D2453" s="2" t="s">
        <v>28</v>
      </c>
      <c r="E2453" s="2" t="str">
        <f t="shared" si="76"/>
        <v>201903</v>
      </c>
      <c r="F2453" s="2" t="str">
        <f t="shared" si="77"/>
        <v>20190315</v>
      </c>
      <c r="G2453" s="2" t="s">
        <v>29</v>
      </c>
      <c r="H2453" s="2">
        <v>440317</v>
      </c>
      <c r="I2453" s="10">
        <v>649812</v>
      </c>
      <c r="J2453" s="10">
        <v>0</v>
      </c>
      <c r="K2453" s="3"/>
      <c r="L2453" s="3"/>
    </row>
    <row r="2454" spans="1:12" x14ac:dyDescent="0.3">
      <c r="A2454" s="2">
        <v>2019</v>
      </c>
      <c r="B2454" s="2" t="s">
        <v>13</v>
      </c>
      <c r="C2454" s="4" t="s">
        <v>90</v>
      </c>
      <c r="D2454" s="2" t="s">
        <v>30</v>
      </c>
      <c r="E2454" s="2" t="str">
        <f t="shared" si="76"/>
        <v>201903</v>
      </c>
      <c r="F2454" s="2" t="str">
        <f t="shared" si="77"/>
        <v>20190317</v>
      </c>
      <c r="G2454" s="2" t="s">
        <v>31</v>
      </c>
      <c r="H2454" s="2">
        <v>451861</v>
      </c>
      <c r="I2454" s="10">
        <v>391262</v>
      </c>
      <c r="J2454" s="10">
        <v>0</v>
      </c>
      <c r="K2454" s="3"/>
      <c r="L2454" s="3"/>
    </row>
    <row r="2455" spans="1:12" x14ac:dyDescent="0.3">
      <c r="A2455" s="2">
        <v>2019</v>
      </c>
      <c r="B2455" s="2" t="s">
        <v>13</v>
      </c>
      <c r="C2455" s="4" t="s">
        <v>90</v>
      </c>
      <c r="D2455" s="2" t="s">
        <v>32</v>
      </c>
      <c r="E2455" s="2" t="str">
        <f t="shared" si="76"/>
        <v>201903</v>
      </c>
      <c r="F2455" s="2" t="str">
        <f t="shared" si="77"/>
        <v>20190318</v>
      </c>
      <c r="G2455" s="2" t="s">
        <v>33</v>
      </c>
      <c r="H2455" s="2">
        <v>69564</v>
      </c>
      <c r="I2455" s="10">
        <v>307421</v>
      </c>
      <c r="J2455" s="10">
        <v>0</v>
      </c>
      <c r="K2455" s="3"/>
      <c r="L2455" s="3"/>
    </row>
    <row r="2456" spans="1:12" x14ac:dyDescent="0.3">
      <c r="A2456" s="2">
        <v>2019</v>
      </c>
      <c r="B2456" s="2" t="s">
        <v>13</v>
      </c>
      <c r="C2456" s="4" t="s">
        <v>90</v>
      </c>
      <c r="D2456" s="2" t="s">
        <v>34</v>
      </c>
      <c r="E2456" s="2" t="str">
        <f t="shared" si="76"/>
        <v>201903</v>
      </c>
      <c r="F2456" s="2" t="str">
        <f t="shared" si="77"/>
        <v>20190385</v>
      </c>
      <c r="G2456" s="2" t="s">
        <v>35</v>
      </c>
      <c r="H2456" s="2">
        <v>146584</v>
      </c>
      <c r="I2456" s="10">
        <v>223384</v>
      </c>
      <c r="J2456" s="10">
        <v>0</v>
      </c>
      <c r="K2456" s="3"/>
      <c r="L2456" s="3"/>
    </row>
    <row r="2457" spans="1:12" x14ac:dyDescent="0.3">
      <c r="A2457" s="2">
        <v>2019</v>
      </c>
      <c r="B2457" s="2" t="s">
        <v>13</v>
      </c>
      <c r="C2457" s="4" t="s">
        <v>90</v>
      </c>
      <c r="D2457" s="2" t="s">
        <v>36</v>
      </c>
      <c r="E2457" s="2" t="str">
        <f t="shared" si="76"/>
        <v>201903</v>
      </c>
      <c r="F2457" s="2" t="str">
        <f t="shared" si="77"/>
        <v>20190319</v>
      </c>
      <c r="G2457" s="2" t="s">
        <v>37</v>
      </c>
      <c r="H2457" s="2">
        <v>268932</v>
      </c>
      <c r="I2457" s="10">
        <v>953615</v>
      </c>
      <c r="J2457" s="10">
        <v>0</v>
      </c>
      <c r="K2457" s="3"/>
      <c r="L2457" s="3"/>
    </row>
    <row r="2458" spans="1:12" x14ac:dyDescent="0.3">
      <c r="A2458" s="2">
        <v>2019</v>
      </c>
      <c r="B2458" s="2" t="s">
        <v>13</v>
      </c>
      <c r="C2458" s="4" t="s">
        <v>90</v>
      </c>
      <c r="D2458" s="2" t="s">
        <v>38</v>
      </c>
      <c r="E2458" s="2" t="str">
        <f t="shared" si="76"/>
        <v>201903</v>
      </c>
      <c r="F2458" s="2" t="str">
        <f t="shared" si="77"/>
        <v>20190320</v>
      </c>
      <c r="G2458" s="2" t="s">
        <v>39</v>
      </c>
      <c r="H2458" s="2">
        <v>300578</v>
      </c>
      <c r="I2458" s="10">
        <v>830304</v>
      </c>
      <c r="J2458" s="10">
        <v>0</v>
      </c>
      <c r="K2458" s="3"/>
      <c r="L2458" s="3"/>
    </row>
    <row r="2459" spans="1:12" x14ac:dyDescent="0.3">
      <c r="A2459" s="2">
        <v>2019</v>
      </c>
      <c r="B2459" s="2" t="s">
        <v>13</v>
      </c>
      <c r="C2459" s="4" t="s">
        <v>90</v>
      </c>
      <c r="D2459" s="2" t="s">
        <v>40</v>
      </c>
      <c r="E2459" s="2" t="str">
        <f t="shared" si="76"/>
        <v>201903</v>
      </c>
      <c r="F2459" s="2" t="str">
        <f t="shared" si="77"/>
        <v>20190327</v>
      </c>
      <c r="G2459" s="2" t="s">
        <v>41</v>
      </c>
      <c r="H2459" s="2">
        <v>46231</v>
      </c>
      <c r="I2459" s="10">
        <v>362458</v>
      </c>
      <c r="J2459" s="10">
        <v>0</v>
      </c>
      <c r="K2459" s="3"/>
      <c r="L2459" s="3"/>
    </row>
    <row r="2460" spans="1:12" x14ac:dyDescent="0.3">
      <c r="A2460" s="2">
        <v>2019</v>
      </c>
      <c r="B2460" s="2" t="s">
        <v>13</v>
      </c>
      <c r="C2460" s="4" t="s">
        <v>90</v>
      </c>
      <c r="D2460" s="2" t="s">
        <v>42</v>
      </c>
      <c r="E2460" s="2" t="str">
        <f t="shared" si="76"/>
        <v>201903</v>
      </c>
      <c r="F2460" s="2" t="str">
        <f t="shared" si="77"/>
        <v>20190323</v>
      </c>
      <c r="G2460" s="2" t="s">
        <v>43</v>
      </c>
      <c r="H2460" s="2">
        <v>284395</v>
      </c>
      <c r="I2460" s="10">
        <v>1319689</v>
      </c>
      <c r="J2460" s="10">
        <v>0</v>
      </c>
      <c r="K2460" s="3"/>
      <c r="L2460" s="3"/>
    </row>
    <row r="2461" spans="1:12" x14ac:dyDescent="0.3">
      <c r="A2461" s="2">
        <v>2019</v>
      </c>
      <c r="B2461" s="2" t="s">
        <v>13</v>
      </c>
      <c r="C2461" s="4" t="s">
        <v>90</v>
      </c>
      <c r="D2461" s="2" t="s">
        <v>44</v>
      </c>
      <c r="E2461" s="2" t="str">
        <f t="shared" si="76"/>
        <v>201903</v>
      </c>
      <c r="F2461" s="2" t="str">
        <f t="shared" si="77"/>
        <v>20190325</v>
      </c>
      <c r="G2461" s="2" t="s">
        <v>45</v>
      </c>
      <c r="H2461" s="2">
        <v>1366329</v>
      </c>
      <c r="I2461" s="10">
        <v>856832</v>
      </c>
      <c r="J2461" s="10">
        <v>0</v>
      </c>
      <c r="K2461" s="3"/>
      <c r="L2461" s="3"/>
    </row>
    <row r="2462" spans="1:12" x14ac:dyDescent="0.3">
      <c r="A2462" s="2">
        <v>2019</v>
      </c>
      <c r="B2462" s="2" t="s">
        <v>13</v>
      </c>
      <c r="C2462" s="4" t="s">
        <v>90</v>
      </c>
      <c r="D2462" s="2" t="s">
        <v>46</v>
      </c>
      <c r="E2462" s="2" t="str">
        <f t="shared" si="76"/>
        <v>201903</v>
      </c>
      <c r="F2462" s="2" t="str">
        <f t="shared" si="77"/>
        <v>20190394</v>
      </c>
      <c r="G2462" s="2" t="s">
        <v>47</v>
      </c>
      <c r="H2462" s="2">
        <v>4738</v>
      </c>
      <c r="I2462" s="10">
        <v>38739</v>
      </c>
      <c r="J2462" s="10">
        <v>0</v>
      </c>
      <c r="K2462" s="3"/>
      <c r="L2462" s="3"/>
    </row>
    <row r="2463" spans="1:12" x14ac:dyDescent="0.3">
      <c r="A2463" s="2">
        <v>2019</v>
      </c>
      <c r="B2463" s="2" t="s">
        <v>13</v>
      </c>
      <c r="C2463" s="4" t="s">
        <v>90</v>
      </c>
      <c r="D2463" s="2" t="s">
        <v>48</v>
      </c>
      <c r="E2463" s="2" t="str">
        <f t="shared" si="76"/>
        <v>201903</v>
      </c>
      <c r="F2463" s="2" t="str">
        <f t="shared" si="77"/>
        <v>20190395</v>
      </c>
      <c r="G2463" s="2" t="s">
        <v>49</v>
      </c>
      <c r="H2463" s="2">
        <v>15844</v>
      </c>
      <c r="I2463" s="10">
        <v>60074</v>
      </c>
      <c r="J2463" s="10">
        <v>0</v>
      </c>
      <c r="K2463" s="3"/>
      <c r="L2463" s="3"/>
    </row>
    <row r="2464" spans="1:12" x14ac:dyDescent="0.3">
      <c r="A2464" s="2">
        <v>2019</v>
      </c>
      <c r="B2464" s="2" t="s">
        <v>13</v>
      </c>
      <c r="C2464" s="4" t="s">
        <v>90</v>
      </c>
      <c r="D2464" s="2" t="s">
        <v>50</v>
      </c>
      <c r="E2464" s="2" t="str">
        <f t="shared" si="76"/>
        <v>201903</v>
      </c>
      <c r="F2464" s="2" t="str">
        <f t="shared" si="77"/>
        <v>20190341</v>
      </c>
      <c r="G2464" s="2" t="s">
        <v>51</v>
      </c>
      <c r="H2464" s="2">
        <v>310801</v>
      </c>
      <c r="I2464" s="10">
        <v>768993</v>
      </c>
      <c r="J2464" s="10">
        <v>0</v>
      </c>
      <c r="K2464" s="3"/>
      <c r="L2464" s="3"/>
    </row>
    <row r="2465" spans="1:12" x14ac:dyDescent="0.3">
      <c r="A2465" s="2">
        <v>2019</v>
      </c>
      <c r="B2465" s="2" t="s">
        <v>13</v>
      </c>
      <c r="C2465" s="4" t="s">
        <v>90</v>
      </c>
      <c r="D2465" s="2" t="s">
        <v>54</v>
      </c>
      <c r="E2465" s="2" t="str">
        <f t="shared" si="76"/>
        <v>201903</v>
      </c>
      <c r="F2465" s="2" t="str">
        <f t="shared" si="77"/>
        <v>20190344</v>
      </c>
      <c r="G2465" s="2" t="s">
        <v>55</v>
      </c>
      <c r="H2465" s="2">
        <v>126212</v>
      </c>
      <c r="I2465" s="10">
        <v>736091</v>
      </c>
      <c r="J2465" s="10">
        <v>0</v>
      </c>
      <c r="K2465" s="3"/>
      <c r="L2465" s="3"/>
    </row>
    <row r="2466" spans="1:12" x14ac:dyDescent="0.3">
      <c r="A2466" s="2">
        <v>2019</v>
      </c>
      <c r="B2466" s="2" t="s">
        <v>13</v>
      </c>
      <c r="C2466" s="4" t="s">
        <v>90</v>
      </c>
      <c r="D2466" s="2" t="s">
        <v>56</v>
      </c>
      <c r="E2466" s="2" t="str">
        <f t="shared" si="76"/>
        <v>201903</v>
      </c>
      <c r="F2466" s="2" t="str">
        <f t="shared" si="77"/>
        <v>20190347</v>
      </c>
      <c r="G2466" s="2" t="s">
        <v>57</v>
      </c>
      <c r="H2466" s="2">
        <v>353562</v>
      </c>
      <c r="I2466" s="10">
        <v>924292</v>
      </c>
      <c r="J2466" s="10">
        <v>0</v>
      </c>
      <c r="K2466" s="3"/>
      <c r="L2466" s="3"/>
    </row>
    <row r="2467" spans="1:12" x14ac:dyDescent="0.3">
      <c r="A2467" s="2">
        <v>2019</v>
      </c>
      <c r="B2467" s="2" t="s">
        <v>13</v>
      </c>
      <c r="C2467" s="4" t="s">
        <v>90</v>
      </c>
      <c r="D2467" s="2" t="s">
        <v>58</v>
      </c>
      <c r="E2467" s="2" t="str">
        <f t="shared" si="76"/>
        <v>201903</v>
      </c>
      <c r="F2467" s="2" t="str">
        <f t="shared" si="77"/>
        <v>20190350</v>
      </c>
      <c r="G2467" s="2" t="s">
        <v>59</v>
      </c>
      <c r="H2467" s="2">
        <v>411174</v>
      </c>
      <c r="I2467" s="10">
        <v>512275</v>
      </c>
      <c r="J2467" s="10">
        <v>0</v>
      </c>
      <c r="K2467" s="3"/>
      <c r="L2467" s="3"/>
    </row>
    <row r="2468" spans="1:12" x14ac:dyDescent="0.3">
      <c r="A2468" s="2">
        <v>2019</v>
      </c>
      <c r="B2468" s="2" t="s">
        <v>13</v>
      </c>
      <c r="C2468" s="4" t="s">
        <v>90</v>
      </c>
      <c r="D2468" s="2" t="s">
        <v>60</v>
      </c>
      <c r="E2468" s="2" t="str">
        <f t="shared" si="76"/>
        <v>201903</v>
      </c>
      <c r="F2468" s="2" t="str">
        <f t="shared" si="77"/>
        <v>20190352</v>
      </c>
      <c r="G2468" s="2" t="s">
        <v>61</v>
      </c>
      <c r="H2468" s="2">
        <v>257234</v>
      </c>
      <c r="I2468" s="10">
        <v>1128168</v>
      </c>
      <c r="J2468" s="10">
        <v>0</v>
      </c>
      <c r="K2468" s="3"/>
      <c r="L2468" s="3"/>
    </row>
    <row r="2469" spans="1:12" x14ac:dyDescent="0.3">
      <c r="A2469" s="2">
        <v>2019</v>
      </c>
      <c r="B2469" s="2" t="s">
        <v>13</v>
      </c>
      <c r="C2469" s="4" t="s">
        <v>90</v>
      </c>
      <c r="D2469" s="2" t="s">
        <v>62</v>
      </c>
      <c r="E2469" s="2" t="str">
        <f t="shared" si="76"/>
        <v>201903</v>
      </c>
      <c r="F2469" s="2" t="str">
        <f t="shared" si="77"/>
        <v>20190354</v>
      </c>
      <c r="G2469" s="2" t="s">
        <v>63</v>
      </c>
      <c r="H2469" s="2">
        <v>408413</v>
      </c>
      <c r="I2469" s="10">
        <v>990185</v>
      </c>
      <c r="J2469" s="10">
        <v>0</v>
      </c>
      <c r="K2469" s="3"/>
      <c r="L2469" s="3"/>
    </row>
    <row r="2470" spans="1:12" x14ac:dyDescent="0.3">
      <c r="A2470" s="2">
        <v>2019</v>
      </c>
      <c r="B2470" s="2" t="s">
        <v>13</v>
      </c>
      <c r="C2470" s="4" t="s">
        <v>90</v>
      </c>
      <c r="D2470" s="2" t="s">
        <v>64</v>
      </c>
      <c r="E2470" s="2" t="str">
        <f t="shared" si="76"/>
        <v>201903</v>
      </c>
      <c r="F2470" s="2" t="str">
        <f t="shared" si="77"/>
        <v>20190386</v>
      </c>
      <c r="G2470" s="2" t="s">
        <v>65</v>
      </c>
      <c r="H2470" s="2">
        <v>41440</v>
      </c>
      <c r="I2470" s="10">
        <v>255304</v>
      </c>
      <c r="J2470" s="10">
        <v>0</v>
      </c>
      <c r="K2470" s="3"/>
      <c r="L2470" s="3"/>
    </row>
    <row r="2471" spans="1:12" x14ac:dyDescent="0.3">
      <c r="A2471" s="2">
        <v>2019</v>
      </c>
      <c r="B2471" s="2" t="s">
        <v>13</v>
      </c>
      <c r="C2471" s="4" t="s">
        <v>90</v>
      </c>
      <c r="D2471" s="2" t="s">
        <v>66</v>
      </c>
      <c r="E2471" s="2" t="str">
        <f t="shared" si="76"/>
        <v>201903</v>
      </c>
      <c r="F2471" s="2" t="str">
        <f t="shared" si="77"/>
        <v>20190363</v>
      </c>
      <c r="G2471" s="2" t="s">
        <v>67</v>
      </c>
      <c r="H2471" s="2">
        <v>261674</v>
      </c>
      <c r="I2471" s="10">
        <v>240399</v>
      </c>
      <c r="J2471" s="10">
        <v>0</v>
      </c>
      <c r="K2471" s="3"/>
      <c r="L2471" s="3"/>
    </row>
    <row r="2472" spans="1:12" x14ac:dyDescent="0.3">
      <c r="A2472" s="2">
        <v>2019</v>
      </c>
      <c r="B2472" s="2" t="s">
        <v>13</v>
      </c>
      <c r="C2472" s="4" t="s">
        <v>90</v>
      </c>
      <c r="D2472" s="2" t="s">
        <v>68</v>
      </c>
      <c r="E2472" s="2" t="str">
        <f t="shared" si="76"/>
        <v>201903</v>
      </c>
      <c r="F2472" s="2" t="str">
        <f t="shared" si="77"/>
        <v>20190366</v>
      </c>
      <c r="G2472" s="2" t="s">
        <v>69</v>
      </c>
      <c r="H2472" s="2">
        <v>523872</v>
      </c>
      <c r="I2472" s="10">
        <v>389606</v>
      </c>
      <c r="J2472" s="10">
        <v>0</v>
      </c>
      <c r="K2472" s="3"/>
      <c r="L2472" s="3"/>
    </row>
    <row r="2473" spans="1:12" x14ac:dyDescent="0.3">
      <c r="A2473" s="2">
        <v>2019</v>
      </c>
      <c r="B2473" s="2" t="s">
        <v>13</v>
      </c>
      <c r="C2473" s="4" t="s">
        <v>90</v>
      </c>
      <c r="D2473" s="2" t="s">
        <v>70</v>
      </c>
      <c r="E2473" s="2" t="str">
        <f t="shared" si="76"/>
        <v>201903</v>
      </c>
      <c r="F2473" s="2" t="str">
        <f t="shared" si="77"/>
        <v>20190388</v>
      </c>
      <c r="G2473" s="2" t="s">
        <v>71</v>
      </c>
      <c r="H2473" s="2">
        <v>40510</v>
      </c>
      <c r="I2473" s="10">
        <v>13025</v>
      </c>
      <c r="J2473" s="10">
        <v>0</v>
      </c>
      <c r="K2473" s="3"/>
      <c r="L2473" s="3"/>
    </row>
    <row r="2474" spans="1:12" x14ac:dyDescent="0.3">
      <c r="A2474" s="2">
        <v>2019</v>
      </c>
      <c r="B2474" s="2" t="s">
        <v>13</v>
      </c>
      <c r="C2474" s="4" t="s">
        <v>90</v>
      </c>
      <c r="D2474" s="2" t="s">
        <v>72</v>
      </c>
      <c r="E2474" s="2" t="str">
        <f t="shared" si="76"/>
        <v>201903</v>
      </c>
      <c r="F2474" s="2" t="str">
        <f t="shared" si="77"/>
        <v>20190368</v>
      </c>
      <c r="G2474" s="2" t="s">
        <v>73</v>
      </c>
      <c r="H2474" s="2">
        <v>1057396</v>
      </c>
      <c r="I2474" s="10">
        <v>929858</v>
      </c>
      <c r="J2474" s="10">
        <v>0</v>
      </c>
      <c r="K2474" s="3"/>
      <c r="L2474" s="3"/>
    </row>
    <row r="2475" spans="1:12" x14ac:dyDescent="0.3">
      <c r="A2475" s="2">
        <v>2019</v>
      </c>
      <c r="B2475" s="2" t="s">
        <v>13</v>
      </c>
      <c r="C2475" s="4" t="s">
        <v>90</v>
      </c>
      <c r="D2475" s="2" t="s">
        <v>74</v>
      </c>
      <c r="E2475" s="2" t="str">
        <f t="shared" si="76"/>
        <v>201903</v>
      </c>
      <c r="F2475" s="2" t="str">
        <f t="shared" si="77"/>
        <v>20190370</v>
      </c>
      <c r="G2475" s="2" t="s">
        <v>75</v>
      </c>
      <c r="H2475" s="2">
        <v>147664</v>
      </c>
      <c r="I2475" s="10">
        <v>766541</v>
      </c>
      <c r="J2475" s="10">
        <v>0</v>
      </c>
      <c r="K2475" s="3"/>
      <c r="L2475" s="3"/>
    </row>
    <row r="2476" spans="1:12" x14ac:dyDescent="0.3">
      <c r="A2476" s="2">
        <v>2019</v>
      </c>
      <c r="B2476" s="2" t="s">
        <v>13</v>
      </c>
      <c r="C2476" s="4" t="s">
        <v>90</v>
      </c>
      <c r="D2476" s="2" t="s">
        <v>76</v>
      </c>
      <c r="E2476" s="2" t="str">
        <f t="shared" si="76"/>
        <v>201903</v>
      </c>
      <c r="F2476" s="2" t="str">
        <f t="shared" si="77"/>
        <v>20190373</v>
      </c>
      <c r="G2476" s="2" t="s">
        <v>77</v>
      </c>
      <c r="H2476" s="2">
        <v>473564</v>
      </c>
      <c r="I2476" s="10">
        <v>723675</v>
      </c>
      <c r="J2476" s="10">
        <v>0</v>
      </c>
      <c r="K2476" s="3"/>
      <c r="L2476" s="3"/>
    </row>
    <row r="2477" spans="1:12" x14ac:dyDescent="0.3">
      <c r="A2477" s="2">
        <v>2019</v>
      </c>
      <c r="B2477" s="2" t="s">
        <v>13</v>
      </c>
      <c r="C2477" s="4" t="s">
        <v>90</v>
      </c>
      <c r="D2477" s="2" t="s">
        <v>78</v>
      </c>
      <c r="E2477" s="2" t="str">
        <f t="shared" si="76"/>
        <v>201903</v>
      </c>
      <c r="F2477" s="2" t="str">
        <f t="shared" si="77"/>
        <v>20190376</v>
      </c>
      <c r="G2477" s="2" t="s">
        <v>79</v>
      </c>
      <c r="H2477" s="2">
        <v>2441340</v>
      </c>
      <c r="I2477" s="10">
        <v>1746580</v>
      </c>
      <c r="J2477" s="10">
        <v>0</v>
      </c>
      <c r="K2477" s="3"/>
      <c r="L2477" s="3"/>
    </row>
    <row r="2478" spans="1:12" x14ac:dyDescent="0.3">
      <c r="A2478" s="2">
        <v>2019</v>
      </c>
      <c r="B2478" s="2" t="s">
        <v>13</v>
      </c>
      <c r="C2478" s="4" t="s">
        <v>90</v>
      </c>
      <c r="D2478" s="2" t="s">
        <v>80</v>
      </c>
      <c r="E2478" s="2" t="str">
        <f t="shared" si="76"/>
        <v>201903</v>
      </c>
      <c r="F2478" s="2" t="str">
        <f t="shared" si="77"/>
        <v>20190397</v>
      </c>
      <c r="G2478" s="2" t="s">
        <v>81</v>
      </c>
      <c r="H2478" s="2">
        <v>3313</v>
      </c>
      <c r="I2478" s="10">
        <v>26818</v>
      </c>
      <c r="J2478" s="10">
        <v>0</v>
      </c>
      <c r="K2478" s="3"/>
      <c r="L2478" s="3"/>
    </row>
    <row r="2479" spans="1:12" x14ac:dyDescent="0.3">
      <c r="A2479" s="2">
        <v>2019</v>
      </c>
      <c r="B2479" s="2" t="s">
        <v>13</v>
      </c>
      <c r="C2479" s="4" t="s">
        <v>90</v>
      </c>
      <c r="D2479" s="2" t="s">
        <v>82</v>
      </c>
      <c r="E2479" s="2" t="str">
        <f t="shared" si="76"/>
        <v>201903</v>
      </c>
      <c r="F2479" s="2" t="str">
        <f t="shared" si="77"/>
        <v>20190399</v>
      </c>
      <c r="G2479" s="2" t="s">
        <v>83</v>
      </c>
      <c r="H2479" s="2">
        <v>7269</v>
      </c>
      <c r="I2479" s="10">
        <v>64705</v>
      </c>
      <c r="J2479" s="10">
        <v>0</v>
      </c>
      <c r="K2479" s="3"/>
      <c r="L2479" s="3"/>
    </row>
    <row r="2480" spans="1:12" x14ac:dyDescent="0.3">
      <c r="A2480" s="2">
        <v>2019</v>
      </c>
      <c r="B2480" s="2" t="s">
        <v>4</v>
      </c>
      <c r="C2480" s="4" t="s">
        <v>85</v>
      </c>
      <c r="D2480" s="2" t="s">
        <v>5</v>
      </c>
      <c r="E2480" s="2" t="str">
        <f t="shared" si="76"/>
        <v>201904</v>
      </c>
      <c r="F2480" s="2" t="str">
        <f t="shared" si="77"/>
        <v>20190491</v>
      </c>
      <c r="G2480" s="2" t="s">
        <v>6</v>
      </c>
      <c r="H2480" s="2">
        <v>14575</v>
      </c>
      <c r="I2480" s="10">
        <v>53319</v>
      </c>
      <c r="J2480" s="10">
        <v>0</v>
      </c>
      <c r="K2480" s="3"/>
      <c r="L2480" s="3"/>
    </row>
    <row r="2481" spans="1:12" x14ac:dyDescent="0.3">
      <c r="A2481" s="2">
        <v>2019</v>
      </c>
      <c r="B2481" s="2" t="s">
        <v>4</v>
      </c>
      <c r="C2481" s="4" t="s">
        <v>85</v>
      </c>
      <c r="D2481" s="2" t="s">
        <v>18</v>
      </c>
      <c r="E2481" s="2" t="str">
        <f t="shared" si="76"/>
        <v>201904</v>
      </c>
      <c r="F2481" s="2" t="str">
        <f t="shared" si="77"/>
        <v>20190405</v>
      </c>
      <c r="G2481" s="2" t="s">
        <v>19</v>
      </c>
      <c r="H2481" s="2">
        <v>3822501</v>
      </c>
      <c r="I2481" s="10">
        <v>2341386</v>
      </c>
      <c r="J2481" s="10">
        <v>0</v>
      </c>
      <c r="K2481" s="3"/>
      <c r="L2481" s="3"/>
    </row>
    <row r="2482" spans="1:12" x14ac:dyDescent="0.3">
      <c r="A2482" s="2">
        <v>2019</v>
      </c>
      <c r="B2482" s="2" t="s">
        <v>4</v>
      </c>
      <c r="C2482" s="4" t="s">
        <v>85</v>
      </c>
      <c r="D2482" s="2" t="s">
        <v>20</v>
      </c>
      <c r="E2482" s="2" t="str">
        <f t="shared" si="76"/>
        <v>201904</v>
      </c>
      <c r="F2482" s="2" t="str">
        <f t="shared" si="77"/>
        <v>20190481</v>
      </c>
      <c r="G2482" s="2" t="s">
        <v>21</v>
      </c>
      <c r="H2482" s="2">
        <v>43370</v>
      </c>
      <c r="I2482" s="10">
        <v>205387</v>
      </c>
      <c r="J2482" s="10">
        <v>0</v>
      </c>
      <c r="K2482" s="3"/>
      <c r="L2482" s="3"/>
    </row>
    <row r="2483" spans="1:12" x14ac:dyDescent="0.3">
      <c r="A2483" s="2">
        <v>2019</v>
      </c>
      <c r="B2483" s="2" t="s">
        <v>4</v>
      </c>
      <c r="C2483" s="4" t="s">
        <v>85</v>
      </c>
      <c r="D2483" s="2" t="s">
        <v>22</v>
      </c>
      <c r="E2483" s="2" t="str">
        <f t="shared" si="76"/>
        <v>201904</v>
      </c>
      <c r="F2483" s="2" t="str">
        <f t="shared" si="77"/>
        <v>20190408</v>
      </c>
      <c r="G2483" s="2" t="s">
        <v>23</v>
      </c>
      <c r="H2483" s="2">
        <v>1095526</v>
      </c>
      <c r="I2483" s="10">
        <v>1360942</v>
      </c>
      <c r="J2483" s="10">
        <v>0</v>
      </c>
      <c r="K2483" s="3"/>
      <c r="L2483" s="3"/>
    </row>
    <row r="2484" spans="1:12" x14ac:dyDescent="0.3">
      <c r="A2484" s="2">
        <v>2019</v>
      </c>
      <c r="B2484" s="2" t="s">
        <v>4</v>
      </c>
      <c r="C2484" s="4" t="s">
        <v>85</v>
      </c>
      <c r="D2484" s="2" t="s">
        <v>24</v>
      </c>
      <c r="E2484" s="2" t="str">
        <f t="shared" si="76"/>
        <v>201904</v>
      </c>
      <c r="F2484" s="2" t="str">
        <f t="shared" si="77"/>
        <v>20190411</v>
      </c>
      <c r="G2484" s="2" t="s">
        <v>25</v>
      </c>
      <c r="H2484" s="2">
        <v>6139213</v>
      </c>
      <c r="I2484" s="10">
        <v>1211539</v>
      </c>
      <c r="J2484" s="10">
        <v>0</v>
      </c>
      <c r="K2484" s="3"/>
      <c r="L2484" s="3"/>
    </row>
    <row r="2485" spans="1:12" x14ac:dyDescent="0.3">
      <c r="A2485" s="2">
        <v>2019</v>
      </c>
      <c r="B2485" s="2" t="s">
        <v>4</v>
      </c>
      <c r="C2485" s="4" t="s">
        <v>85</v>
      </c>
      <c r="D2485" s="2" t="s">
        <v>26</v>
      </c>
      <c r="E2485" s="2" t="str">
        <f t="shared" si="76"/>
        <v>201904</v>
      </c>
      <c r="F2485" s="2" t="str">
        <f t="shared" si="77"/>
        <v>20190413</v>
      </c>
      <c r="G2485" s="2" t="s">
        <v>27</v>
      </c>
      <c r="H2485" s="2">
        <v>620720</v>
      </c>
      <c r="I2485" s="10">
        <v>1438113</v>
      </c>
      <c r="J2485" s="10">
        <v>0</v>
      </c>
      <c r="K2485" s="3"/>
      <c r="L2485" s="3"/>
    </row>
    <row r="2486" spans="1:12" x14ac:dyDescent="0.3">
      <c r="A2486" s="2">
        <v>2019</v>
      </c>
      <c r="B2486" s="2" t="s">
        <v>4</v>
      </c>
      <c r="C2486" s="4" t="s">
        <v>85</v>
      </c>
      <c r="D2486" s="2" t="s">
        <v>28</v>
      </c>
      <c r="E2486" s="2" t="str">
        <f t="shared" si="76"/>
        <v>201904</v>
      </c>
      <c r="F2486" s="2" t="str">
        <f t="shared" si="77"/>
        <v>20190415</v>
      </c>
      <c r="G2486" s="2" t="s">
        <v>29</v>
      </c>
      <c r="H2486" s="2">
        <v>439169</v>
      </c>
      <c r="I2486" s="10">
        <v>650449</v>
      </c>
      <c r="J2486" s="10">
        <v>0</v>
      </c>
      <c r="K2486" s="3"/>
      <c r="L2486" s="3"/>
    </row>
    <row r="2487" spans="1:12" x14ac:dyDescent="0.3">
      <c r="A2487" s="2">
        <v>2019</v>
      </c>
      <c r="B2487" s="2" t="s">
        <v>4</v>
      </c>
      <c r="C2487" s="4" t="s">
        <v>85</v>
      </c>
      <c r="D2487" s="2" t="s">
        <v>30</v>
      </c>
      <c r="E2487" s="2" t="str">
        <f t="shared" si="76"/>
        <v>201904</v>
      </c>
      <c r="F2487" s="2" t="str">
        <f t="shared" si="77"/>
        <v>20190417</v>
      </c>
      <c r="G2487" s="2" t="s">
        <v>31</v>
      </c>
      <c r="H2487" s="2">
        <v>452702</v>
      </c>
      <c r="I2487" s="10">
        <v>391269</v>
      </c>
      <c r="J2487" s="10">
        <v>0</v>
      </c>
      <c r="K2487" s="3"/>
      <c r="L2487" s="3"/>
    </row>
    <row r="2488" spans="1:12" x14ac:dyDescent="0.3">
      <c r="A2488" s="2">
        <v>2019</v>
      </c>
      <c r="B2488" s="2" t="s">
        <v>4</v>
      </c>
      <c r="C2488" s="4" t="s">
        <v>85</v>
      </c>
      <c r="D2488" s="2" t="s">
        <v>32</v>
      </c>
      <c r="E2488" s="2" t="str">
        <f t="shared" si="76"/>
        <v>201904</v>
      </c>
      <c r="F2488" s="2" t="str">
        <f t="shared" si="77"/>
        <v>20190418</v>
      </c>
      <c r="G2488" s="2" t="s">
        <v>33</v>
      </c>
      <c r="H2488" s="2">
        <v>69549</v>
      </c>
      <c r="I2488" s="10">
        <v>307455</v>
      </c>
      <c r="J2488" s="10">
        <v>0</v>
      </c>
      <c r="K2488" s="3"/>
      <c r="L2488" s="3"/>
    </row>
    <row r="2489" spans="1:12" x14ac:dyDescent="0.3">
      <c r="A2489" s="2">
        <v>2019</v>
      </c>
      <c r="B2489" s="2" t="s">
        <v>4</v>
      </c>
      <c r="C2489" s="4" t="s">
        <v>85</v>
      </c>
      <c r="D2489" s="2" t="s">
        <v>34</v>
      </c>
      <c r="E2489" s="2" t="str">
        <f t="shared" si="76"/>
        <v>201904</v>
      </c>
      <c r="F2489" s="2" t="str">
        <f t="shared" si="77"/>
        <v>20190485</v>
      </c>
      <c r="G2489" s="2" t="s">
        <v>35</v>
      </c>
      <c r="H2489" s="2">
        <v>146546</v>
      </c>
      <c r="I2489" s="10">
        <v>222981</v>
      </c>
      <c r="J2489" s="10">
        <v>0</v>
      </c>
      <c r="K2489" s="3"/>
      <c r="L2489" s="3"/>
    </row>
    <row r="2490" spans="1:12" x14ac:dyDescent="0.3">
      <c r="A2490" s="2">
        <v>2019</v>
      </c>
      <c r="B2490" s="2" t="s">
        <v>4</v>
      </c>
      <c r="C2490" s="4" t="s">
        <v>85</v>
      </c>
      <c r="D2490" s="2" t="s">
        <v>36</v>
      </c>
      <c r="E2490" s="2" t="str">
        <f t="shared" si="76"/>
        <v>201904</v>
      </c>
      <c r="F2490" s="2" t="str">
        <f t="shared" si="77"/>
        <v>20190419</v>
      </c>
      <c r="G2490" s="2" t="s">
        <v>37</v>
      </c>
      <c r="H2490" s="2">
        <v>268579</v>
      </c>
      <c r="I2490" s="10">
        <v>953110</v>
      </c>
      <c r="J2490" s="10">
        <v>0</v>
      </c>
      <c r="K2490" s="3"/>
      <c r="L2490" s="3"/>
    </row>
    <row r="2491" spans="1:12" x14ac:dyDescent="0.3">
      <c r="A2491" s="2">
        <v>2019</v>
      </c>
      <c r="B2491" s="2" t="s">
        <v>4</v>
      </c>
      <c r="C2491" s="4" t="s">
        <v>85</v>
      </c>
      <c r="D2491" s="2" t="s">
        <v>38</v>
      </c>
      <c r="E2491" s="2" t="str">
        <f t="shared" si="76"/>
        <v>201904</v>
      </c>
      <c r="F2491" s="2" t="str">
        <f t="shared" si="77"/>
        <v>20190420</v>
      </c>
      <c r="G2491" s="2" t="s">
        <v>39</v>
      </c>
      <c r="H2491" s="2">
        <v>301381</v>
      </c>
      <c r="I2491" s="10">
        <v>829946</v>
      </c>
      <c r="J2491" s="10">
        <v>0</v>
      </c>
      <c r="K2491" s="3"/>
      <c r="L2491" s="3"/>
    </row>
    <row r="2492" spans="1:12" x14ac:dyDescent="0.3">
      <c r="A2492" s="2">
        <v>2019</v>
      </c>
      <c r="B2492" s="2" t="s">
        <v>4</v>
      </c>
      <c r="C2492" s="4" t="s">
        <v>85</v>
      </c>
      <c r="D2492" s="2" t="s">
        <v>40</v>
      </c>
      <c r="E2492" s="2" t="str">
        <f t="shared" si="76"/>
        <v>201904</v>
      </c>
      <c r="F2492" s="2" t="str">
        <f t="shared" si="77"/>
        <v>20190427</v>
      </c>
      <c r="G2492" s="2" t="s">
        <v>41</v>
      </c>
      <c r="H2492" s="2">
        <v>46705</v>
      </c>
      <c r="I2492" s="10">
        <v>361585</v>
      </c>
      <c r="J2492" s="10">
        <v>0</v>
      </c>
      <c r="K2492" s="3"/>
      <c r="L2492" s="3"/>
    </row>
    <row r="2493" spans="1:12" x14ac:dyDescent="0.3">
      <c r="A2493" s="2">
        <v>2019</v>
      </c>
      <c r="B2493" s="2" t="s">
        <v>4</v>
      </c>
      <c r="C2493" s="4" t="s">
        <v>85</v>
      </c>
      <c r="D2493" s="2" t="s">
        <v>42</v>
      </c>
      <c r="E2493" s="2" t="str">
        <f t="shared" si="76"/>
        <v>201904</v>
      </c>
      <c r="F2493" s="2" t="str">
        <f t="shared" si="77"/>
        <v>20190423</v>
      </c>
      <c r="G2493" s="2" t="s">
        <v>43</v>
      </c>
      <c r="H2493" s="2">
        <v>284150</v>
      </c>
      <c r="I2493" s="10">
        <v>1321357</v>
      </c>
      <c r="J2493" s="10">
        <v>0</v>
      </c>
      <c r="K2493" s="3"/>
      <c r="L2493" s="3"/>
    </row>
    <row r="2494" spans="1:12" x14ac:dyDescent="0.3">
      <c r="A2494" s="2">
        <v>2019</v>
      </c>
      <c r="B2494" s="2" t="s">
        <v>4</v>
      </c>
      <c r="C2494" s="4" t="s">
        <v>85</v>
      </c>
      <c r="D2494" s="2" t="s">
        <v>44</v>
      </c>
      <c r="E2494" s="2" t="str">
        <f t="shared" si="76"/>
        <v>201904</v>
      </c>
      <c r="F2494" s="2" t="str">
        <f t="shared" si="77"/>
        <v>20190425</v>
      </c>
      <c r="G2494" s="2" t="s">
        <v>45</v>
      </c>
      <c r="H2494" s="2">
        <v>1375665</v>
      </c>
      <c r="I2494" s="10">
        <v>854932</v>
      </c>
      <c r="J2494" s="10">
        <v>0</v>
      </c>
      <c r="K2494" s="3"/>
      <c r="L2494" s="3"/>
    </row>
    <row r="2495" spans="1:12" x14ac:dyDescent="0.3">
      <c r="A2495" s="2">
        <v>2019</v>
      </c>
      <c r="B2495" s="2" t="s">
        <v>4</v>
      </c>
      <c r="C2495" s="4" t="s">
        <v>85</v>
      </c>
      <c r="D2495" s="2" t="s">
        <v>46</v>
      </c>
      <c r="E2495" s="2" t="str">
        <f t="shared" si="76"/>
        <v>201904</v>
      </c>
      <c r="F2495" s="2" t="str">
        <f t="shared" si="77"/>
        <v>20190494</v>
      </c>
      <c r="G2495" s="2" t="s">
        <v>47</v>
      </c>
      <c r="H2495" s="2">
        <v>4843</v>
      </c>
      <c r="I2495" s="10">
        <v>38815</v>
      </c>
      <c r="J2495" s="10">
        <v>0</v>
      </c>
      <c r="K2495" s="3"/>
      <c r="L2495" s="3"/>
    </row>
    <row r="2496" spans="1:12" x14ac:dyDescent="0.3">
      <c r="A2496" s="2">
        <v>2019</v>
      </c>
      <c r="B2496" s="2" t="s">
        <v>4</v>
      </c>
      <c r="C2496" s="4" t="s">
        <v>85</v>
      </c>
      <c r="D2496" s="2" t="s">
        <v>48</v>
      </c>
      <c r="E2496" s="2" t="str">
        <f t="shared" si="76"/>
        <v>201904</v>
      </c>
      <c r="F2496" s="2" t="str">
        <f t="shared" si="77"/>
        <v>20190495</v>
      </c>
      <c r="G2496" s="2" t="s">
        <v>49</v>
      </c>
      <c r="H2496" s="2">
        <v>15667</v>
      </c>
      <c r="I2496" s="7">
        <v>60296</v>
      </c>
      <c r="J2496" s="10">
        <v>0</v>
      </c>
      <c r="K2496" s="3"/>
      <c r="L2496" s="3"/>
    </row>
    <row r="2497" spans="1:12" x14ac:dyDescent="0.3">
      <c r="A2497" s="2">
        <v>2019</v>
      </c>
      <c r="B2497" s="2" t="s">
        <v>4</v>
      </c>
      <c r="C2497" s="4" t="s">
        <v>85</v>
      </c>
      <c r="D2497" s="2" t="s">
        <v>50</v>
      </c>
      <c r="E2497" s="2" t="str">
        <f t="shared" si="76"/>
        <v>201904</v>
      </c>
      <c r="F2497" s="2" t="str">
        <f t="shared" si="77"/>
        <v>20190441</v>
      </c>
      <c r="G2497" s="2" t="s">
        <v>51</v>
      </c>
      <c r="H2497" s="2">
        <v>310603</v>
      </c>
      <c r="I2497" s="10">
        <v>768677</v>
      </c>
      <c r="J2497" s="10">
        <v>0</v>
      </c>
      <c r="K2497" s="3"/>
      <c r="L2497" s="3"/>
    </row>
    <row r="2498" spans="1:12" x14ac:dyDescent="0.3">
      <c r="A2498" s="2">
        <v>2019</v>
      </c>
      <c r="B2498" s="2" t="s">
        <v>4</v>
      </c>
      <c r="C2498" s="4" t="s">
        <v>85</v>
      </c>
      <c r="D2498" s="2" t="s">
        <v>54</v>
      </c>
      <c r="E2498" s="2" t="str">
        <f t="shared" ref="E2498:E2561" si="78">+CONCATENATE(A2498,C2498)</f>
        <v>201904</v>
      </c>
      <c r="F2498" s="2" t="str">
        <f t="shared" ref="F2498:F2561" si="79">+CONCATENATE(A2498,C2498,D2498)</f>
        <v>20190444</v>
      </c>
      <c r="G2498" s="2" t="s">
        <v>55</v>
      </c>
      <c r="H2498" s="2">
        <v>126637</v>
      </c>
      <c r="I2498" s="10">
        <v>736384</v>
      </c>
      <c r="J2498" s="10">
        <v>0</v>
      </c>
      <c r="K2498" s="3"/>
      <c r="L2498" s="3"/>
    </row>
    <row r="2499" spans="1:12" x14ac:dyDescent="0.3">
      <c r="A2499" s="2">
        <v>2019</v>
      </c>
      <c r="B2499" s="2" t="s">
        <v>4</v>
      </c>
      <c r="C2499" s="4" t="s">
        <v>85</v>
      </c>
      <c r="D2499" s="2" t="s">
        <v>56</v>
      </c>
      <c r="E2499" s="2" t="str">
        <f t="shared" si="78"/>
        <v>201904</v>
      </c>
      <c r="F2499" s="2" t="str">
        <f t="shared" si="79"/>
        <v>20190447</v>
      </c>
      <c r="G2499" s="2" t="s">
        <v>57</v>
      </c>
      <c r="H2499" s="2">
        <v>355089</v>
      </c>
      <c r="I2499" s="10">
        <v>923246</v>
      </c>
      <c r="J2499" s="10">
        <v>0</v>
      </c>
      <c r="K2499" s="3"/>
      <c r="L2499" s="3"/>
    </row>
    <row r="2500" spans="1:12" x14ac:dyDescent="0.3">
      <c r="A2500" s="2">
        <v>2019</v>
      </c>
      <c r="B2500" s="2" t="s">
        <v>4</v>
      </c>
      <c r="C2500" s="4" t="s">
        <v>85</v>
      </c>
      <c r="D2500" s="2" t="s">
        <v>58</v>
      </c>
      <c r="E2500" s="2" t="str">
        <f t="shared" si="78"/>
        <v>201904</v>
      </c>
      <c r="F2500" s="2" t="str">
        <f t="shared" si="79"/>
        <v>20190450</v>
      </c>
      <c r="G2500" s="2" t="s">
        <v>59</v>
      </c>
      <c r="H2500" s="2">
        <v>412492</v>
      </c>
      <c r="I2500" s="10">
        <v>510842</v>
      </c>
      <c r="J2500" s="10">
        <v>0</v>
      </c>
      <c r="K2500" s="3"/>
      <c r="L2500" s="3"/>
    </row>
    <row r="2501" spans="1:12" x14ac:dyDescent="0.3">
      <c r="A2501" s="2">
        <v>2019</v>
      </c>
      <c r="B2501" s="2" t="s">
        <v>4</v>
      </c>
      <c r="C2501" s="4" t="s">
        <v>85</v>
      </c>
      <c r="D2501" s="2" t="s">
        <v>60</v>
      </c>
      <c r="E2501" s="2" t="str">
        <f t="shared" si="78"/>
        <v>201904</v>
      </c>
      <c r="F2501" s="2" t="str">
        <f t="shared" si="79"/>
        <v>20190452</v>
      </c>
      <c r="G2501" s="2" t="s">
        <v>61</v>
      </c>
      <c r="H2501" s="2">
        <v>257035</v>
      </c>
      <c r="I2501" s="10">
        <v>1127079</v>
      </c>
      <c r="J2501" s="10">
        <v>0</v>
      </c>
      <c r="K2501" s="3"/>
      <c r="L2501" s="3"/>
    </row>
    <row r="2502" spans="1:12" x14ac:dyDescent="0.3">
      <c r="A2502" s="2">
        <v>2019</v>
      </c>
      <c r="B2502" s="2" t="s">
        <v>4</v>
      </c>
      <c r="C2502" s="4" t="s">
        <v>85</v>
      </c>
      <c r="D2502" s="2" t="s">
        <v>62</v>
      </c>
      <c r="E2502" s="2" t="str">
        <f t="shared" si="78"/>
        <v>201904</v>
      </c>
      <c r="F2502" s="2" t="str">
        <f t="shared" si="79"/>
        <v>20190454</v>
      </c>
      <c r="G2502" s="2" t="s">
        <v>63</v>
      </c>
      <c r="H2502" s="2">
        <v>409311</v>
      </c>
      <c r="I2502" s="10">
        <v>990015</v>
      </c>
      <c r="J2502" s="10">
        <v>0</v>
      </c>
      <c r="K2502" s="3"/>
      <c r="L2502" s="3"/>
    </row>
    <row r="2503" spans="1:12" x14ac:dyDescent="0.3">
      <c r="A2503" s="2">
        <v>2019</v>
      </c>
      <c r="B2503" s="2" t="s">
        <v>4</v>
      </c>
      <c r="C2503" s="4" t="s">
        <v>85</v>
      </c>
      <c r="D2503" s="2" t="s">
        <v>64</v>
      </c>
      <c r="E2503" s="2" t="str">
        <f t="shared" si="78"/>
        <v>201904</v>
      </c>
      <c r="F2503" s="2" t="str">
        <f t="shared" si="79"/>
        <v>20190486</v>
      </c>
      <c r="G2503" s="2" t="s">
        <v>65</v>
      </c>
      <c r="H2503" s="2">
        <v>41934</v>
      </c>
      <c r="I2503" s="10">
        <v>254769</v>
      </c>
      <c r="J2503" s="10">
        <v>0</v>
      </c>
      <c r="K2503" s="3"/>
      <c r="L2503" s="3"/>
    </row>
    <row r="2504" spans="1:12" x14ac:dyDescent="0.3">
      <c r="A2504" s="2">
        <v>2019</v>
      </c>
      <c r="B2504" s="2" t="s">
        <v>4</v>
      </c>
      <c r="C2504" s="4" t="s">
        <v>85</v>
      </c>
      <c r="D2504" s="2" t="s">
        <v>66</v>
      </c>
      <c r="E2504" s="2" t="str">
        <f t="shared" si="78"/>
        <v>201904</v>
      </c>
      <c r="F2504" s="2" t="str">
        <f t="shared" si="79"/>
        <v>20190463</v>
      </c>
      <c r="G2504" s="2" t="s">
        <v>67</v>
      </c>
      <c r="H2504" s="2">
        <v>261636</v>
      </c>
      <c r="I2504" s="10">
        <v>240315</v>
      </c>
      <c r="J2504" s="10">
        <v>0</v>
      </c>
      <c r="K2504" s="3"/>
      <c r="L2504" s="3"/>
    </row>
    <row r="2505" spans="1:12" x14ac:dyDescent="0.3">
      <c r="A2505" s="2">
        <v>2019</v>
      </c>
      <c r="B2505" s="2" t="s">
        <v>4</v>
      </c>
      <c r="C2505" s="4" t="s">
        <v>85</v>
      </c>
      <c r="D2505" s="2" t="s">
        <v>68</v>
      </c>
      <c r="E2505" s="2" t="str">
        <f t="shared" si="78"/>
        <v>201904</v>
      </c>
      <c r="F2505" s="2" t="str">
        <f t="shared" si="79"/>
        <v>20190466</v>
      </c>
      <c r="G2505" s="2" t="s">
        <v>69</v>
      </c>
      <c r="H2505" s="2">
        <v>525192</v>
      </c>
      <c r="I2505" s="10">
        <v>389975</v>
      </c>
      <c r="J2505" s="10">
        <v>0</v>
      </c>
      <c r="K2505" s="3"/>
      <c r="L2505" s="3"/>
    </row>
    <row r="2506" spans="1:12" x14ac:dyDescent="0.3">
      <c r="A2506" s="2">
        <v>2019</v>
      </c>
      <c r="B2506" s="2" t="s">
        <v>4</v>
      </c>
      <c r="C2506" s="4" t="s">
        <v>85</v>
      </c>
      <c r="D2506" s="2" t="s">
        <v>70</v>
      </c>
      <c r="E2506" s="2" t="str">
        <f t="shared" si="78"/>
        <v>201904</v>
      </c>
      <c r="F2506" s="2" t="str">
        <f t="shared" si="79"/>
        <v>20190488</v>
      </c>
      <c r="G2506" s="2" t="s">
        <v>71</v>
      </c>
      <c r="H2506" s="2">
        <v>40137</v>
      </c>
      <c r="I2506" s="10">
        <v>13083</v>
      </c>
      <c r="J2506" s="10">
        <v>0</v>
      </c>
      <c r="K2506" s="3"/>
      <c r="L2506" s="3"/>
    </row>
    <row r="2507" spans="1:12" x14ac:dyDescent="0.3">
      <c r="A2507" s="2">
        <v>2019</v>
      </c>
      <c r="B2507" s="2" t="s">
        <v>4</v>
      </c>
      <c r="C2507" s="4" t="s">
        <v>85</v>
      </c>
      <c r="D2507" s="2" t="s">
        <v>72</v>
      </c>
      <c r="E2507" s="2" t="str">
        <f t="shared" si="78"/>
        <v>201904</v>
      </c>
      <c r="F2507" s="2" t="str">
        <f t="shared" si="79"/>
        <v>20190468</v>
      </c>
      <c r="G2507" s="2" t="s">
        <v>73</v>
      </c>
      <c r="H2507" s="2">
        <v>1059203</v>
      </c>
      <c r="I2507" s="10">
        <v>930513</v>
      </c>
      <c r="J2507" s="10">
        <v>0</v>
      </c>
      <c r="K2507" s="3"/>
      <c r="L2507" s="3"/>
    </row>
    <row r="2508" spans="1:12" x14ac:dyDescent="0.3">
      <c r="A2508" s="2">
        <v>2019</v>
      </c>
      <c r="B2508" s="2" t="s">
        <v>4</v>
      </c>
      <c r="C2508" s="4" t="s">
        <v>85</v>
      </c>
      <c r="D2508" s="2" t="s">
        <v>74</v>
      </c>
      <c r="E2508" s="2" t="str">
        <f t="shared" si="78"/>
        <v>201904</v>
      </c>
      <c r="F2508" s="2" t="str">
        <f t="shared" si="79"/>
        <v>20190470</v>
      </c>
      <c r="G2508" s="2" t="s">
        <v>75</v>
      </c>
      <c r="H2508" s="2">
        <v>147988</v>
      </c>
      <c r="I2508" s="10">
        <v>765593</v>
      </c>
      <c r="J2508" s="10">
        <v>0</v>
      </c>
      <c r="K2508" s="3"/>
      <c r="L2508" s="3"/>
    </row>
    <row r="2509" spans="1:12" x14ac:dyDescent="0.3">
      <c r="A2509" s="2">
        <v>2019</v>
      </c>
      <c r="B2509" s="2" t="s">
        <v>4</v>
      </c>
      <c r="C2509" s="4" t="s">
        <v>85</v>
      </c>
      <c r="D2509" s="2" t="s">
        <v>76</v>
      </c>
      <c r="E2509" s="2" t="str">
        <f t="shared" si="78"/>
        <v>201904</v>
      </c>
      <c r="F2509" s="2" t="str">
        <f t="shared" si="79"/>
        <v>20190473</v>
      </c>
      <c r="G2509" s="2" t="s">
        <v>77</v>
      </c>
      <c r="H2509" s="2">
        <v>472833</v>
      </c>
      <c r="I2509" s="10">
        <v>724499</v>
      </c>
      <c r="J2509" s="10">
        <v>0</v>
      </c>
      <c r="K2509" s="3"/>
      <c r="L2509" s="3"/>
    </row>
    <row r="2510" spans="1:12" x14ac:dyDescent="0.3">
      <c r="A2510" s="2">
        <v>2019</v>
      </c>
      <c r="B2510" s="2" t="s">
        <v>4</v>
      </c>
      <c r="C2510" s="4" t="s">
        <v>85</v>
      </c>
      <c r="D2510" s="2" t="s">
        <v>78</v>
      </c>
      <c r="E2510" s="2" t="str">
        <f t="shared" si="78"/>
        <v>201904</v>
      </c>
      <c r="F2510" s="2" t="str">
        <f t="shared" si="79"/>
        <v>20190476</v>
      </c>
      <c r="G2510" s="2" t="s">
        <v>79</v>
      </c>
      <c r="H2510" s="2">
        <v>2447699</v>
      </c>
      <c r="I2510" s="10">
        <v>1745041</v>
      </c>
      <c r="J2510" s="10">
        <v>0</v>
      </c>
      <c r="K2510" s="3"/>
      <c r="L2510" s="3"/>
    </row>
    <row r="2511" spans="1:12" x14ac:dyDescent="0.3">
      <c r="A2511" s="2">
        <v>2019</v>
      </c>
      <c r="B2511" s="2" t="s">
        <v>4</v>
      </c>
      <c r="C2511" s="4" t="s">
        <v>85</v>
      </c>
      <c r="D2511" s="2" t="s">
        <v>80</v>
      </c>
      <c r="E2511" s="2" t="str">
        <f t="shared" si="78"/>
        <v>201904</v>
      </c>
      <c r="F2511" s="2" t="str">
        <f t="shared" si="79"/>
        <v>20190497</v>
      </c>
      <c r="G2511" s="2" t="s">
        <v>81</v>
      </c>
      <c r="H2511" s="2">
        <v>3373</v>
      </c>
      <c r="I2511" s="10">
        <v>26787</v>
      </c>
      <c r="J2511" s="10">
        <v>0</v>
      </c>
      <c r="K2511" s="3"/>
      <c r="L2511" s="3"/>
    </row>
    <row r="2512" spans="1:12" x14ac:dyDescent="0.3">
      <c r="A2512" s="2">
        <v>2019</v>
      </c>
      <c r="B2512" s="2" t="s">
        <v>4</v>
      </c>
      <c r="C2512" s="4" t="s">
        <v>85</v>
      </c>
      <c r="D2512" s="2" t="s">
        <v>82</v>
      </c>
      <c r="E2512" s="2" t="str">
        <f t="shared" si="78"/>
        <v>201904</v>
      </c>
      <c r="F2512" s="2" t="str">
        <f t="shared" si="79"/>
        <v>20190499</v>
      </c>
      <c r="G2512" s="2" t="s">
        <v>83</v>
      </c>
      <c r="H2512" s="2">
        <v>7343</v>
      </c>
      <c r="I2512" s="10">
        <v>64866</v>
      </c>
      <c r="J2512" s="10">
        <v>0</v>
      </c>
      <c r="K2512" s="3"/>
      <c r="L2512" s="3"/>
    </row>
    <row r="2513" spans="1:12" x14ac:dyDescent="0.3">
      <c r="A2513" s="2">
        <v>2019</v>
      </c>
      <c r="B2513" s="2" t="s">
        <v>14</v>
      </c>
      <c r="C2513" s="4" t="s">
        <v>18</v>
      </c>
      <c r="D2513" s="2" t="s">
        <v>5</v>
      </c>
      <c r="E2513" s="2" t="str">
        <f t="shared" si="78"/>
        <v>201905</v>
      </c>
      <c r="F2513" s="2" t="str">
        <f t="shared" si="79"/>
        <v>20190591</v>
      </c>
      <c r="G2513" s="2" t="s">
        <v>6</v>
      </c>
      <c r="H2513" s="2">
        <v>14925</v>
      </c>
      <c r="I2513" s="10">
        <v>53347</v>
      </c>
      <c r="J2513" s="10">
        <v>0</v>
      </c>
      <c r="K2513" s="3"/>
      <c r="L2513" s="3"/>
    </row>
    <row r="2514" spans="1:12" x14ac:dyDescent="0.3">
      <c r="A2514" s="2">
        <v>2019</v>
      </c>
      <c r="B2514" s="2" t="s">
        <v>14</v>
      </c>
      <c r="C2514" s="4" t="s">
        <v>18</v>
      </c>
      <c r="D2514" s="2" t="s">
        <v>18</v>
      </c>
      <c r="E2514" s="2" t="str">
        <f t="shared" si="78"/>
        <v>201905</v>
      </c>
      <c r="F2514" s="2" t="str">
        <f t="shared" si="79"/>
        <v>20190505</v>
      </c>
      <c r="G2514" s="2" t="s">
        <v>19</v>
      </c>
      <c r="H2514" s="2">
        <v>3841080</v>
      </c>
      <c r="I2514" s="10">
        <v>2343730</v>
      </c>
      <c r="J2514" s="10">
        <v>0</v>
      </c>
      <c r="K2514" s="3"/>
      <c r="L2514" s="3"/>
    </row>
    <row r="2515" spans="1:12" x14ac:dyDescent="0.3">
      <c r="A2515" s="2">
        <v>2019</v>
      </c>
      <c r="B2515" s="2" t="s">
        <v>14</v>
      </c>
      <c r="C2515" s="4" t="s">
        <v>18</v>
      </c>
      <c r="D2515" s="2" t="s">
        <v>20</v>
      </c>
      <c r="E2515" s="2" t="str">
        <f t="shared" si="78"/>
        <v>201905</v>
      </c>
      <c r="F2515" s="2" t="str">
        <f t="shared" si="79"/>
        <v>20190581</v>
      </c>
      <c r="G2515" s="2" t="s">
        <v>21</v>
      </c>
      <c r="H2515" s="2">
        <v>44285</v>
      </c>
      <c r="I2515" s="10">
        <v>205844</v>
      </c>
      <c r="J2515" s="10">
        <v>0</v>
      </c>
      <c r="K2515" s="3"/>
      <c r="L2515" s="3"/>
    </row>
    <row r="2516" spans="1:12" x14ac:dyDescent="0.3">
      <c r="A2516" s="2">
        <v>2019</v>
      </c>
      <c r="B2516" s="2" t="s">
        <v>14</v>
      </c>
      <c r="C2516" s="4" t="s">
        <v>18</v>
      </c>
      <c r="D2516" s="2" t="s">
        <v>22</v>
      </c>
      <c r="E2516" s="2" t="str">
        <f t="shared" si="78"/>
        <v>201905</v>
      </c>
      <c r="F2516" s="2" t="str">
        <f t="shared" si="79"/>
        <v>20190508</v>
      </c>
      <c r="G2516" s="2" t="s">
        <v>23</v>
      </c>
      <c r="H2516" s="2">
        <v>1098281</v>
      </c>
      <c r="I2516" s="10">
        <v>1375621</v>
      </c>
      <c r="J2516" s="10">
        <v>0</v>
      </c>
      <c r="K2516" s="3"/>
      <c r="L2516" s="3"/>
    </row>
    <row r="2517" spans="1:12" x14ac:dyDescent="0.3">
      <c r="A2517" s="2">
        <v>2019</v>
      </c>
      <c r="B2517" s="2" t="s">
        <v>14</v>
      </c>
      <c r="C2517" s="4" t="s">
        <v>18</v>
      </c>
      <c r="D2517" s="2" t="s">
        <v>24</v>
      </c>
      <c r="E2517" s="2" t="str">
        <f t="shared" si="78"/>
        <v>201905</v>
      </c>
      <c r="F2517" s="2" t="str">
        <f t="shared" si="79"/>
        <v>20190511</v>
      </c>
      <c r="G2517" s="2" t="s">
        <v>25</v>
      </c>
      <c r="H2517" s="2">
        <v>6156454</v>
      </c>
      <c r="I2517" s="10">
        <v>1224825</v>
      </c>
      <c r="J2517" s="10">
        <v>0</v>
      </c>
      <c r="K2517" s="3"/>
      <c r="L2517" s="3"/>
    </row>
    <row r="2518" spans="1:12" x14ac:dyDescent="0.3">
      <c r="A2518" s="2">
        <v>2019</v>
      </c>
      <c r="B2518" s="2" t="s">
        <v>14</v>
      </c>
      <c r="C2518" s="4" t="s">
        <v>18</v>
      </c>
      <c r="D2518" s="2" t="s">
        <v>26</v>
      </c>
      <c r="E2518" s="2" t="str">
        <f t="shared" si="78"/>
        <v>201905</v>
      </c>
      <c r="F2518" s="2" t="str">
        <f t="shared" si="79"/>
        <v>20190513</v>
      </c>
      <c r="G2518" s="2" t="s">
        <v>27</v>
      </c>
      <c r="H2518" s="2">
        <v>623062</v>
      </c>
      <c r="I2518" s="10">
        <v>1450529</v>
      </c>
      <c r="J2518" s="10">
        <v>0</v>
      </c>
      <c r="K2518" s="3"/>
      <c r="L2518" s="3"/>
    </row>
    <row r="2519" spans="1:12" x14ac:dyDescent="0.3">
      <c r="A2519" s="2">
        <v>2019</v>
      </c>
      <c r="B2519" s="2" t="s">
        <v>14</v>
      </c>
      <c r="C2519" s="4" t="s">
        <v>18</v>
      </c>
      <c r="D2519" s="2" t="s">
        <v>28</v>
      </c>
      <c r="E2519" s="2" t="str">
        <f t="shared" si="78"/>
        <v>201905</v>
      </c>
      <c r="F2519" s="2" t="str">
        <f t="shared" si="79"/>
        <v>20190515</v>
      </c>
      <c r="G2519" s="2" t="s">
        <v>29</v>
      </c>
      <c r="H2519" s="2">
        <v>442244</v>
      </c>
      <c r="I2519" s="10">
        <v>650661</v>
      </c>
      <c r="J2519" s="10">
        <v>0</v>
      </c>
      <c r="K2519" s="3"/>
      <c r="L2519" s="3"/>
    </row>
    <row r="2520" spans="1:12" x14ac:dyDescent="0.3">
      <c r="A2520" s="2">
        <v>2019</v>
      </c>
      <c r="B2520" s="2" t="s">
        <v>14</v>
      </c>
      <c r="C2520" s="4" t="s">
        <v>18</v>
      </c>
      <c r="D2520" s="2" t="s">
        <v>30</v>
      </c>
      <c r="E2520" s="2" t="str">
        <f t="shared" si="78"/>
        <v>201905</v>
      </c>
      <c r="F2520" s="2" t="str">
        <f t="shared" si="79"/>
        <v>20190517</v>
      </c>
      <c r="G2520" s="2" t="s">
        <v>31</v>
      </c>
      <c r="H2520" s="2">
        <v>453368</v>
      </c>
      <c r="I2520" s="10">
        <v>393103</v>
      </c>
      <c r="J2520" s="10">
        <v>0</v>
      </c>
      <c r="K2520" s="3"/>
      <c r="L2520" s="3"/>
    </row>
    <row r="2521" spans="1:12" x14ac:dyDescent="0.3">
      <c r="A2521" s="2">
        <v>2019</v>
      </c>
      <c r="B2521" s="2" t="s">
        <v>14</v>
      </c>
      <c r="C2521" s="4" t="s">
        <v>18</v>
      </c>
      <c r="D2521" s="2" t="s">
        <v>32</v>
      </c>
      <c r="E2521" s="2" t="str">
        <f t="shared" si="78"/>
        <v>201905</v>
      </c>
      <c r="F2521" s="2" t="str">
        <f t="shared" si="79"/>
        <v>20190518</v>
      </c>
      <c r="G2521" s="2" t="s">
        <v>33</v>
      </c>
      <c r="H2521" s="2">
        <v>69760</v>
      </c>
      <c r="I2521" s="10">
        <v>309243</v>
      </c>
      <c r="J2521" s="10">
        <v>0</v>
      </c>
      <c r="K2521" s="3"/>
      <c r="L2521" s="3"/>
    </row>
    <row r="2522" spans="1:12" x14ac:dyDescent="0.3">
      <c r="A2522" s="2">
        <v>2019</v>
      </c>
      <c r="B2522" s="2" t="s">
        <v>14</v>
      </c>
      <c r="C2522" s="4" t="s">
        <v>18</v>
      </c>
      <c r="D2522" s="2" t="s">
        <v>34</v>
      </c>
      <c r="E2522" s="2" t="str">
        <f t="shared" si="78"/>
        <v>201905</v>
      </c>
      <c r="F2522" s="2" t="str">
        <f t="shared" si="79"/>
        <v>20190585</v>
      </c>
      <c r="G2522" s="2" t="s">
        <v>35</v>
      </c>
      <c r="H2522" s="2">
        <v>148203</v>
      </c>
      <c r="I2522" s="10">
        <v>223456</v>
      </c>
      <c r="J2522" s="10">
        <v>0</v>
      </c>
      <c r="K2522" s="3"/>
      <c r="L2522" s="3"/>
    </row>
    <row r="2523" spans="1:12" x14ac:dyDescent="0.3">
      <c r="A2523" s="2">
        <v>2019</v>
      </c>
      <c r="B2523" s="2" t="s">
        <v>14</v>
      </c>
      <c r="C2523" s="4" t="s">
        <v>18</v>
      </c>
      <c r="D2523" s="2" t="s">
        <v>36</v>
      </c>
      <c r="E2523" s="2" t="str">
        <f t="shared" si="78"/>
        <v>201905</v>
      </c>
      <c r="F2523" s="2" t="str">
        <f t="shared" si="79"/>
        <v>20190519</v>
      </c>
      <c r="G2523" s="2" t="s">
        <v>37</v>
      </c>
      <c r="H2523" s="2">
        <v>269966</v>
      </c>
      <c r="I2523" s="10">
        <v>956320</v>
      </c>
      <c r="J2523" s="10">
        <v>0</v>
      </c>
      <c r="K2523" s="3"/>
      <c r="L2523" s="3"/>
    </row>
    <row r="2524" spans="1:12" x14ac:dyDescent="0.3">
      <c r="A2524" s="2">
        <v>2019</v>
      </c>
      <c r="B2524" s="2" t="s">
        <v>14</v>
      </c>
      <c r="C2524" s="4" t="s">
        <v>18</v>
      </c>
      <c r="D2524" s="2" t="s">
        <v>38</v>
      </c>
      <c r="E2524" s="2" t="str">
        <f t="shared" si="78"/>
        <v>201905</v>
      </c>
      <c r="F2524" s="2" t="str">
        <f t="shared" si="79"/>
        <v>20190520</v>
      </c>
      <c r="G2524" s="2" t="s">
        <v>39</v>
      </c>
      <c r="H2524" s="2">
        <v>303346</v>
      </c>
      <c r="I2524" s="10">
        <v>834483</v>
      </c>
      <c r="J2524" s="10">
        <v>0</v>
      </c>
      <c r="K2524" s="3"/>
      <c r="L2524" s="3"/>
    </row>
    <row r="2525" spans="1:12" x14ac:dyDescent="0.3">
      <c r="A2525" s="2">
        <v>2019</v>
      </c>
      <c r="B2525" s="2" t="s">
        <v>14</v>
      </c>
      <c r="C2525" s="4" t="s">
        <v>18</v>
      </c>
      <c r="D2525" s="2" t="s">
        <v>40</v>
      </c>
      <c r="E2525" s="2" t="str">
        <f t="shared" si="78"/>
        <v>201905</v>
      </c>
      <c r="F2525" s="2" t="str">
        <f t="shared" si="79"/>
        <v>20190527</v>
      </c>
      <c r="G2525" s="2" t="s">
        <v>41</v>
      </c>
      <c r="H2525" s="2">
        <v>47643</v>
      </c>
      <c r="I2525" s="10">
        <v>361774</v>
      </c>
      <c r="J2525" s="10">
        <v>0</v>
      </c>
      <c r="K2525" s="3"/>
      <c r="L2525" s="3"/>
    </row>
    <row r="2526" spans="1:12" x14ac:dyDescent="0.3">
      <c r="A2526" s="2">
        <v>2019</v>
      </c>
      <c r="B2526" s="2" t="s">
        <v>14</v>
      </c>
      <c r="C2526" s="4" t="s">
        <v>18</v>
      </c>
      <c r="D2526" s="2" t="s">
        <v>42</v>
      </c>
      <c r="E2526" s="2" t="str">
        <f t="shared" si="78"/>
        <v>201905</v>
      </c>
      <c r="F2526" s="2" t="str">
        <f t="shared" si="79"/>
        <v>20190523</v>
      </c>
      <c r="G2526" s="2" t="s">
        <v>43</v>
      </c>
      <c r="H2526" s="2">
        <v>289381</v>
      </c>
      <c r="I2526" s="10">
        <v>1323833</v>
      </c>
      <c r="J2526" s="10">
        <v>0</v>
      </c>
      <c r="K2526" s="3"/>
      <c r="L2526" s="3"/>
    </row>
    <row r="2527" spans="1:12" x14ac:dyDescent="0.3">
      <c r="A2527" s="2">
        <v>2019</v>
      </c>
      <c r="B2527" s="2" t="s">
        <v>14</v>
      </c>
      <c r="C2527" s="4" t="s">
        <v>18</v>
      </c>
      <c r="D2527" s="2" t="s">
        <v>44</v>
      </c>
      <c r="E2527" s="2" t="str">
        <f t="shared" si="78"/>
        <v>201905</v>
      </c>
      <c r="F2527" s="2" t="str">
        <f t="shared" si="79"/>
        <v>20190525</v>
      </c>
      <c r="G2527" s="2" t="s">
        <v>45</v>
      </c>
      <c r="H2527" s="2">
        <v>1386844</v>
      </c>
      <c r="I2527" s="10">
        <v>854737</v>
      </c>
      <c r="J2527" s="10">
        <v>0</v>
      </c>
      <c r="K2527" s="3"/>
      <c r="L2527" s="3"/>
    </row>
    <row r="2528" spans="1:12" x14ac:dyDescent="0.3">
      <c r="A2528" s="2">
        <v>2019</v>
      </c>
      <c r="B2528" s="2" t="s">
        <v>14</v>
      </c>
      <c r="C2528" s="4" t="s">
        <v>18</v>
      </c>
      <c r="D2528" s="2" t="s">
        <v>46</v>
      </c>
      <c r="E2528" s="2" t="str">
        <f t="shared" si="78"/>
        <v>201905</v>
      </c>
      <c r="F2528" s="2" t="str">
        <f t="shared" si="79"/>
        <v>20190594</v>
      </c>
      <c r="G2528" s="2" t="s">
        <v>47</v>
      </c>
      <c r="H2528" s="2">
        <v>5060</v>
      </c>
      <c r="I2528" s="10">
        <v>38738</v>
      </c>
      <c r="J2528" s="10">
        <v>0</v>
      </c>
      <c r="K2528" s="3"/>
      <c r="L2528" s="3"/>
    </row>
    <row r="2529" spans="1:12" x14ac:dyDescent="0.3">
      <c r="A2529" s="2">
        <v>2019</v>
      </c>
      <c r="B2529" s="2" t="s">
        <v>14</v>
      </c>
      <c r="C2529" s="4" t="s">
        <v>18</v>
      </c>
      <c r="D2529" s="2" t="s">
        <v>48</v>
      </c>
      <c r="E2529" s="2" t="str">
        <f t="shared" si="78"/>
        <v>201905</v>
      </c>
      <c r="F2529" s="2" t="str">
        <f t="shared" si="79"/>
        <v>20190595</v>
      </c>
      <c r="G2529" s="2" t="s">
        <v>49</v>
      </c>
      <c r="H2529" s="2">
        <v>16059</v>
      </c>
      <c r="I2529" s="10">
        <v>59958</v>
      </c>
      <c r="J2529" s="10">
        <v>0</v>
      </c>
      <c r="K2529" s="3"/>
      <c r="L2529" s="3"/>
    </row>
    <row r="2530" spans="1:12" x14ac:dyDescent="0.3">
      <c r="A2530" s="2">
        <v>2019</v>
      </c>
      <c r="B2530" s="2" t="s">
        <v>14</v>
      </c>
      <c r="C2530" s="4" t="s">
        <v>18</v>
      </c>
      <c r="D2530" s="2" t="s">
        <v>50</v>
      </c>
      <c r="E2530" s="2" t="str">
        <f t="shared" si="78"/>
        <v>201905</v>
      </c>
      <c r="F2530" s="2" t="str">
        <f t="shared" si="79"/>
        <v>20190541</v>
      </c>
      <c r="G2530" s="2" t="s">
        <v>51</v>
      </c>
      <c r="H2530" s="2">
        <v>312734</v>
      </c>
      <c r="I2530" s="10">
        <v>769362</v>
      </c>
      <c r="J2530" s="10">
        <v>0</v>
      </c>
      <c r="K2530" s="3"/>
      <c r="L2530" s="3"/>
    </row>
    <row r="2531" spans="1:12" x14ac:dyDescent="0.3">
      <c r="A2531" s="2">
        <v>2019</v>
      </c>
      <c r="B2531" s="2" t="s">
        <v>14</v>
      </c>
      <c r="C2531" s="4" t="s">
        <v>18</v>
      </c>
      <c r="D2531" s="2" t="s">
        <v>54</v>
      </c>
      <c r="E2531" s="2" t="str">
        <f t="shared" si="78"/>
        <v>201905</v>
      </c>
      <c r="F2531" s="2" t="str">
        <f t="shared" si="79"/>
        <v>20190544</v>
      </c>
      <c r="G2531" s="2" t="s">
        <v>55</v>
      </c>
      <c r="H2531" s="2">
        <v>128613</v>
      </c>
      <c r="I2531" s="10">
        <v>741287</v>
      </c>
      <c r="J2531" s="10">
        <v>0</v>
      </c>
      <c r="K2531" s="3"/>
      <c r="L2531" s="3"/>
    </row>
    <row r="2532" spans="1:12" x14ac:dyDescent="0.3">
      <c r="A2532" s="2">
        <v>2019</v>
      </c>
      <c r="B2532" s="2" t="s">
        <v>14</v>
      </c>
      <c r="C2532" s="4" t="s">
        <v>18</v>
      </c>
      <c r="D2532" s="2" t="s">
        <v>56</v>
      </c>
      <c r="E2532" s="2" t="str">
        <f t="shared" si="78"/>
        <v>201905</v>
      </c>
      <c r="F2532" s="2" t="str">
        <f t="shared" si="79"/>
        <v>20190547</v>
      </c>
      <c r="G2532" s="2" t="s">
        <v>57</v>
      </c>
      <c r="H2532" s="2">
        <v>357026</v>
      </c>
      <c r="I2532" s="10">
        <v>926945</v>
      </c>
      <c r="J2532" s="10">
        <v>0</v>
      </c>
      <c r="K2532" s="3"/>
      <c r="L2532" s="3"/>
    </row>
    <row r="2533" spans="1:12" x14ac:dyDescent="0.3">
      <c r="A2533" s="2">
        <v>2019</v>
      </c>
      <c r="B2533" s="2" t="s">
        <v>14</v>
      </c>
      <c r="C2533" s="4" t="s">
        <v>18</v>
      </c>
      <c r="D2533" s="2" t="s">
        <v>58</v>
      </c>
      <c r="E2533" s="2" t="str">
        <f t="shared" si="78"/>
        <v>201905</v>
      </c>
      <c r="F2533" s="2" t="str">
        <f t="shared" si="79"/>
        <v>20190550</v>
      </c>
      <c r="G2533" s="2" t="s">
        <v>59</v>
      </c>
      <c r="H2533" s="2">
        <v>415544</v>
      </c>
      <c r="I2533" s="10">
        <v>513505</v>
      </c>
      <c r="J2533" s="10">
        <v>0</v>
      </c>
      <c r="K2533" s="3"/>
      <c r="L2533" s="3"/>
    </row>
    <row r="2534" spans="1:12" x14ac:dyDescent="0.3">
      <c r="A2534" s="2">
        <v>2019</v>
      </c>
      <c r="B2534" s="2" t="s">
        <v>14</v>
      </c>
      <c r="C2534" s="4" t="s">
        <v>18</v>
      </c>
      <c r="D2534" s="2" t="s">
        <v>60</v>
      </c>
      <c r="E2534" s="2" t="str">
        <f t="shared" si="78"/>
        <v>201905</v>
      </c>
      <c r="F2534" s="2" t="str">
        <f t="shared" si="79"/>
        <v>20190552</v>
      </c>
      <c r="G2534" s="2" t="s">
        <v>61</v>
      </c>
      <c r="H2534" s="2">
        <v>257575</v>
      </c>
      <c r="I2534" s="10">
        <v>1129310</v>
      </c>
      <c r="J2534" s="10">
        <v>0</v>
      </c>
      <c r="K2534" s="3"/>
      <c r="L2534" s="3"/>
    </row>
    <row r="2535" spans="1:12" x14ac:dyDescent="0.3">
      <c r="A2535" s="2">
        <v>2019</v>
      </c>
      <c r="B2535" s="2" t="s">
        <v>14</v>
      </c>
      <c r="C2535" s="4" t="s">
        <v>18</v>
      </c>
      <c r="D2535" s="2" t="s">
        <v>62</v>
      </c>
      <c r="E2535" s="2" t="str">
        <f t="shared" si="78"/>
        <v>201905</v>
      </c>
      <c r="F2535" s="2" t="str">
        <f t="shared" si="79"/>
        <v>20190554</v>
      </c>
      <c r="G2535" s="2" t="s">
        <v>63</v>
      </c>
      <c r="H2535" s="2">
        <v>412854</v>
      </c>
      <c r="I2535" s="10">
        <v>995916</v>
      </c>
      <c r="J2535" s="10">
        <v>0</v>
      </c>
      <c r="K2535" s="3"/>
      <c r="L2535" s="3"/>
    </row>
    <row r="2536" spans="1:12" x14ac:dyDescent="0.3">
      <c r="A2536" s="2">
        <v>2019</v>
      </c>
      <c r="B2536" s="2" t="s">
        <v>14</v>
      </c>
      <c r="C2536" s="4" t="s">
        <v>18</v>
      </c>
      <c r="D2536" s="2" t="s">
        <v>64</v>
      </c>
      <c r="E2536" s="2" t="str">
        <f t="shared" si="78"/>
        <v>201905</v>
      </c>
      <c r="F2536" s="2" t="str">
        <f t="shared" si="79"/>
        <v>20190586</v>
      </c>
      <c r="G2536" s="2" t="s">
        <v>65</v>
      </c>
      <c r="H2536" s="2">
        <v>42293</v>
      </c>
      <c r="I2536" s="10">
        <v>255572</v>
      </c>
      <c r="J2536" s="10">
        <v>0</v>
      </c>
      <c r="K2536" s="3"/>
      <c r="L2536" s="3"/>
    </row>
    <row r="2537" spans="1:12" x14ac:dyDescent="0.3">
      <c r="A2537" s="2">
        <v>2019</v>
      </c>
      <c r="B2537" s="2" t="s">
        <v>14</v>
      </c>
      <c r="C2537" s="4" t="s">
        <v>18</v>
      </c>
      <c r="D2537" s="2" t="s">
        <v>66</v>
      </c>
      <c r="E2537" s="2" t="str">
        <f t="shared" si="78"/>
        <v>201905</v>
      </c>
      <c r="F2537" s="2" t="str">
        <f t="shared" si="79"/>
        <v>20190563</v>
      </c>
      <c r="G2537" s="2" t="s">
        <v>67</v>
      </c>
      <c r="H2537" s="2">
        <v>263237</v>
      </c>
      <c r="I2537" s="10">
        <v>240349</v>
      </c>
      <c r="J2537" s="10">
        <v>0</v>
      </c>
      <c r="K2537" s="3"/>
      <c r="L2537" s="3"/>
    </row>
    <row r="2538" spans="1:12" x14ac:dyDescent="0.3">
      <c r="A2538" s="2">
        <v>2019</v>
      </c>
      <c r="B2538" s="2" t="s">
        <v>14</v>
      </c>
      <c r="C2538" s="4" t="s">
        <v>18</v>
      </c>
      <c r="D2538" s="2" t="s">
        <v>68</v>
      </c>
      <c r="E2538" s="2" t="str">
        <f t="shared" si="78"/>
        <v>201905</v>
      </c>
      <c r="F2538" s="2" t="str">
        <f t="shared" si="79"/>
        <v>20190566</v>
      </c>
      <c r="G2538" s="2" t="s">
        <v>69</v>
      </c>
      <c r="H2538" s="2">
        <v>527124</v>
      </c>
      <c r="I2538" s="10">
        <v>391779</v>
      </c>
      <c r="J2538" s="10">
        <v>0</v>
      </c>
      <c r="K2538" s="3"/>
      <c r="L2538" s="3"/>
    </row>
    <row r="2539" spans="1:12" x14ac:dyDescent="0.3">
      <c r="A2539" s="2">
        <v>2019</v>
      </c>
      <c r="B2539" s="2" t="s">
        <v>14</v>
      </c>
      <c r="C2539" s="4" t="s">
        <v>18</v>
      </c>
      <c r="D2539" s="2" t="s">
        <v>70</v>
      </c>
      <c r="E2539" s="2" t="str">
        <f t="shared" si="78"/>
        <v>201905</v>
      </c>
      <c r="F2539" s="2" t="str">
        <f t="shared" si="79"/>
        <v>20190588</v>
      </c>
      <c r="G2539" s="2" t="s">
        <v>71</v>
      </c>
      <c r="H2539" s="2">
        <v>40781</v>
      </c>
      <c r="I2539" s="10">
        <v>13051</v>
      </c>
      <c r="J2539" s="10">
        <v>0</v>
      </c>
      <c r="K2539" s="3"/>
      <c r="L2539" s="3"/>
    </row>
    <row r="2540" spans="1:12" x14ac:dyDescent="0.3">
      <c r="A2540" s="2">
        <v>2019</v>
      </c>
      <c r="B2540" s="2" t="s">
        <v>14</v>
      </c>
      <c r="C2540" s="4" t="s">
        <v>18</v>
      </c>
      <c r="D2540" s="2" t="s">
        <v>72</v>
      </c>
      <c r="E2540" s="2" t="str">
        <f t="shared" si="78"/>
        <v>201905</v>
      </c>
      <c r="F2540" s="2" t="str">
        <f t="shared" si="79"/>
        <v>20190568</v>
      </c>
      <c r="G2540" s="2" t="s">
        <v>73</v>
      </c>
      <c r="H2540" s="2">
        <v>1066223</v>
      </c>
      <c r="I2540" s="10">
        <v>934372</v>
      </c>
      <c r="J2540" s="10">
        <v>0</v>
      </c>
      <c r="K2540" s="3"/>
      <c r="L2540" s="3"/>
    </row>
    <row r="2541" spans="1:12" x14ac:dyDescent="0.3">
      <c r="A2541" s="2">
        <v>2019</v>
      </c>
      <c r="B2541" s="2" t="s">
        <v>14</v>
      </c>
      <c r="C2541" s="4" t="s">
        <v>18</v>
      </c>
      <c r="D2541" s="2" t="s">
        <v>74</v>
      </c>
      <c r="E2541" s="2" t="str">
        <f t="shared" si="78"/>
        <v>201905</v>
      </c>
      <c r="F2541" s="2" t="str">
        <f t="shared" si="79"/>
        <v>20190570</v>
      </c>
      <c r="G2541" s="2" t="s">
        <v>75</v>
      </c>
      <c r="H2541" s="2">
        <v>148797</v>
      </c>
      <c r="I2541" s="10">
        <v>768910</v>
      </c>
      <c r="J2541" s="10">
        <v>0</v>
      </c>
      <c r="K2541" s="3"/>
      <c r="L2541" s="3"/>
    </row>
    <row r="2542" spans="1:12" x14ac:dyDescent="0.3">
      <c r="A2542" s="2">
        <v>2019</v>
      </c>
      <c r="B2542" s="2" t="s">
        <v>14</v>
      </c>
      <c r="C2542" s="4" t="s">
        <v>18</v>
      </c>
      <c r="D2542" s="2" t="s">
        <v>76</v>
      </c>
      <c r="E2542" s="2" t="str">
        <f t="shared" si="78"/>
        <v>201905</v>
      </c>
      <c r="F2542" s="2" t="str">
        <f t="shared" si="79"/>
        <v>20190573</v>
      </c>
      <c r="G2542" s="2" t="s">
        <v>77</v>
      </c>
      <c r="H2542" s="2">
        <v>474587</v>
      </c>
      <c r="I2542" s="10">
        <v>726524</v>
      </c>
      <c r="J2542" s="10">
        <v>0</v>
      </c>
      <c r="K2542" s="3"/>
      <c r="L2542" s="3"/>
    </row>
    <row r="2543" spans="1:12" x14ac:dyDescent="0.3">
      <c r="A2543" s="2">
        <v>2019</v>
      </c>
      <c r="B2543" s="2" t="s">
        <v>14</v>
      </c>
      <c r="C2543" s="4" t="s">
        <v>18</v>
      </c>
      <c r="D2543" s="2" t="s">
        <v>78</v>
      </c>
      <c r="E2543" s="2" t="str">
        <f t="shared" si="78"/>
        <v>201905</v>
      </c>
      <c r="F2543" s="2" t="str">
        <f t="shared" si="79"/>
        <v>20190576</v>
      </c>
      <c r="G2543" s="2" t="s">
        <v>79</v>
      </c>
      <c r="H2543" s="2">
        <v>2455252</v>
      </c>
      <c r="I2543" s="10">
        <v>1758780</v>
      </c>
      <c r="J2543" s="10">
        <v>0</v>
      </c>
      <c r="K2543" s="3"/>
      <c r="L2543" s="3"/>
    </row>
    <row r="2544" spans="1:12" x14ac:dyDescent="0.3">
      <c r="A2544" s="2">
        <v>2019</v>
      </c>
      <c r="B2544" s="2" t="s">
        <v>14</v>
      </c>
      <c r="C2544" s="4" t="s">
        <v>18</v>
      </c>
      <c r="D2544" s="2" t="s">
        <v>80</v>
      </c>
      <c r="E2544" s="2" t="str">
        <f t="shared" si="78"/>
        <v>201905</v>
      </c>
      <c r="F2544" s="2" t="str">
        <f t="shared" si="79"/>
        <v>20190597</v>
      </c>
      <c r="G2544" s="2" t="s">
        <v>81</v>
      </c>
      <c r="H2544" s="2">
        <v>3533</v>
      </c>
      <c r="I2544" s="10">
        <v>26761</v>
      </c>
      <c r="J2544" s="10">
        <v>0</v>
      </c>
      <c r="K2544" s="3"/>
      <c r="L2544" s="3"/>
    </row>
    <row r="2545" spans="1:12" x14ac:dyDescent="0.3">
      <c r="A2545" s="2">
        <v>2019</v>
      </c>
      <c r="B2545" s="2" t="s">
        <v>14</v>
      </c>
      <c r="C2545" s="4" t="s">
        <v>18</v>
      </c>
      <c r="D2545" s="2" t="s">
        <v>82</v>
      </c>
      <c r="E2545" s="2" t="str">
        <f t="shared" si="78"/>
        <v>201905</v>
      </c>
      <c r="F2545" s="2" t="str">
        <f t="shared" si="79"/>
        <v>20190599</v>
      </c>
      <c r="G2545" s="2" t="s">
        <v>83</v>
      </c>
      <c r="H2545" s="2">
        <v>7633</v>
      </c>
      <c r="I2545" s="10">
        <v>64817</v>
      </c>
      <c r="J2545" s="10">
        <v>0</v>
      </c>
      <c r="K2545" s="3"/>
      <c r="L2545" s="3"/>
    </row>
    <row r="2546" spans="1:12" x14ac:dyDescent="0.3">
      <c r="A2546" s="2">
        <v>2019</v>
      </c>
      <c r="B2546" s="2" t="s">
        <v>12</v>
      </c>
      <c r="C2546" s="4" t="s">
        <v>89</v>
      </c>
      <c r="D2546" s="2" t="s">
        <v>5</v>
      </c>
      <c r="E2546" s="2" t="str">
        <f t="shared" si="78"/>
        <v>201906</v>
      </c>
      <c r="F2546" s="2" t="str">
        <f t="shared" si="79"/>
        <v>20190691</v>
      </c>
      <c r="G2546" s="2" t="s">
        <v>6</v>
      </c>
      <c r="H2546" s="2">
        <v>14999</v>
      </c>
      <c r="I2546" s="10">
        <v>53114</v>
      </c>
      <c r="J2546" s="10">
        <v>0</v>
      </c>
      <c r="K2546" s="3"/>
      <c r="L2546" s="3"/>
    </row>
    <row r="2547" spans="1:12" x14ac:dyDescent="0.3">
      <c r="A2547" s="2">
        <v>2019</v>
      </c>
      <c r="B2547" s="2" t="s">
        <v>12</v>
      </c>
      <c r="C2547" s="4" t="s">
        <v>89</v>
      </c>
      <c r="D2547" s="2" t="s">
        <v>18</v>
      </c>
      <c r="E2547" s="2" t="str">
        <f t="shared" si="78"/>
        <v>201906</v>
      </c>
      <c r="F2547" s="2" t="str">
        <f t="shared" si="79"/>
        <v>20190605</v>
      </c>
      <c r="G2547" s="2" t="s">
        <v>19</v>
      </c>
      <c r="H2547" s="2">
        <v>3865174</v>
      </c>
      <c r="I2547" s="10">
        <v>2321254</v>
      </c>
      <c r="J2547" s="10">
        <v>0</v>
      </c>
      <c r="K2547" s="3"/>
      <c r="L2547" s="3"/>
    </row>
    <row r="2548" spans="1:12" x14ac:dyDescent="0.3">
      <c r="A2548" s="2">
        <v>2019</v>
      </c>
      <c r="B2548" s="2" t="s">
        <v>12</v>
      </c>
      <c r="C2548" s="4" t="s">
        <v>89</v>
      </c>
      <c r="D2548" s="2" t="s">
        <v>20</v>
      </c>
      <c r="E2548" s="2" t="str">
        <f t="shared" si="78"/>
        <v>201906</v>
      </c>
      <c r="F2548" s="2" t="str">
        <f t="shared" si="79"/>
        <v>20190681</v>
      </c>
      <c r="G2548" s="2" t="s">
        <v>21</v>
      </c>
      <c r="H2548" s="2">
        <v>44803</v>
      </c>
      <c r="I2548" s="10">
        <v>206162</v>
      </c>
      <c r="J2548" s="10">
        <v>0</v>
      </c>
      <c r="K2548" s="3"/>
      <c r="L2548" s="3"/>
    </row>
    <row r="2549" spans="1:12" x14ac:dyDescent="0.3">
      <c r="A2549" s="2">
        <v>2019</v>
      </c>
      <c r="B2549" s="2" t="s">
        <v>12</v>
      </c>
      <c r="C2549" s="4" t="s">
        <v>89</v>
      </c>
      <c r="D2549" s="2" t="s">
        <v>22</v>
      </c>
      <c r="E2549" s="2" t="str">
        <f t="shared" si="78"/>
        <v>201906</v>
      </c>
      <c r="F2549" s="2" t="str">
        <f t="shared" si="79"/>
        <v>20190608</v>
      </c>
      <c r="G2549" s="2" t="s">
        <v>23</v>
      </c>
      <c r="H2549" s="2">
        <v>1107024</v>
      </c>
      <c r="I2549" s="10">
        <v>1372151</v>
      </c>
      <c r="J2549" s="10">
        <v>0</v>
      </c>
      <c r="K2549" s="3"/>
      <c r="L2549" s="3"/>
    </row>
    <row r="2550" spans="1:12" x14ac:dyDescent="0.3">
      <c r="A2550" s="2">
        <v>2019</v>
      </c>
      <c r="B2550" s="2" t="s">
        <v>12</v>
      </c>
      <c r="C2550" s="4" t="s">
        <v>89</v>
      </c>
      <c r="D2550" s="2" t="s">
        <v>24</v>
      </c>
      <c r="E2550" s="2" t="str">
        <f t="shared" si="78"/>
        <v>201906</v>
      </c>
      <c r="F2550" s="2" t="str">
        <f t="shared" si="79"/>
        <v>20190611</v>
      </c>
      <c r="G2550" s="2" t="s">
        <v>25</v>
      </c>
      <c r="H2550" s="2">
        <v>6188832</v>
      </c>
      <c r="I2550" s="10">
        <v>1221640</v>
      </c>
      <c r="J2550" s="10">
        <v>0</v>
      </c>
      <c r="K2550" s="3"/>
      <c r="L2550" s="3"/>
    </row>
    <row r="2551" spans="1:12" x14ac:dyDescent="0.3">
      <c r="A2551" s="2">
        <v>2019</v>
      </c>
      <c r="B2551" s="2" t="s">
        <v>12</v>
      </c>
      <c r="C2551" s="4" t="s">
        <v>89</v>
      </c>
      <c r="D2551" s="2" t="s">
        <v>26</v>
      </c>
      <c r="E2551" s="2" t="str">
        <f t="shared" si="78"/>
        <v>201906</v>
      </c>
      <c r="F2551" s="2" t="str">
        <f t="shared" si="79"/>
        <v>20190613</v>
      </c>
      <c r="G2551" s="2" t="s">
        <v>27</v>
      </c>
      <c r="H2551" s="2">
        <v>628003</v>
      </c>
      <c r="I2551" s="10">
        <v>1445888</v>
      </c>
      <c r="J2551" s="10">
        <v>0</v>
      </c>
      <c r="K2551" s="3"/>
      <c r="L2551" s="3"/>
    </row>
    <row r="2552" spans="1:12" x14ac:dyDescent="0.3">
      <c r="A2552" s="2">
        <v>2019</v>
      </c>
      <c r="B2552" s="2" t="s">
        <v>12</v>
      </c>
      <c r="C2552" s="4" t="s">
        <v>89</v>
      </c>
      <c r="D2552" s="2" t="s">
        <v>28</v>
      </c>
      <c r="E2552" s="2" t="str">
        <f t="shared" si="78"/>
        <v>201906</v>
      </c>
      <c r="F2552" s="2" t="str">
        <f t="shared" si="79"/>
        <v>20190615</v>
      </c>
      <c r="G2552" s="2" t="s">
        <v>29</v>
      </c>
      <c r="H2552" s="2">
        <v>443578</v>
      </c>
      <c r="I2552" s="10">
        <v>648380</v>
      </c>
      <c r="J2552" s="10">
        <v>0</v>
      </c>
      <c r="K2552" s="3"/>
      <c r="L2552" s="3"/>
    </row>
    <row r="2553" spans="1:12" x14ac:dyDescent="0.3">
      <c r="A2553" s="2">
        <v>2019</v>
      </c>
      <c r="B2553" s="2" t="s">
        <v>12</v>
      </c>
      <c r="C2553" s="4" t="s">
        <v>89</v>
      </c>
      <c r="D2553" s="2" t="s">
        <v>30</v>
      </c>
      <c r="E2553" s="2" t="str">
        <f t="shared" si="78"/>
        <v>201906</v>
      </c>
      <c r="F2553" s="2" t="str">
        <f t="shared" si="79"/>
        <v>20190617</v>
      </c>
      <c r="G2553" s="2" t="s">
        <v>31</v>
      </c>
      <c r="H2553" s="2">
        <v>455611</v>
      </c>
      <c r="I2553" s="10">
        <v>391874</v>
      </c>
      <c r="J2553" s="10">
        <v>0</v>
      </c>
      <c r="K2553" s="3"/>
      <c r="L2553" s="3"/>
    </row>
    <row r="2554" spans="1:12" x14ac:dyDescent="0.3">
      <c r="A2554" s="2">
        <v>2019</v>
      </c>
      <c r="B2554" s="2" t="s">
        <v>12</v>
      </c>
      <c r="C2554" s="4" t="s">
        <v>89</v>
      </c>
      <c r="D2554" s="2" t="s">
        <v>32</v>
      </c>
      <c r="E2554" s="2" t="str">
        <f t="shared" si="78"/>
        <v>201906</v>
      </c>
      <c r="F2554" s="2" t="str">
        <f t="shared" si="79"/>
        <v>20190618</v>
      </c>
      <c r="G2554" s="2" t="s">
        <v>33</v>
      </c>
      <c r="H2554" s="2">
        <v>70232</v>
      </c>
      <c r="I2554" s="10">
        <v>309836</v>
      </c>
      <c r="J2554" s="10">
        <v>0</v>
      </c>
      <c r="K2554" s="3"/>
      <c r="L2554" s="3"/>
    </row>
    <row r="2555" spans="1:12" x14ac:dyDescent="0.3">
      <c r="A2555" s="2">
        <v>2019</v>
      </c>
      <c r="B2555" s="2" t="s">
        <v>12</v>
      </c>
      <c r="C2555" s="4" t="s">
        <v>89</v>
      </c>
      <c r="D2555" s="2" t="s">
        <v>34</v>
      </c>
      <c r="E2555" s="2" t="str">
        <f t="shared" si="78"/>
        <v>201906</v>
      </c>
      <c r="F2555" s="2" t="str">
        <f t="shared" si="79"/>
        <v>20190685</v>
      </c>
      <c r="G2555" s="2" t="s">
        <v>35</v>
      </c>
      <c r="H2555" s="2">
        <v>149851</v>
      </c>
      <c r="I2555" s="10">
        <v>221378</v>
      </c>
      <c r="J2555" s="10">
        <v>0</v>
      </c>
      <c r="K2555" s="3"/>
      <c r="L2555" s="3"/>
    </row>
    <row r="2556" spans="1:12" x14ac:dyDescent="0.3">
      <c r="A2556" s="2">
        <v>2019</v>
      </c>
      <c r="B2556" s="2" t="s">
        <v>12</v>
      </c>
      <c r="C2556" s="4" t="s">
        <v>89</v>
      </c>
      <c r="D2556" s="2" t="s">
        <v>36</v>
      </c>
      <c r="E2556" s="2" t="str">
        <f t="shared" si="78"/>
        <v>201906</v>
      </c>
      <c r="F2556" s="2" t="str">
        <f t="shared" si="79"/>
        <v>20190619</v>
      </c>
      <c r="G2556" s="2" t="s">
        <v>37</v>
      </c>
      <c r="H2556" s="2">
        <v>270849</v>
      </c>
      <c r="I2556" s="10">
        <v>956779</v>
      </c>
      <c r="J2556" s="10">
        <v>0</v>
      </c>
      <c r="K2556" s="3"/>
      <c r="L2556" s="3"/>
    </row>
    <row r="2557" spans="1:12" x14ac:dyDescent="0.3">
      <c r="A2557" s="2">
        <v>2019</v>
      </c>
      <c r="B2557" s="2" t="s">
        <v>12</v>
      </c>
      <c r="C2557" s="4" t="s">
        <v>89</v>
      </c>
      <c r="D2557" s="2" t="s">
        <v>38</v>
      </c>
      <c r="E2557" s="2" t="str">
        <f t="shared" si="78"/>
        <v>201906</v>
      </c>
      <c r="F2557" s="2" t="str">
        <f t="shared" si="79"/>
        <v>20190620</v>
      </c>
      <c r="G2557" s="2" t="s">
        <v>39</v>
      </c>
      <c r="H2557" s="2">
        <v>306490</v>
      </c>
      <c r="I2557" s="10">
        <v>834555</v>
      </c>
      <c r="J2557" s="10">
        <v>0</v>
      </c>
      <c r="K2557" s="3"/>
      <c r="L2557" s="3"/>
    </row>
    <row r="2558" spans="1:12" x14ac:dyDescent="0.3">
      <c r="A2558" s="2">
        <v>2019</v>
      </c>
      <c r="B2558" s="2" t="s">
        <v>12</v>
      </c>
      <c r="C2558" s="4" t="s">
        <v>89</v>
      </c>
      <c r="D2558" s="2" t="s">
        <v>40</v>
      </c>
      <c r="E2558" s="2" t="str">
        <f t="shared" si="78"/>
        <v>201906</v>
      </c>
      <c r="F2558" s="2" t="str">
        <f t="shared" si="79"/>
        <v>20190627</v>
      </c>
      <c r="G2558" s="2" t="s">
        <v>41</v>
      </c>
      <c r="H2558" s="2">
        <v>48332</v>
      </c>
      <c r="I2558" s="10">
        <v>360873</v>
      </c>
      <c r="J2558" s="10">
        <v>0</v>
      </c>
      <c r="K2558" s="3"/>
      <c r="L2558" s="3"/>
    </row>
    <row r="2559" spans="1:12" x14ac:dyDescent="0.3">
      <c r="A2559" s="2">
        <v>2019</v>
      </c>
      <c r="B2559" s="2" t="s">
        <v>12</v>
      </c>
      <c r="C2559" s="4" t="s">
        <v>89</v>
      </c>
      <c r="D2559" s="2" t="s">
        <v>42</v>
      </c>
      <c r="E2559" s="2" t="str">
        <f t="shared" si="78"/>
        <v>201906</v>
      </c>
      <c r="F2559" s="2" t="str">
        <f t="shared" si="79"/>
        <v>20190623</v>
      </c>
      <c r="G2559" s="2" t="s">
        <v>43</v>
      </c>
      <c r="H2559" s="2">
        <v>293612</v>
      </c>
      <c r="I2559" s="10">
        <v>1320920</v>
      </c>
      <c r="J2559" s="10">
        <v>0</v>
      </c>
      <c r="K2559" s="3"/>
      <c r="L2559" s="3"/>
    </row>
    <row r="2560" spans="1:12" x14ac:dyDescent="0.3">
      <c r="A2560" s="2">
        <v>2019</v>
      </c>
      <c r="B2560" s="2" t="s">
        <v>12</v>
      </c>
      <c r="C2560" s="4" t="s">
        <v>89</v>
      </c>
      <c r="D2560" s="2" t="s">
        <v>44</v>
      </c>
      <c r="E2560" s="2" t="str">
        <f t="shared" si="78"/>
        <v>201906</v>
      </c>
      <c r="F2560" s="2" t="str">
        <f t="shared" si="79"/>
        <v>20190625</v>
      </c>
      <c r="G2560" s="2" t="s">
        <v>45</v>
      </c>
      <c r="H2560" s="2">
        <v>1400826</v>
      </c>
      <c r="I2560" s="10">
        <v>848051</v>
      </c>
      <c r="J2560" s="10">
        <v>0</v>
      </c>
      <c r="K2560" s="3"/>
      <c r="L2560" s="3"/>
    </row>
    <row r="2561" spans="1:12" x14ac:dyDescent="0.3">
      <c r="A2561" s="2">
        <v>2019</v>
      </c>
      <c r="B2561" s="2" t="s">
        <v>12</v>
      </c>
      <c r="C2561" s="4" t="s">
        <v>89</v>
      </c>
      <c r="D2561" s="2" t="s">
        <v>46</v>
      </c>
      <c r="E2561" s="2" t="str">
        <f t="shared" si="78"/>
        <v>201906</v>
      </c>
      <c r="F2561" s="2" t="str">
        <f t="shared" si="79"/>
        <v>20190694</v>
      </c>
      <c r="G2561" s="2" t="s">
        <v>47</v>
      </c>
      <c r="H2561" s="2">
        <v>5016</v>
      </c>
      <c r="I2561" s="10">
        <v>39406</v>
      </c>
      <c r="J2561" s="10">
        <v>0</v>
      </c>
      <c r="K2561" s="3"/>
      <c r="L2561" s="3"/>
    </row>
    <row r="2562" spans="1:12" x14ac:dyDescent="0.3">
      <c r="A2562" s="2">
        <v>2019</v>
      </c>
      <c r="B2562" s="2" t="s">
        <v>12</v>
      </c>
      <c r="C2562" s="4" t="s">
        <v>89</v>
      </c>
      <c r="D2562" s="2" t="s">
        <v>48</v>
      </c>
      <c r="E2562" s="2" t="str">
        <f t="shared" ref="E2562:E2625" si="80">+CONCATENATE(A2562,C2562)</f>
        <v>201906</v>
      </c>
      <c r="F2562" s="2" t="str">
        <f t="shared" ref="F2562:F2625" si="81">+CONCATENATE(A2562,C2562,D2562)</f>
        <v>20190695</v>
      </c>
      <c r="G2562" s="2" t="s">
        <v>49</v>
      </c>
      <c r="H2562" s="2">
        <v>16513</v>
      </c>
      <c r="I2562" s="10">
        <v>59625</v>
      </c>
      <c r="J2562" s="10">
        <v>0</v>
      </c>
      <c r="K2562" s="3"/>
      <c r="L2562" s="3"/>
    </row>
    <row r="2563" spans="1:12" x14ac:dyDescent="0.3">
      <c r="A2563" s="2">
        <v>2019</v>
      </c>
      <c r="B2563" s="2" t="s">
        <v>12</v>
      </c>
      <c r="C2563" s="4" t="s">
        <v>89</v>
      </c>
      <c r="D2563" s="2" t="s">
        <v>50</v>
      </c>
      <c r="E2563" s="2" t="str">
        <f t="shared" si="80"/>
        <v>201906</v>
      </c>
      <c r="F2563" s="2" t="str">
        <f t="shared" si="81"/>
        <v>20190641</v>
      </c>
      <c r="G2563" s="2" t="s">
        <v>51</v>
      </c>
      <c r="H2563" s="2">
        <v>313812</v>
      </c>
      <c r="I2563" s="10">
        <v>768700</v>
      </c>
      <c r="J2563" s="10">
        <v>0</v>
      </c>
      <c r="K2563" s="3"/>
      <c r="L2563" s="3"/>
    </row>
    <row r="2564" spans="1:12" x14ac:dyDescent="0.3">
      <c r="A2564" s="2">
        <v>2019</v>
      </c>
      <c r="B2564" s="2" t="s">
        <v>12</v>
      </c>
      <c r="C2564" s="4" t="s">
        <v>89</v>
      </c>
      <c r="D2564" s="2" t="s">
        <v>54</v>
      </c>
      <c r="E2564" s="2" t="str">
        <f t="shared" si="80"/>
        <v>201906</v>
      </c>
      <c r="F2564" s="2" t="str">
        <f t="shared" si="81"/>
        <v>20190644</v>
      </c>
      <c r="G2564" s="2" t="s">
        <v>55</v>
      </c>
      <c r="H2564" s="2">
        <v>133011</v>
      </c>
      <c r="I2564" s="10">
        <v>739988</v>
      </c>
      <c r="J2564" s="10">
        <v>0</v>
      </c>
      <c r="K2564" s="3"/>
      <c r="L2564" s="3"/>
    </row>
    <row r="2565" spans="1:12" x14ac:dyDescent="0.3">
      <c r="A2565" s="2">
        <v>2019</v>
      </c>
      <c r="B2565" s="2" t="s">
        <v>12</v>
      </c>
      <c r="C2565" s="4" t="s">
        <v>89</v>
      </c>
      <c r="D2565" s="2" t="s">
        <v>56</v>
      </c>
      <c r="E2565" s="2" t="str">
        <f t="shared" si="80"/>
        <v>201906</v>
      </c>
      <c r="F2565" s="2" t="str">
        <f t="shared" si="81"/>
        <v>20190647</v>
      </c>
      <c r="G2565" s="2" t="s">
        <v>57</v>
      </c>
      <c r="H2565" s="2">
        <v>360149</v>
      </c>
      <c r="I2565" s="10">
        <v>926782</v>
      </c>
      <c r="J2565" s="10">
        <v>0</v>
      </c>
      <c r="K2565" s="3"/>
      <c r="L2565" s="3"/>
    </row>
    <row r="2566" spans="1:12" x14ac:dyDescent="0.3">
      <c r="A2566" s="2">
        <v>2019</v>
      </c>
      <c r="B2566" s="2" t="s">
        <v>12</v>
      </c>
      <c r="C2566" s="4" t="s">
        <v>89</v>
      </c>
      <c r="D2566" s="2" t="s">
        <v>58</v>
      </c>
      <c r="E2566" s="2" t="str">
        <f t="shared" si="80"/>
        <v>201906</v>
      </c>
      <c r="F2566" s="2" t="str">
        <f t="shared" si="81"/>
        <v>20190650</v>
      </c>
      <c r="G2566" s="2" t="s">
        <v>59</v>
      </c>
      <c r="H2566" s="2">
        <v>414956</v>
      </c>
      <c r="I2566" s="10">
        <v>512153</v>
      </c>
      <c r="J2566" s="10">
        <v>0</v>
      </c>
      <c r="K2566" s="3"/>
      <c r="L2566" s="3"/>
    </row>
    <row r="2567" spans="1:12" x14ac:dyDescent="0.3">
      <c r="A2567" s="2">
        <v>2019</v>
      </c>
      <c r="B2567" s="2" t="s">
        <v>12</v>
      </c>
      <c r="C2567" s="4" t="s">
        <v>89</v>
      </c>
      <c r="D2567" s="2" t="s">
        <v>60</v>
      </c>
      <c r="E2567" s="2" t="str">
        <f t="shared" si="80"/>
        <v>201906</v>
      </c>
      <c r="F2567" s="2" t="str">
        <f t="shared" si="81"/>
        <v>20190652</v>
      </c>
      <c r="G2567" s="2" t="s">
        <v>61</v>
      </c>
      <c r="H2567" s="2">
        <v>259264</v>
      </c>
      <c r="I2567" s="10">
        <v>1128118</v>
      </c>
      <c r="J2567" s="10">
        <v>0</v>
      </c>
      <c r="K2567" s="3"/>
      <c r="L2567" s="3"/>
    </row>
    <row r="2568" spans="1:12" x14ac:dyDescent="0.3">
      <c r="A2568" s="2">
        <v>2019</v>
      </c>
      <c r="B2568" s="2" t="s">
        <v>12</v>
      </c>
      <c r="C2568" s="4" t="s">
        <v>89</v>
      </c>
      <c r="D2568" s="2" t="s">
        <v>62</v>
      </c>
      <c r="E2568" s="2" t="str">
        <f t="shared" si="80"/>
        <v>201906</v>
      </c>
      <c r="F2568" s="2" t="str">
        <f t="shared" si="81"/>
        <v>20190654</v>
      </c>
      <c r="G2568" s="2" t="s">
        <v>63</v>
      </c>
      <c r="H2568" s="2">
        <v>414832</v>
      </c>
      <c r="I2568" s="10">
        <v>999835</v>
      </c>
      <c r="J2568" s="10">
        <v>0</v>
      </c>
      <c r="K2568" s="3"/>
      <c r="L2568" s="3"/>
    </row>
    <row r="2569" spans="1:12" x14ac:dyDescent="0.3">
      <c r="A2569" s="2">
        <v>2019</v>
      </c>
      <c r="B2569" s="2" t="s">
        <v>12</v>
      </c>
      <c r="C2569" s="4" t="s">
        <v>89</v>
      </c>
      <c r="D2569" s="2" t="s">
        <v>64</v>
      </c>
      <c r="E2569" s="2" t="str">
        <f t="shared" si="80"/>
        <v>201906</v>
      </c>
      <c r="F2569" s="2" t="str">
        <f t="shared" si="81"/>
        <v>20190686</v>
      </c>
      <c r="G2569" s="2" t="s">
        <v>65</v>
      </c>
      <c r="H2569" s="2">
        <v>42798</v>
      </c>
      <c r="I2569" s="10">
        <v>254944</v>
      </c>
      <c r="J2569" s="10">
        <v>0</v>
      </c>
      <c r="K2569" s="3"/>
      <c r="L2569" s="3"/>
    </row>
    <row r="2570" spans="1:12" x14ac:dyDescent="0.3">
      <c r="A2570" s="2">
        <v>2019</v>
      </c>
      <c r="B2570" s="2" t="s">
        <v>12</v>
      </c>
      <c r="C2570" s="4" t="s">
        <v>89</v>
      </c>
      <c r="D2570" s="2" t="s">
        <v>66</v>
      </c>
      <c r="E2570" s="2" t="str">
        <f t="shared" si="80"/>
        <v>201906</v>
      </c>
      <c r="F2570" s="2" t="str">
        <f t="shared" si="81"/>
        <v>20190663</v>
      </c>
      <c r="G2570" s="2" t="s">
        <v>67</v>
      </c>
      <c r="H2570" s="2">
        <v>263882</v>
      </c>
      <c r="I2570" s="10">
        <v>239924</v>
      </c>
      <c r="J2570" s="10">
        <v>0</v>
      </c>
      <c r="K2570" s="3"/>
      <c r="L2570" s="3"/>
    </row>
    <row r="2571" spans="1:12" x14ac:dyDescent="0.3">
      <c r="A2571" s="2">
        <v>2019</v>
      </c>
      <c r="B2571" s="2" t="s">
        <v>12</v>
      </c>
      <c r="C2571" s="4" t="s">
        <v>89</v>
      </c>
      <c r="D2571" s="2" t="s">
        <v>68</v>
      </c>
      <c r="E2571" s="2" t="str">
        <f t="shared" si="80"/>
        <v>201906</v>
      </c>
      <c r="F2571" s="2" t="str">
        <f t="shared" si="81"/>
        <v>20190666</v>
      </c>
      <c r="G2571" s="2" t="s">
        <v>69</v>
      </c>
      <c r="H2571" s="2">
        <v>530660</v>
      </c>
      <c r="I2571" s="10">
        <v>390458</v>
      </c>
      <c r="J2571" s="10">
        <v>0</v>
      </c>
      <c r="K2571" s="3"/>
      <c r="L2571" s="3"/>
    </row>
    <row r="2572" spans="1:12" x14ac:dyDescent="0.3">
      <c r="A2572" s="2">
        <v>2019</v>
      </c>
      <c r="B2572" s="2" t="s">
        <v>12</v>
      </c>
      <c r="C2572" s="4" t="s">
        <v>89</v>
      </c>
      <c r="D2572" s="2" t="s">
        <v>70</v>
      </c>
      <c r="E2572" s="2" t="str">
        <f t="shared" si="80"/>
        <v>201906</v>
      </c>
      <c r="F2572" s="2" t="str">
        <f t="shared" si="81"/>
        <v>20190688</v>
      </c>
      <c r="G2572" s="2" t="s">
        <v>71</v>
      </c>
      <c r="H2572" s="2">
        <v>41197</v>
      </c>
      <c r="I2572" s="10">
        <v>13091</v>
      </c>
      <c r="J2572" s="10">
        <v>0</v>
      </c>
      <c r="K2572" s="3"/>
      <c r="L2572" s="3"/>
    </row>
    <row r="2573" spans="1:12" x14ac:dyDescent="0.3">
      <c r="A2573" s="2">
        <v>2019</v>
      </c>
      <c r="B2573" s="2" t="s">
        <v>12</v>
      </c>
      <c r="C2573" s="4" t="s">
        <v>89</v>
      </c>
      <c r="D2573" s="2" t="s">
        <v>72</v>
      </c>
      <c r="E2573" s="2" t="str">
        <f t="shared" si="80"/>
        <v>201906</v>
      </c>
      <c r="F2573" s="2" t="str">
        <f t="shared" si="81"/>
        <v>20190668</v>
      </c>
      <c r="G2573" s="2" t="s">
        <v>73</v>
      </c>
      <c r="H2573" s="2">
        <v>1072753</v>
      </c>
      <c r="I2573" s="10">
        <v>931727</v>
      </c>
      <c r="J2573" s="10">
        <v>0</v>
      </c>
      <c r="K2573" s="3"/>
      <c r="L2573" s="3"/>
    </row>
    <row r="2574" spans="1:12" x14ac:dyDescent="0.3">
      <c r="A2574" s="2">
        <v>2019</v>
      </c>
      <c r="B2574" s="2" t="s">
        <v>12</v>
      </c>
      <c r="C2574" s="4" t="s">
        <v>89</v>
      </c>
      <c r="D2574" s="2" t="s">
        <v>74</v>
      </c>
      <c r="E2574" s="2" t="str">
        <f t="shared" si="80"/>
        <v>201906</v>
      </c>
      <c r="F2574" s="2" t="str">
        <f t="shared" si="81"/>
        <v>20190670</v>
      </c>
      <c r="G2574" s="2" t="s">
        <v>75</v>
      </c>
      <c r="H2574" s="2">
        <v>150414</v>
      </c>
      <c r="I2574" s="10">
        <v>765063</v>
      </c>
      <c r="J2574" s="10">
        <v>0</v>
      </c>
      <c r="K2574" s="3"/>
      <c r="L2574" s="3"/>
    </row>
    <row r="2575" spans="1:12" x14ac:dyDescent="0.3">
      <c r="A2575" s="2">
        <v>2019</v>
      </c>
      <c r="B2575" s="2" t="s">
        <v>12</v>
      </c>
      <c r="C2575" s="4" t="s">
        <v>89</v>
      </c>
      <c r="D2575" s="2" t="s">
        <v>76</v>
      </c>
      <c r="E2575" s="2" t="str">
        <f t="shared" si="80"/>
        <v>201906</v>
      </c>
      <c r="F2575" s="2" t="str">
        <f t="shared" si="81"/>
        <v>20190673</v>
      </c>
      <c r="G2575" s="2" t="s">
        <v>77</v>
      </c>
      <c r="H2575" s="2">
        <v>477010</v>
      </c>
      <c r="I2575" s="10">
        <v>725080</v>
      </c>
      <c r="J2575" s="10">
        <v>0</v>
      </c>
      <c r="K2575" s="3"/>
      <c r="L2575" s="3"/>
    </row>
    <row r="2576" spans="1:12" x14ac:dyDescent="0.3">
      <c r="A2576" s="2">
        <v>2019</v>
      </c>
      <c r="B2576" s="2" t="s">
        <v>12</v>
      </c>
      <c r="C2576" s="4" t="s">
        <v>89</v>
      </c>
      <c r="D2576" s="2" t="s">
        <v>78</v>
      </c>
      <c r="E2576" s="2" t="str">
        <f t="shared" si="80"/>
        <v>201906</v>
      </c>
      <c r="F2576" s="2" t="str">
        <f t="shared" si="81"/>
        <v>20190676</v>
      </c>
      <c r="G2576" s="2" t="s">
        <v>79</v>
      </c>
      <c r="H2576" s="2">
        <v>2467443</v>
      </c>
      <c r="I2576" s="10">
        <v>1753551</v>
      </c>
      <c r="J2576" s="10">
        <v>0</v>
      </c>
      <c r="K2576" s="3"/>
      <c r="L2576" s="3"/>
    </row>
    <row r="2577" spans="1:12" x14ac:dyDescent="0.3">
      <c r="A2577" s="2">
        <v>2019</v>
      </c>
      <c r="B2577" s="2" t="s">
        <v>12</v>
      </c>
      <c r="C2577" s="4" t="s">
        <v>89</v>
      </c>
      <c r="D2577" s="2" t="s">
        <v>80</v>
      </c>
      <c r="E2577" s="2" t="str">
        <f t="shared" si="80"/>
        <v>201906</v>
      </c>
      <c r="F2577" s="2" t="str">
        <f t="shared" si="81"/>
        <v>20190697</v>
      </c>
      <c r="G2577" s="2" t="s">
        <v>81</v>
      </c>
      <c r="H2577" s="2">
        <v>3620</v>
      </c>
      <c r="I2577" s="10">
        <v>26790</v>
      </c>
      <c r="J2577" s="10">
        <v>0</v>
      </c>
      <c r="K2577" s="3"/>
      <c r="L2577" s="3"/>
    </row>
    <row r="2578" spans="1:12" x14ac:dyDescent="0.3">
      <c r="A2578" s="2">
        <v>2019</v>
      </c>
      <c r="B2578" s="2" t="s">
        <v>12</v>
      </c>
      <c r="C2578" s="4" t="s">
        <v>89</v>
      </c>
      <c r="D2578" s="2" t="s">
        <v>82</v>
      </c>
      <c r="E2578" s="2" t="str">
        <f t="shared" si="80"/>
        <v>201906</v>
      </c>
      <c r="F2578" s="2" t="str">
        <f t="shared" si="81"/>
        <v>20190699</v>
      </c>
      <c r="G2578" s="2" t="s">
        <v>83</v>
      </c>
      <c r="H2578" s="2">
        <v>7808</v>
      </c>
      <c r="I2578" s="10">
        <v>64599</v>
      </c>
      <c r="J2578" s="10">
        <v>0</v>
      </c>
      <c r="K2578" s="3"/>
      <c r="L2578" s="3"/>
    </row>
    <row r="2579" spans="1:12" x14ac:dyDescent="0.3">
      <c r="A2579" s="2">
        <v>2019</v>
      </c>
      <c r="B2579" s="2" t="s">
        <v>11</v>
      </c>
      <c r="C2579" s="4" t="s">
        <v>88</v>
      </c>
      <c r="D2579" s="2" t="s">
        <v>5</v>
      </c>
      <c r="E2579" s="2" t="str">
        <f t="shared" si="80"/>
        <v>201907</v>
      </c>
      <c r="F2579" s="2" t="str">
        <f t="shared" si="81"/>
        <v>20190791</v>
      </c>
      <c r="G2579" s="2" t="s">
        <v>6</v>
      </c>
      <c r="H2579" s="2">
        <v>15139</v>
      </c>
      <c r="I2579" s="10">
        <v>53175</v>
      </c>
      <c r="J2579" s="10">
        <v>0</v>
      </c>
      <c r="K2579" s="3"/>
      <c r="L2579" s="3"/>
    </row>
    <row r="2580" spans="1:12" x14ac:dyDescent="0.3">
      <c r="A2580" s="2">
        <v>2019</v>
      </c>
      <c r="B2580" s="2" t="s">
        <v>11</v>
      </c>
      <c r="C2580" s="4" t="s">
        <v>88</v>
      </c>
      <c r="D2580" s="2" t="s">
        <v>18</v>
      </c>
      <c r="E2580" s="2" t="str">
        <f t="shared" si="80"/>
        <v>201907</v>
      </c>
      <c r="F2580" s="2" t="str">
        <f t="shared" si="81"/>
        <v>20190705</v>
      </c>
      <c r="G2580" s="2" t="s">
        <v>19</v>
      </c>
      <c r="H2580" s="2">
        <v>3883478</v>
      </c>
      <c r="I2580" s="10">
        <v>2307694</v>
      </c>
      <c r="J2580" s="10">
        <v>0</v>
      </c>
      <c r="K2580" s="3"/>
      <c r="L2580" s="3"/>
    </row>
    <row r="2581" spans="1:12" x14ac:dyDescent="0.3">
      <c r="A2581" s="2">
        <v>2019</v>
      </c>
      <c r="B2581" s="2" t="s">
        <v>11</v>
      </c>
      <c r="C2581" s="4" t="s">
        <v>88</v>
      </c>
      <c r="D2581" s="2" t="s">
        <v>20</v>
      </c>
      <c r="E2581" s="2" t="str">
        <f t="shared" si="80"/>
        <v>201907</v>
      </c>
      <c r="F2581" s="2" t="str">
        <f t="shared" si="81"/>
        <v>20190781</v>
      </c>
      <c r="G2581" s="2" t="s">
        <v>21</v>
      </c>
      <c r="H2581" s="2">
        <v>45085</v>
      </c>
      <c r="I2581" s="10">
        <v>206825</v>
      </c>
      <c r="J2581" s="10">
        <v>0</v>
      </c>
      <c r="K2581" s="3"/>
      <c r="L2581" s="3"/>
    </row>
    <row r="2582" spans="1:12" x14ac:dyDescent="0.3">
      <c r="A2582" s="2">
        <v>2019</v>
      </c>
      <c r="B2582" s="2" t="s">
        <v>11</v>
      </c>
      <c r="C2582" s="4" t="s">
        <v>88</v>
      </c>
      <c r="D2582" s="2" t="s">
        <v>22</v>
      </c>
      <c r="E2582" s="2" t="str">
        <f t="shared" si="80"/>
        <v>201907</v>
      </c>
      <c r="F2582" s="2" t="str">
        <f t="shared" si="81"/>
        <v>20190708</v>
      </c>
      <c r="G2582" s="2" t="s">
        <v>23</v>
      </c>
      <c r="H2582" s="2">
        <v>1109169</v>
      </c>
      <c r="I2582" s="10">
        <v>1372006</v>
      </c>
      <c r="J2582" s="10">
        <v>0</v>
      </c>
      <c r="K2582" s="3"/>
      <c r="L2582" s="3"/>
    </row>
    <row r="2583" spans="1:12" x14ac:dyDescent="0.3">
      <c r="A2583" s="2">
        <v>2019</v>
      </c>
      <c r="B2583" s="2" t="s">
        <v>11</v>
      </c>
      <c r="C2583" s="4" t="s">
        <v>88</v>
      </c>
      <c r="D2583" s="2" t="s">
        <v>24</v>
      </c>
      <c r="E2583" s="2" t="str">
        <f t="shared" si="80"/>
        <v>201907</v>
      </c>
      <c r="F2583" s="2" t="str">
        <f t="shared" si="81"/>
        <v>20190711</v>
      </c>
      <c r="G2583" s="2" t="s">
        <v>25</v>
      </c>
      <c r="H2583" s="2">
        <v>6203722</v>
      </c>
      <c r="I2583" s="10">
        <v>1215689</v>
      </c>
      <c r="J2583" s="10">
        <v>0</v>
      </c>
      <c r="K2583" s="3"/>
      <c r="L2583" s="3"/>
    </row>
    <row r="2584" spans="1:12" x14ac:dyDescent="0.3">
      <c r="A2584" s="2">
        <v>2019</v>
      </c>
      <c r="B2584" s="2" t="s">
        <v>11</v>
      </c>
      <c r="C2584" s="4" t="s">
        <v>88</v>
      </c>
      <c r="D2584" s="2" t="s">
        <v>26</v>
      </c>
      <c r="E2584" s="2" t="str">
        <f t="shared" si="80"/>
        <v>201907</v>
      </c>
      <c r="F2584" s="2" t="str">
        <f t="shared" si="81"/>
        <v>20190713</v>
      </c>
      <c r="G2584" s="2" t="s">
        <v>27</v>
      </c>
      <c r="H2584" s="2">
        <v>631024</v>
      </c>
      <c r="I2584" s="10">
        <v>1443827</v>
      </c>
      <c r="J2584" s="10">
        <v>0</v>
      </c>
      <c r="K2584" s="3"/>
      <c r="L2584" s="3"/>
    </row>
    <row r="2585" spans="1:12" x14ac:dyDescent="0.3">
      <c r="A2585" s="2">
        <v>2019</v>
      </c>
      <c r="B2585" s="2" t="s">
        <v>11</v>
      </c>
      <c r="C2585" s="4" t="s">
        <v>88</v>
      </c>
      <c r="D2585" s="2" t="s">
        <v>28</v>
      </c>
      <c r="E2585" s="2" t="str">
        <f t="shared" si="80"/>
        <v>201907</v>
      </c>
      <c r="F2585" s="2" t="str">
        <f t="shared" si="81"/>
        <v>20190715</v>
      </c>
      <c r="G2585" s="2" t="s">
        <v>29</v>
      </c>
      <c r="H2585" s="2">
        <v>446593</v>
      </c>
      <c r="I2585" s="7">
        <v>648111</v>
      </c>
      <c r="J2585" s="10">
        <v>0</v>
      </c>
      <c r="K2585" s="3"/>
      <c r="L2585" s="3"/>
    </row>
    <row r="2586" spans="1:12" x14ac:dyDescent="0.3">
      <c r="A2586" s="2">
        <v>2019</v>
      </c>
      <c r="B2586" s="2" t="s">
        <v>11</v>
      </c>
      <c r="C2586" s="4" t="s">
        <v>88</v>
      </c>
      <c r="D2586" s="2" t="s">
        <v>30</v>
      </c>
      <c r="E2586" s="2" t="str">
        <f t="shared" si="80"/>
        <v>201907</v>
      </c>
      <c r="F2586" s="2" t="str">
        <f t="shared" si="81"/>
        <v>20190717</v>
      </c>
      <c r="G2586" s="2" t="s">
        <v>31</v>
      </c>
      <c r="H2586" s="2">
        <v>456977</v>
      </c>
      <c r="I2586" s="10">
        <v>391255</v>
      </c>
      <c r="J2586" s="10">
        <v>0</v>
      </c>
      <c r="K2586" s="3"/>
      <c r="L2586" s="3"/>
    </row>
    <row r="2587" spans="1:12" x14ac:dyDescent="0.3">
      <c r="A2587" s="2">
        <v>2019</v>
      </c>
      <c r="B2587" s="2" t="s">
        <v>11</v>
      </c>
      <c r="C2587" s="4" t="s">
        <v>88</v>
      </c>
      <c r="D2587" s="2" t="s">
        <v>32</v>
      </c>
      <c r="E2587" s="2" t="str">
        <f t="shared" si="80"/>
        <v>201907</v>
      </c>
      <c r="F2587" s="2" t="str">
        <f t="shared" si="81"/>
        <v>20190718</v>
      </c>
      <c r="G2587" s="2" t="s">
        <v>33</v>
      </c>
      <c r="H2587" s="2">
        <v>70957</v>
      </c>
      <c r="I2587" s="10">
        <v>309903</v>
      </c>
      <c r="J2587" s="10">
        <v>0</v>
      </c>
      <c r="K2587" s="3"/>
      <c r="L2587" s="3"/>
    </row>
    <row r="2588" spans="1:12" x14ac:dyDescent="0.3">
      <c r="A2588" s="2">
        <v>2019</v>
      </c>
      <c r="B2588" s="2" t="s">
        <v>11</v>
      </c>
      <c r="C2588" s="4" t="s">
        <v>88</v>
      </c>
      <c r="D2588" s="2" t="s">
        <v>34</v>
      </c>
      <c r="E2588" s="2" t="str">
        <f t="shared" si="80"/>
        <v>201907</v>
      </c>
      <c r="F2588" s="2" t="str">
        <f t="shared" si="81"/>
        <v>20190785</v>
      </c>
      <c r="G2588" s="2" t="s">
        <v>35</v>
      </c>
      <c r="H2588" s="2">
        <v>152195</v>
      </c>
      <c r="I2588" s="10">
        <v>219893</v>
      </c>
      <c r="J2588" s="10">
        <v>0</v>
      </c>
      <c r="K2588" s="3"/>
      <c r="L2588" s="3"/>
    </row>
    <row r="2589" spans="1:12" x14ac:dyDescent="0.3">
      <c r="A2589" s="2">
        <v>2019</v>
      </c>
      <c r="B2589" s="2" t="s">
        <v>11</v>
      </c>
      <c r="C2589" s="4" t="s">
        <v>88</v>
      </c>
      <c r="D2589" s="2" t="s">
        <v>36</v>
      </c>
      <c r="E2589" s="2" t="str">
        <f t="shared" si="80"/>
        <v>201907</v>
      </c>
      <c r="F2589" s="2" t="str">
        <f t="shared" si="81"/>
        <v>20190719</v>
      </c>
      <c r="G2589" s="2" t="s">
        <v>37</v>
      </c>
      <c r="H2589" s="2">
        <v>271097</v>
      </c>
      <c r="I2589" s="10">
        <v>957737</v>
      </c>
      <c r="J2589" s="10">
        <v>0</v>
      </c>
      <c r="K2589" s="3"/>
      <c r="L2589" s="3"/>
    </row>
    <row r="2590" spans="1:12" x14ac:dyDescent="0.3">
      <c r="A2590" s="2">
        <v>2019</v>
      </c>
      <c r="B2590" s="2" t="s">
        <v>11</v>
      </c>
      <c r="C2590" s="4" t="s">
        <v>88</v>
      </c>
      <c r="D2590" s="2" t="s">
        <v>38</v>
      </c>
      <c r="E2590" s="2" t="str">
        <f t="shared" si="80"/>
        <v>201907</v>
      </c>
      <c r="F2590" s="2" t="str">
        <f t="shared" si="81"/>
        <v>20190720</v>
      </c>
      <c r="G2590" s="2" t="s">
        <v>39</v>
      </c>
      <c r="H2590" s="2">
        <v>308747</v>
      </c>
      <c r="I2590" s="10">
        <v>831874</v>
      </c>
      <c r="J2590" s="10">
        <v>0</v>
      </c>
      <c r="K2590" s="3"/>
      <c r="L2590" s="3"/>
    </row>
    <row r="2591" spans="1:12" x14ac:dyDescent="0.3">
      <c r="A2591" s="2">
        <v>2019</v>
      </c>
      <c r="B2591" s="2" t="s">
        <v>11</v>
      </c>
      <c r="C2591" s="4" t="s">
        <v>88</v>
      </c>
      <c r="D2591" s="2" t="s">
        <v>40</v>
      </c>
      <c r="E2591" s="2" t="str">
        <f t="shared" si="80"/>
        <v>201907</v>
      </c>
      <c r="F2591" s="2" t="str">
        <f t="shared" si="81"/>
        <v>20190727</v>
      </c>
      <c r="G2591" s="2" t="s">
        <v>41</v>
      </c>
      <c r="H2591" s="2">
        <v>48715</v>
      </c>
      <c r="I2591" s="10">
        <v>360960</v>
      </c>
      <c r="J2591" s="10">
        <v>0</v>
      </c>
      <c r="K2591" s="3"/>
      <c r="L2591" s="3"/>
    </row>
    <row r="2592" spans="1:12" x14ac:dyDescent="0.3">
      <c r="A2592" s="2">
        <v>2019</v>
      </c>
      <c r="B2592" s="2" t="s">
        <v>11</v>
      </c>
      <c r="C2592" s="4" t="s">
        <v>88</v>
      </c>
      <c r="D2592" s="2" t="s">
        <v>42</v>
      </c>
      <c r="E2592" s="2" t="str">
        <f t="shared" si="80"/>
        <v>201907</v>
      </c>
      <c r="F2592" s="2" t="str">
        <f t="shared" si="81"/>
        <v>20190723</v>
      </c>
      <c r="G2592" s="2" t="s">
        <v>43</v>
      </c>
      <c r="H2592" s="2">
        <v>294424</v>
      </c>
      <c r="I2592" s="10">
        <v>1321262</v>
      </c>
      <c r="J2592" s="10">
        <v>0</v>
      </c>
      <c r="K2592" s="3"/>
      <c r="L2592" s="3"/>
    </row>
    <row r="2593" spans="1:12" x14ac:dyDescent="0.3">
      <c r="A2593" s="2">
        <v>2019</v>
      </c>
      <c r="B2593" s="2" t="s">
        <v>11</v>
      </c>
      <c r="C2593" s="4" t="s">
        <v>88</v>
      </c>
      <c r="D2593" s="2" t="s">
        <v>44</v>
      </c>
      <c r="E2593" s="2" t="str">
        <f t="shared" si="80"/>
        <v>201907</v>
      </c>
      <c r="F2593" s="2" t="str">
        <f t="shared" si="81"/>
        <v>20190725</v>
      </c>
      <c r="G2593" s="2" t="s">
        <v>45</v>
      </c>
      <c r="H2593" s="2">
        <v>1405833</v>
      </c>
      <c r="I2593" s="10">
        <v>847022</v>
      </c>
      <c r="J2593" s="10">
        <v>0</v>
      </c>
      <c r="K2593" s="3"/>
      <c r="L2593" s="3"/>
    </row>
    <row r="2594" spans="1:12" x14ac:dyDescent="0.3">
      <c r="A2594" s="2">
        <v>2019</v>
      </c>
      <c r="B2594" s="2" t="s">
        <v>11</v>
      </c>
      <c r="C2594" s="4" t="s">
        <v>88</v>
      </c>
      <c r="D2594" s="2" t="s">
        <v>46</v>
      </c>
      <c r="E2594" s="2" t="str">
        <f t="shared" si="80"/>
        <v>201907</v>
      </c>
      <c r="F2594" s="2" t="str">
        <f t="shared" si="81"/>
        <v>20190794</v>
      </c>
      <c r="G2594" s="2" t="s">
        <v>47</v>
      </c>
      <c r="H2594" s="2">
        <v>4445</v>
      </c>
      <c r="I2594" s="10">
        <v>40127</v>
      </c>
      <c r="J2594" s="10">
        <v>0</v>
      </c>
      <c r="K2594" s="3"/>
      <c r="L2594" s="3"/>
    </row>
    <row r="2595" spans="1:12" x14ac:dyDescent="0.3">
      <c r="A2595" s="2">
        <v>2019</v>
      </c>
      <c r="B2595" s="2" t="s">
        <v>11</v>
      </c>
      <c r="C2595" s="4" t="s">
        <v>88</v>
      </c>
      <c r="D2595" s="2" t="s">
        <v>48</v>
      </c>
      <c r="E2595" s="2" t="str">
        <f t="shared" si="80"/>
        <v>201907</v>
      </c>
      <c r="F2595" s="2" t="str">
        <f t="shared" si="81"/>
        <v>20190795</v>
      </c>
      <c r="G2595" s="2" t="s">
        <v>49</v>
      </c>
      <c r="H2595" s="2">
        <v>17124</v>
      </c>
      <c r="I2595" s="10">
        <v>59094</v>
      </c>
      <c r="J2595" s="10">
        <v>0</v>
      </c>
      <c r="K2595" s="3"/>
      <c r="L2595" s="3"/>
    </row>
    <row r="2596" spans="1:12" x14ac:dyDescent="0.3">
      <c r="A2596" s="2">
        <v>2019</v>
      </c>
      <c r="B2596" s="2" t="s">
        <v>11</v>
      </c>
      <c r="C2596" s="4" t="s">
        <v>88</v>
      </c>
      <c r="D2596" s="2" t="s">
        <v>50</v>
      </c>
      <c r="E2596" s="2" t="str">
        <f t="shared" si="80"/>
        <v>201907</v>
      </c>
      <c r="F2596" s="2" t="str">
        <f t="shared" si="81"/>
        <v>20190741</v>
      </c>
      <c r="G2596" s="2" t="s">
        <v>51</v>
      </c>
      <c r="H2596" s="2">
        <v>315520</v>
      </c>
      <c r="I2596" s="10">
        <v>769003</v>
      </c>
      <c r="J2596" s="10">
        <v>0</v>
      </c>
      <c r="K2596" s="3"/>
      <c r="L2596" s="3"/>
    </row>
    <row r="2597" spans="1:12" x14ac:dyDescent="0.3">
      <c r="A2597" s="2">
        <v>2019</v>
      </c>
      <c r="B2597" s="2" t="s">
        <v>11</v>
      </c>
      <c r="C2597" s="4" t="s">
        <v>88</v>
      </c>
      <c r="D2597" s="2" t="s">
        <v>54</v>
      </c>
      <c r="E2597" s="2" t="str">
        <f t="shared" si="80"/>
        <v>201907</v>
      </c>
      <c r="F2597" s="2" t="str">
        <f t="shared" si="81"/>
        <v>20190744</v>
      </c>
      <c r="G2597" s="2" t="s">
        <v>55</v>
      </c>
      <c r="H2597" s="2">
        <v>138345</v>
      </c>
      <c r="I2597" s="10">
        <v>740516</v>
      </c>
      <c r="J2597" s="10">
        <v>0</v>
      </c>
      <c r="K2597" s="3"/>
      <c r="L2597" s="3"/>
    </row>
    <row r="2598" spans="1:12" x14ac:dyDescent="0.3">
      <c r="A2598" s="2">
        <v>2019</v>
      </c>
      <c r="B2598" s="2" t="s">
        <v>11</v>
      </c>
      <c r="C2598" s="4" t="s">
        <v>88</v>
      </c>
      <c r="D2598" s="2" t="s">
        <v>56</v>
      </c>
      <c r="E2598" s="2" t="str">
        <f t="shared" si="80"/>
        <v>201907</v>
      </c>
      <c r="F2598" s="2" t="str">
        <f t="shared" si="81"/>
        <v>20190747</v>
      </c>
      <c r="G2598" s="2" t="s">
        <v>57</v>
      </c>
      <c r="H2598" s="2">
        <v>362027</v>
      </c>
      <c r="I2598" s="10">
        <v>926366</v>
      </c>
      <c r="J2598" s="10">
        <v>0</v>
      </c>
      <c r="K2598" s="3"/>
      <c r="L2598" s="3"/>
    </row>
    <row r="2599" spans="1:12" x14ac:dyDescent="0.3">
      <c r="A2599" s="2">
        <v>2019</v>
      </c>
      <c r="B2599" s="2" t="s">
        <v>11</v>
      </c>
      <c r="C2599" s="4" t="s">
        <v>88</v>
      </c>
      <c r="D2599" s="2" t="s">
        <v>58</v>
      </c>
      <c r="E2599" s="2" t="str">
        <f t="shared" si="80"/>
        <v>201907</v>
      </c>
      <c r="F2599" s="2" t="str">
        <f t="shared" si="81"/>
        <v>20190750</v>
      </c>
      <c r="G2599" s="2" t="s">
        <v>59</v>
      </c>
      <c r="H2599" s="2">
        <v>419740</v>
      </c>
      <c r="I2599" s="10">
        <v>511447</v>
      </c>
      <c r="J2599" s="10">
        <v>0</v>
      </c>
      <c r="K2599" s="3"/>
      <c r="L2599" s="3"/>
    </row>
    <row r="2600" spans="1:12" x14ac:dyDescent="0.3">
      <c r="A2600" s="2">
        <v>2019</v>
      </c>
      <c r="B2600" s="2" t="s">
        <v>11</v>
      </c>
      <c r="C2600" s="4" t="s">
        <v>88</v>
      </c>
      <c r="D2600" s="2" t="s">
        <v>60</v>
      </c>
      <c r="E2600" s="2" t="str">
        <f t="shared" si="80"/>
        <v>201907</v>
      </c>
      <c r="F2600" s="2" t="str">
        <f t="shared" si="81"/>
        <v>20190752</v>
      </c>
      <c r="G2600" s="2" t="s">
        <v>61</v>
      </c>
      <c r="H2600" s="2">
        <v>261074</v>
      </c>
      <c r="I2600" s="10">
        <v>1127650</v>
      </c>
      <c r="J2600" s="10">
        <v>0</v>
      </c>
      <c r="K2600" s="3"/>
      <c r="L2600" s="3"/>
    </row>
    <row r="2601" spans="1:12" x14ac:dyDescent="0.3">
      <c r="A2601" s="2">
        <v>2019</v>
      </c>
      <c r="B2601" s="2" t="s">
        <v>11</v>
      </c>
      <c r="C2601" s="4" t="s">
        <v>88</v>
      </c>
      <c r="D2601" s="2" t="s">
        <v>62</v>
      </c>
      <c r="E2601" s="2" t="str">
        <f t="shared" si="80"/>
        <v>201907</v>
      </c>
      <c r="F2601" s="2" t="str">
        <f t="shared" si="81"/>
        <v>20190754</v>
      </c>
      <c r="G2601" s="2" t="s">
        <v>63</v>
      </c>
      <c r="H2601" s="2">
        <v>419646</v>
      </c>
      <c r="I2601" s="10">
        <v>999775</v>
      </c>
      <c r="J2601" s="10">
        <v>0</v>
      </c>
      <c r="K2601" s="3"/>
      <c r="L2601" s="3"/>
    </row>
    <row r="2602" spans="1:12" x14ac:dyDescent="0.3">
      <c r="A2602" s="2">
        <v>2019</v>
      </c>
      <c r="B2602" s="2" t="s">
        <v>11</v>
      </c>
      <c r="C2602" s="4" t="s">
        <v>88</v>
      </c>
      <c r="D2602" s="2" t="s">
        <v>64</v>
      </c>
      <c r="E2602" s="2" t="str">
        <f t="shared" si="80"/>
        <v>201907</v>
      </c>
      <c r="F2602" s="2" t="str">
        <f t="shared" si="81"/>
        <v>20190786</v>
      </c>
      <c r="G2602" s="2" t="s">
        <v>65</v>
      </c>
      <c r="H2602" s="2">
        <v>43622</v>
      </c>
      <c r="I2602" s="10">
        <v>254753</v>
      </c>
      <c r="J2602" s="10">
        <v>0</v>
      </c>
      <c r="K2602" s="3"/>
      <c r="L2602" s="3"/>
    </row>
    <row r="2603" spans="1:12" x14ac:dyDescent="0.3">
      <c r="A2603" s="2">
        <v>2019</v>
      </c>
      <c r="B2603" s="2" t="s">
        <v>11</v>
      </c>
      <c r="C2603" s="4" t="s">
        <v>88</v>
      </c>
      <c r="D2603" s="2" t="s">
        <v>66</v>
      </c>
      <c r="E2603" s="2" t="str">
        <f t="shared" si="80"/>
        <v>201907</v>
      </c>
      <c r="F2603" s="2" t="str">
        <f t="shared" si="81"/>
        <v>20190763</v>
      </c>
      <c r="G2603" s="2" t="s">
        <v>67</v>
      </c>
      <c r="H2603" s="2">
        <v>265647</v>
      </c>
      <c r="I2603" s="10">
        <v>239605</v>
      </c>
      <c r="J2603" s="10">
        <v>0</v>
      </c>
      <c r="K2603" s="3"/>
      <c r="L2603" s="3"/>
    </row>
    <row r="2604" spans="1:12" x14ac:dyDescent="0.3">
      <c r="A2604" s="2">
        <v>2019</v>
      </c>
      <c r="B2604" s="2" t="s">
        <v>11</v>
      </c>
      <c r="C2604" s="4" t="s">
        <v>88</v>
      </c>
      <c r="D2604" s="2" t="s">
        <v>68</v>
      </c>
      <c r="E2604" s="2" t="str">
        <f t="shared" si="80"/>
        <v>201907</v>
      </c>
      <c r="F2604" s="2" t="str">
        <f t="shared" si="81"/>
        <v>20190766</v>
      </c>
      <c r="G2604" s="2" t="s">
        <v>69</v>
      </c>
      <c r="H2604" s="2">
        <v>532491</v>
      </c>
      <c r="I2604" s="10">
        <v>390102</v>
      </c>
      <c r="J2604" s="10">
        <v>0</v>
      </c>
      <c r="K2604" s="3"/>
      <c r="L2604" s="3"/>
    </row>
    <row r="2605" spans="1:12" x14ac:dyDescent="0.3">
      <c r="A2605" s="2">
        <v>2019</v>
      </c>
      <c r="B2605" s="2" t="s">
        <v>11</v>
      </c>
      <c r="C2605" s="4" t="s">
        <v>88</v>
      </c>
      <c r="D2605" s="2" t="s">
        <v>70</v>
      </c>
      <c r="E2605" s="2" t="str">
        <f t="shared" si="80"/>
        <v>201907</v>
      </c>
      <c r="F2605" s="2" t="str">
        <f t="shared" si="81"/>
        <v>20190788</v>
      </c>
      <c r="G2605" s="2" t="s">
        <v>71</v>
      </c>
      <c r="H2605" s="2">
        <v>41582</v>
      </c>
      <c r="I2605" s="10">
        <v>13073</v>
      </c>
      <c r="J2605" s="10">
        <v>0</v>
      </c>
      <c r="K2605" s="3"/>
      <c r="L2605" s="3"/>
    </row>
    <row r="2606" spans="1:12" x14ac:dyDescent="0.3">
      <c r="A2606" s="2">
        <v>2019</v>
      </c>
      <c r="B2606" s="2" t="s">
        <v>11</v>
      </c>
      <c r="C2606" s="4" t="s">
        <v>88</v>
      </c>
      <c r="D2606" s="2" t="s">
        <v>72</v>
      </c>
      <c r="E2606" s="2" t="str">
        <f t="shared" si="80"/>
        <v>201907</v>
      </c>
      <c r="F2606" s="2" t="str">
        <f t="shared" si="81"/>
        <v>20190768</v>
      </c>
      <c r="G2606" s="2" t="s">
        <v>73</v>
      </c>
      <c r="H2606" s="2">
        <v>1077356</v>
      </c>
      <c r="I2606" s="10">
        <v>935599</v>
      </c>
      <c r="J2606" s="10">
        <v>0</v>
      </c>
      <c r="K2606" s="3"/>
      <c r="L2606" s="3"/>
    </row>
    <row r="2607" spans="1:12" x14ac:dyDescent="0.3">
      <c r="A2607" s="2">
        <v>2019</v>
      </c>
      <c r="B2607" s="2" t="s">
        <v>11</v>
      </c>
      <c r="C2607" s="4" t="s">
        <v>88</v>
      </c>
      <c r="D2607" s="2" t="s">
        <v>74</v>
      </c>
      <c r="E2607" s="2" t="str">
        <f t="shared" si="80"/>
        <v>201907</v>
      </c>
      <c r="F2607" s="2" t="str">
        <f t="shared" si="81"/>
        <v>20190770</v>
      </c>
      <c r="G2607" s="2" t="s">
        <v>75</v>
      </c>
      <c r="H2607" s="2">
        <v>151112</v>
      </c>
      <c r="I2607" s="10">
        <v>765823</v>
      </c>
      <c r="J2607" s="10">
        <v>0</v>
      </c>
      <c r="K2607" s="3"/>
      <c r="L2607" s="3"/>
    </row>
    <row r="2608" spans="1:12" x14ac:dyDescent="0.3">
      <c r="A2608" s="2">
        <v>2019</v>
      </c>
      <c r="B2608" s="2" t="s">
        <v>11</v>
      </c>
      <c r="C2608" s="4" t="s">
        <v>88</v>
      </c>
      <c r="D2608" s="2" t="s">
        <v>76</v>
      </c>
      <c r="E2608" s="2" t="str">
        <f t="shared" si="80"/>
        <v>201907</v>
      </c>
      <c r="F2608" s="2" t="str">
        <f t="shared" si="81"/>
        <v>20190773</v>
      </c>
      <c r="G2608" s="2" t="s">
        <v>77</v>
      </c>
      <c r="H2608" s="2">
        <v>479066</v>
      </c>
      <c r="I2608" s="10">
        <v>725871</v>
      </c>
      <c r="J2608" s="10">
        <v>0</v>
      </c>
      <c r="K2608" s="3"/>
      <c r="L2608" s="3"/>
    </row>
    <row r="2609" spans="1:12" x14ac:dyDescent="0.3">
      <c r="A2609" s="2">
        <v>2019</v>
      </c>
      <c r="B2609" s="2" t="s">
        <v>11</v>
      </c>
      <c r="C2609" s="4" t="s">
        <v>88</v>
      </c>
      <c r="D2609" s="2" t="s">
        <v>78</v>
      </c>
      <c r="E2609" s="2" t="str">
        <f t="shared" si="80"/>
        <v>201907</v>
      </c>
      <c r="F2609" s="2" t="str">
        <f t="shared" si="81"/>
        <v>20190776</v>
      </c>
      <c r="G2609" s="2" t="s">
        <v>79</v>
      </c>
      <c r="H2609" s="2">
        <v>2468766</v>
      </c>
      <c r="I2609" s="10">
        <v>1756761</v>
      </c>
      <c r="J2609" s="10">
        <v>0</v>
      </c>
      <c r="K2609" s="3"/>
      <c r="L2609" s="3"/>
    </row>
    <row r="2610" spans="1:12" x14ac:dyDescent="0.3">
      <c r="A2610" s="2">
        <v>2019</v>
      </c>
      <c r="B2610" s="2" t="s">
        <v>11</v>
      </c>
      <c r="C2610" s="4" t="s">
        <v>88</v>
      </c>
      <c r="D2610" s="2" t="s">
        <v>80</v>
      </c>
      <c r="E2610" s="2" t="str">
        <f t="shared" si="80"/>
        <v>201907</v>
      </c>
      <c r="F2610" s="2" t="str">
        <f t="shared" si="81"/>
        <v>20190797</v>
      </c>
      <c r="G2610" s="2" t="s">
        <v>81</v>
      </c>
      <c r="H2610" s="2">
        <v>3692</v>
      </c>
      <c r="I2610" s="10">
        <v>26756</v>
      </c>
      <c r="J2610" s="10">
        <v>0</v>
      </c>
      <c r="K2610" s="3"/>
      <c r="L2610" s="3"/>
    </row>
    <row r="2611" spans="1:12" x14ac:dyDescent="0.3">
      <c r="A2611" s="2">
        <v>2019</v>
      </c>
      <c r="B2611" s="2" t="s">
        <v>11</v>
      </c>
      <c r="C2611" s="4" t="s">
        <v>88</v>
      </c>
      <c r="D2611" s="2" t="s">
        <v>82</v>
      </c>
      <c r="E2611" s="2" t="str">
        <f t="shared" si="80"/>
        <v>201907</v>
      </c>
      <c r="F2611" s="2" t="str">
        <f t="shared" si="81"/>
        <v>20190799</v>
      </c>
      <c r="G2611" s="2" t="s">
        <v>83</v>
      </c>
      <c r="H2611" s="2">
        <v>7860</v>
      </c>
      <c r="I2611" s="10">
        <v>64603</v>
      </c>
      <c r="J2611" s="10">
        <v>0</v>
      </c>
      <c r="K2611" s="3"/>
      <c r="L2611" s="3"/>
    </row>
    <row r="2612" spans="1:12" x14ac:dyDescent="0.3">
      <c r="A2612" s="2">
        <v>2019</v>
      </c>
      <c r="B2612" s="2" t="s">
        <v>7</v>
      </c>
      <c r="C2612" s="4" t="s">
        <v>22</v>
      </c>
      <c r="D2612" s="2" t="s">
        <v>5</v>
      </c>
      <c r="E2612" s="2" t="str">
        <f t="shared" si="80"/>
        <v>201908</v>
      </c>
      <c r="F2612" s="2" t="str">
        <f t="shared" si="81"/>
        <v>20190891</v>
      </c>
      <c r="G2612" s="2" t="s">
        <v>6</v>
      </c>
      <c r="H2612" s="2">
        <v>14957</v>
      </c>
      <c r="I2612" s="10">
        <v>54147</v>
      </c>
      <c r="J2612" s="10">
        <v>0</v>
      </c>
      <c r="K2612" s="3"/>
      <c r="L2612" s="3"/>
    </row>
    <row r="2613" spans="1:12" x14ac:dyDescent="0.3">
      <c r="A2613" s="2">
        <v>2019</v>
      </c>
      <c r="B2613" s="2" t="s">
        <v>7</v>
      </c>
      <c r="C2613" s="4" t="s">
        <v>22</v>
      </c>
      <c r="D2613" s="2" t="s">
        <v>18</v>
      </c>
      <c r="E2613" s="2" t="str">
        <f t="shared" si="80"/>
        <v>201908</v>
      </c>
      <c r="F2613" s="2" t="str">
        <f t="shared" si="81"/>
        <v>20190805</v>
      </c>
      <c r="G2613" s="2" t="s">
        <v>19</v>
      </c>
      <c r="H2613" s="2">
        <v>3903201</v>
      </c>
      <c r="I2613" s="10">
        <v>2306143</v>
      </c>
      <c r="J2613" s="10">
        <v>0</v>
      </c>
      <c r="K2613" s="3"/>
      <c r="L2613" s="3"/>
    </row>
    <row r="2614" spans="1:12" x14ac:dyDescent="0.3">
      <c r="A2614" s="2">
        <v>2019</v>
      </c>
      <c r="B2614" s="2" t="s">
        <v>7</v>
      </c>
      <c r="C2614" s="4" t="s">
        <v>22</v>
      </c>
      <c r="D2614" s="2" t="s">
        <v>20</v>
      </c>
      <c r="E2614" s="2" t="str">
        <f t="shared" si="80"/>
        <v>201908</v>
      </c>
      <c r="F2614" s="2" t="str">
        <f t="shared" si="81"/>
        <v>20190881</v>
      </c>
      <c r="G2614" s="2" t="s">
        <v>21</v>
      </c>
      <c r="H2614" s="2">
        <v>45518</v>
      </c>
      <c r="I2614" s="10">
        <v>207208</v>
      </c>
      <c r="J2614" s="10">
        <v>0</v>
      </c>
      <c r="K2614" s="3"/>
      <c r="L2614" s="3"/>
    </row>
    <row r="2615" spans="1:12" x14ac:dyDescent="0.3">
      <c r="A2615" s="2">
        <v>2019</v>
      </c>
      <c r="B2615" s="2" t="s">
        <v>7</v>
      </c>
      <c r="C2615" s="4" t="s">
        <v>22</v>
      </c>
      <c r="D2615" s="2" t="s">
        <v>22</v>
      </c>
      <c r="E2615" s="2" t="str">
        <f t="shared" si="80"/>
        <v>201908</v>
      </c>
      <c r="F2615" s="2" t="str">
        <f t="shared" si="81"/>
        <v>20190808</v>
      </c>
      <c r="G2615" s="2" t="s">
        <v>23</v>
      </c>
      <c r="H2615" s="2">
        <v>1114817</v>
      </c>
      <c r="I2615" s="10">
        <v>1371081</v>
      </c>
      <c r="J2615" s="10">
        <v>0</v>
      </c>
      <c r="K2615" s="3"/>
      <c r="L2615" s="3"/>
    </row>
    <row r="2616" spans="1:12" x14ac:dyDescent="0.3">
      <c r="A2616" s="2">
        <v>2019</v>
      </c>
      <c r="B2616" s="2" t="s">
        <v>7</v>
      </c>
      <c r="C2616" s="4" t="s">
        <v>22</v>
      </c>
      <c r="D2616" s="2" t="s">
        <v>24</v>
      </c>
      <c r="E2616" s="2" t="str">
        <f t="shared" si="80"/>
        <v>201908</v>
      </c>
      <c r="F2616" s="2" t="str">
        <f t="shared" si="81"/>
        <v>20190811</v>
      </c>
      <c r="G2616" s="2" t="s">
        <v>25</v>
      </c>
      <c r="H2616" s="2">
        <v>6209880</v>
      </c>
      <c r="I2616" s="10">
        <v>1213251</v>
      </c>
      <c r="J2616" s="10">
        <v>0</v>
      </c>
      <c r="K2616" s="3"/>
      <c r="L2616" s="3"/>
    </row>
    <row r="2617" spans="1:12" x14ac:dyDescent="0.3">
      <c r="A2617" s="2">
        <v>2019</v>
      </c>
      <c r="B2617" s="2" t="s">
        <v>7</v>
      </c>
      <c r="C2617" s="4" t="s">
        <v>22</v>
      </c>
      <c r="D2617" s="2" t="s">
        <v>26</v>
      </c>
      <c r="E2617" s="2" t="str">
        <f t="shared" si="80"/>
        <v>201908</v>
      </c>
      <c r="F2617" s="2" t="str">
        <f t="shared" si="81"/>
        <v>20190813</v>
      </c>
      <c r="G2617" s="2" t="s">
        <v>27</v>
      </c>
      <c r="H2617" s="2">
        <v>632079</v>
      </c>
      <c r="I2617" s="10">
        <v>1446226</v>
      </c>
      <c r="J2617" s="10">
        <v>0</v>
      </c>
      <c r="K2617" s="3"/>
      <c r="L2617" s="3"/>
    </row>
    <row r="2618" spans="1:12" x14ac:dyDescent="0.3">
      <c r="A2618" s="2">
        <v>2019</v>
      </c>
      <c r="B2618" s="2" t="s">
        <v>7</v>
      </c>
      <c r="C2618" s="4" t="s">
        <v>22</v>
      </c>
      <c r="D2618" s="2" t="s">
        <v>28</v>
      </c>
      <c r="E2618" s="2" t="str">
        <f t="shared" si="80"/>
        <v>201908</v>
      </c>
      <c r="F2618" s="2" t="str">
        <f t="shared" si="81"/>
        <v>20190815</v>
      </c>
      <c r="G2618" s="2" t="s">
        <v>29</v>
      </c>
      <c r="H2618" s="2">
        <v>448008</v>
      </c>
      <c r="I2618" s="10">
        <v>647820</v>
      </c>
      <c r="J2618" s="10">
        <v>0</v>
      </c>
      <c r="K2618" s="3"/>
      <c r="L2618" s="3"/>
    </row>
    <row r="2619" spans="1:12" x14ac:dyDescent="0.3">
      <c r="A2619" s="2">
        <v>2019</v>
      </c>
      <c r="B2619" s="2" t="s">
        <v>7</v>
      </c>
      <c r="C2619" s="4" t="s">
        <v>22</v>
      </c>
      <c r="D2619" s="2" t="s">
        <v>30</v>
      </c>
      <c r="E2619" s="2" t="str">
        <f t="shared" si="80"/>
        <v>201908</v>
      </c>
      <c r="F2619" s="2" t="str">
        <f t="shared" si="81"/>
        <v>20190817</v>
      </c>
      <c r="G2619" s="2" t="s">
        <v>31</v>
      </c>
      <c r="H2619" s="2">
        <v>458852</v>
      </c>
      <c r="I2619" s="10">
        <v>390581</v>
      </c>
      <c r="J2619" s="10">
        <v>0</v>
      </c>
      <c r="K2619" s="3"/>
      <c r="L2619" s="3"/>
    </row>
    <row r="2620" spans="1:12" x14ac:dyDescent="0.3">
      <c r="A2620" s="2">
        <v>2019</v>
      </c>
      <c r="B2620" s="2" t="s">
        <v>7</v>
      </c>
      <c r="C2620" s="4" t="s">
        <v>22</v>
      </c>
      <c r="D2620" s="2" t="s">
        <v>32</v>
      </c>
      <c r="E2620" s="2" t="str">
        <f t="shared" si="80"/>
        <v>201908</v>
      </c>
      <c r="F2620" s="2" t="str">
        <f t="shared" si="81"/>
        <v>20190818</v>
      </c>
      <c r="G2620" s="2" t="s">
        <v>33</v>
      </c>
      <c r="H2620" s="2">
        <v>71241</v>
      </c>
      <c r="I2620" s="10">
        <v>310233</v>
      </c>
      <c r="J2620" s="10">
        <v>0</v>
      </c>
      <c r="K2620" s="3"/>
      <c r="L2620" s="3"/>
    </row>
    <row r="2621" spans="1:12" x14ac:dyDescent="0.3">
      <c r="A2621" s="2">
        <v>2019</v>
      </c>
      <c r="B2621" s="2" t="s">
        <v>7</v>
      </c>
      <c r="C2621" s="4" t="s">
        <v>22</v>
      </c>
      <c r="D2621" s="2" t="s">
        <v>34</v>
      </c>
      <c r="E2621" s="2" t="str">
        <f t="shared" si="80"/>
        <v>201908</v>
      </c>
      <c r="F2621" s="2" t="str">
        <f t="shared" si="81"/>
        <v>20190885</v>
      </c>
      <c r="G2621" s="2" t="s">
        <v>35</v>
      </c>
      <c r="H2621" s="2">
        <v>153805</v>
      </c>
      <c r="I2621" s="10">
        <v>218623</v>
      </c>
      <c r="J2621" s="10">
        <v>0</v>
      </c>
      <c r="K2621" s="3"/>
      <c r="L2621" s="3"/>
    </row>
    <row r="2622" spans="1:12" x14ac:dyDescent="0.3">
      <c r="A2622" s="2">
        <v>2019</v>
      </c>
      <c r="B2622" s="2" t="s">
        <v>7</v>
      </c>
      <c r="C2622" s="4" t="s">
        <v>22</v>
      </c>
      <c r="D2622" s="2" t="s">
        <v>36</v>
      </c>
      <c r="E2622" s="2" t="str">
        <f t="shared" si="80"/>
        <v>201908</v>
      </c>
      <c r="F2622" s="2" t="str">
        <f t="shared" si="81"/>
        <v>20190819</v>
      </c>
      <c r="G2622" s="2" t="s">
        <v>37</v>
      </c>
      <c r="H2622" s="2">
        <v>272175</v>
      </c>
      <c r="I2622" s="10">
        <v>957909</v>
      </c>
      <c r="J2622" s="10">
        <v>0</v>
      </c>
      <c r="K2622" s="3"/>
      <c r="L2622" s="3"/>
    </row>
    <row r="2623" spans="1:12" x14ac:dyDescent="0.3">
      <c r="A2623" s="2">
        <v>2019</v>
      </c>
      <c r="B2623" s="2" t="s">
        <v>7</v>
      </c>
      <c r="C2623" s="4" t="s">
        <v>22</v>
      </c>
      <c r="D2623" s="2" t="s">
        <v>38</v>
      </c>
      <c r="E2623" s="2" t="str">
        <f t="shared" si="80"/>
        <v>201908</v>
      </c>
      <c r="F2623" s="2" t="str">
        <f t="shared" si="81"/>
        <v>20190820</v>
      </c>
      <c r="G2623" s="2" t="s">
        <v>39</v>
      </c>
      <c r="H2623" s="2">
        <v>310767</v>
      </c>
      <c r="I2623" s="10">
        <v>831291</v>
      </c>
      <c r="J2623" s="10">
        <v>0</v>
      </c>
      <c r="K2623" s="3"/>
      <c r="L2623" s="3"/>
    </row>
    <row r="2624" spans="1:12" x14ac:dyDescent="0.3">
      <c r="A2624" s="2">
        <v>2019</v>
      </c>
      <c r="B2624" s="2" t="s">
        <v>7</v>
      </c>
      <c r="C2624" s="4" t="s">
        <v>22</v>
      </c>
      <c r="D2624" s="2" t="s">
        <v>40</v>
      </c>
      <c r="E2624" s="2" t="str">
        <f t="shared" si="80"/>
        <v>201908</v>
      </c>
      <c r="F2624" s="2" t="str">
        <f t="shared" si="81"/>
        <v>20190827</v>
      </c>
      <c r="G2624" s="2" t="s">
        <v>41</v>
      </c>
      <c r="H2624" s="2">
        <v>49274</v>
      </c>
      <c r="I2624" s="10">
        <v>360411</v>
      </c>
      <c r="J2624" s="10">
        <v>0</v>
      </c>
      <c r="K2624" s="3"/>
      <c r="L2624" s="3"/>
    </row>
    <row r="2625" spans="1:12" x14ac:dyDescent="0.3">
      <c r="A2625" s="2">
        <v>2019</v>
      </c>
      <c r="B2625" s="2" t="s">
        <v>7</v>
      </c>
      <c r="C2625" s="4" t="s">
        <v>22</v>
      </c>
      <c r="D2625" s="2" t="s">
        <v>42</v>
      </c>
      <c r="E2625" s="2" t="str">
        <f t="shared" si="80"/>
        <v>201908</v>
      </c>
      <c r="F2625" s="2" t="str">
        <f t="shared" si="81"/>
        <v>20190823</v>
      </c>
      <c r="G2625" s="2" t="s">
        <v>43</v>
      </c>
      <c r="H2625" s="2">
        <v>296491</v>
      </c>
      <c r="I2625" s="10">
        <v>1322407</v>
      </c>
      <c r="J2625" s="10">
        <v>0</v>
      </c>
      <c r="K2625" s="3"/>
      <c r="L2625" s="3"/>
    </row>
    <row r="2626" spans="1:12" x14ac:dyDescent="0.3">
      <c r="A2626" s="2">
        <v>2019</v>
      </c>
      <c r="B2626" s="2" t="s">
        <v>7</v>
      </c>
      <c r="C2626" s="4" t="s">
        <v>22</v>
      </c>
      <c r="D2626" s="2" t="s">
        <v>44</v>
      </c>
      <c r="E2626" s="2" t="str">
        <f t="shared" ref="E2626:E2689" si="82">+CONCATENATE(A2626,C2626)</f>
        <v>201908</v>
      </c>
      <c r="F2626" s="2" t="str">
        <f t="shared" ref="F2626:F2689" si="83">+CONCATENATE(A2626,C2626,D2626)</f>
        <v>20190825</v>
      </c>
      <c r="G2626" s="2" t="s">
        <v>45</v>
      </c>
      <c r="H2626" s="2">
        <v>1415335</v>
      </c>
      <c r="I2626" s="10">
        <v>847773</v>
      </c>
      <c r="J2626" s="10">
        <v>0</v>
      </c>
      <c r="K2626" s="3"/>
      <c r="L2626" s="3"/>
    </row>
    <row r="2627" spans="1:12" x14ac:dyDescent="0.3">
      <c r="A2627" s="2">
        <v>2019</v>
      </c>
      <c r="B2627" s="2" t="s">
        <v>7</v>
      </c>
      <c r="C2627" s="4" t="s">
        <v>22</v>
      </c>
      <c r="D2627" s="2" t="s">
        <v>46</v>
      </c>
      <c r="E2627" s="2" t="str">
        <f t="shared" si="82"/>
        <v>201908</v>
      </c>
      <c r="F2627" s="2" t="str">
        <f t="shared" si="83"/>
        <v>20190894</v>
      </c>
      <c r="G2627" s="2" t="s">
        <v>47</v>
      </c>
      <c r="H2627" s="2">
        <v>4188</v>
      </c>
      <c r="I2627" s="10">
        <v>40332</v>
      </c>
      <c r="J2627" s="10">
        <v>0</v>
      </c>
      <c r="K2627" s="3"/>
      <c r="L2627" s="3"/>
    </row>
    <row r="2628" spans="1:12" x14ac:dyDescent="0.3">
      <c r="A2628" s="2">
        <v>2019</v>
      </c>
      <c r="B2628" s="2" t="s">
        <v>7</v>
      </c>
      <c r="C2628" s="4" t="s">
        <v>22</v>
      </c>
      <c r="D2628" s="2" t="s">
        <v>48</v>
      </c>
      <c r="E2628" s="2" t="str">
        <f t="shared" si="82"/>
        <v>201908</v>
      </c>
      <c r="F2628" s="2" t="str">
        <f t="shared" si="83"/>
        <v>20190895</v>
      </c>
      <c r="G2628" s="2" t="s">
        <v>49</v>
      </c>
      <c r="H2628" s="2">
        <v>17085</v>
      </c>
      <c r="I2628" s="10">
        <v>58952</v>
      </c>
      <c r="J2628" s="10">
        <v>0</v>
      </c>
      <c r="K2628" s="3"/>
      <c r="L2628" s="3"/>
    </row>
    <row r="2629" spans="1:12" x14ac:dyDescent="0.3">
      <c r="A2629" s="2">
        <v>2019</v>
      </c>
      <c r="B2629" s="2" t="s">
        <v>7</v>
      </c>
      <c r="C2629" s="4" t="s">
        <v>22</v>
      </c>
      <c r="D2629" s="2" t="s">
        <v>50</v>
      </c>
      <c r="E2629" s="2" t="str">
        <f t="shared" si="82"/>
        <v>201908</v>
      </c>
      <c r="F2629" s="2" t="str">
        <f t="shared" si="83"/>
        <v>20190841</v>
      </c>
      <c r="G2629" s="2" t="s">
        <v>51</v>
      </c>
      <c r="H2629" s="2">
        <v>317390</v>
      </c>
      <c r="I2629" s="10">
        <v>768484</v>
      </c>
      <c r="J2629" s="10">
        <v>0</v>
      </c>
      <c r="K2629" s="3"/>
      <c r="L2629" s="3"/>
    </row>
    <row r="2630" spans="1:12" x14ac:dyDescent="0.3">
      <c r="A2630" s="2">
        <v>2019</v>
      </c>
      <c r="B2630" s="2" t="s">
        <v>7</v>
      </c>
      <c r="C2630" s="4" t="s">
        <v>22</v>
      </c>
      <c r="D2630" s="2" t="s">
        <v>54</v>
      </c>
      <c r="E2630" s="2" t="str">
        <f t="shared" si="82"/>
        <v>201908</v>
      </c>
      <c r="F2630" s="2" t="str">
        <f t="shared" si="83"/>
        <v>20190844</v>
      </c>
      <c r="G2630" s="2" t="s">
        <v>55</v>
      </c>
      <c r="H2630" s="2">
        <v>140141</v>
      </c>
      <c r="I2630" s="10">
        <v>741686</v>
      </c>
      <c r="J2630" s="10">
        <v>0</v>
      </c>
      <c r="K2630" s="3"/>
      <c r="L2630" s="3"/>
    </row>
    <row r="2631" spans="1:12" x14ac:dyDescent="0.3">
      <c r="A2631" s="2">
        <v>2019</v>
      </c>
      <c r="B2631" s="2" t="s">
        <v>7</v>
      </c>
      <c r="C2631" s="4" t="s">
        <v>22</v>
      </c>
      <c r="D2631" s="2" t="s">
        <v>56</v>
      </c>
      <c r="E2631" s="2" t="str">
        <f t="shared" si="82"/>
        <v>201908</v>
      </c>
      <c r="F2631" s="2" t="str">
        <f t="shared" si="83"/>
        <v>20190847</v>
      </c>
      <c r="G2631" s="2" t="s">
        <v>57</v>
      </c>
      <c r="H2631" s="2">
        <v>362449</v>
      </c>
      <c r="I2631" s="10">
        <v>928300</v>
      </c>
      <c r="J2631" s="10">
        <v>0</v>
      </c>
      <c r="K2631" s="3"/>
      <c r="L2631" s="3"/>
    </row>
    <row r="2632" spans="1:12" x14ac:dyDescent="0.3">
      <c r="A2632" s="2">
        <v>2019</v>
      </c>
      <c r="B2632" s="2" t="s">
        <v>7</v>
      </c>
      <c r="C2632" s="4" t="s">
        <v>22</v>
      </c>
      <c r="D2632" s="2" t="s">
        <v>58</v>
      </c>
      <c r="E2632" s="2" t="str">
        <f t="shared" si="82"/>
        <v>201908</v>
      </c>
      <c r="F2632" s="2" t="str">
        <f t="shared" si="83"/>
        <v>20190850</v>
      </c>
      <c r="G2632" s="2" t="s">
        <v>59</v>
      </c>
      <c r="H2632" s="2">
        <v>420325</v>
      </c>
      <c r="I2632" s="10">
        <v>512589</v>
      </c>
      <c r="J2632" s="10">
        <v>0</v>
      </c>
      <c r="K2632" s="3"/>
      <c r="L2632" s="3"/>
    </row>
    <row r="2633" spans="1:12" x14ac:dyDescent="0.3">
      <c r="A2633" s="2">
        <v>2019</v>
      </c>
      <c r="B2633" s="2" t="s">
        <v>7</v>
      </c>
      <c r="C2633" s="4" t="s">
        <v>22</v>
      </c>
      <c r="D2633" s="2" t="s">
        <v>60</v>
      </c>
      <c r="E2633" s="2" t="str">
        <f t="shared" si="82"/>
        <v>201908</v>
      </c>
      <c r="F2633" s="2" t="str">
        <f t="shared" si="83"/>
        <v>20190852</v>
      </c>
      <c r="G2633" s="2" t="s">
        <v>61</v>
      </c>
      <c r="H2633" s="2">
        <v>260400</v>
      </c>
      <c r="I2633" s="10">
        <v>1128702</v>
      </c>
      <c r="J2633" s="10">
        <v>0</v>
      </c>
      <c r="K2633" s="3"/>
      <c r="L2633" s="3"/>
    </row>
    <row r="2634" spans="1:12" x14ac:dyDescent="0.3">
      <c r="A2634" s="2">
        <v>2019</v>
      </c>
      <c r="B2634" s="2" t="s">
        <v>7</v>
      </c>
      <c r="C2634" s="4" t="s">
        <v>22</v>
      </c>
      <c r="D2634" s="2" t="s">
        <v>62</v>
      </c>
      <c r="E2634" s="2" t="str">
        <f t="shared" si="82"/>
        <v>201908</v>
      </c>
      <c r="F2634" s="2" t="str">
        <f t="shared" si="83"/>
        <v>20190854</v>
      </c>
      <c r="G2634" s="2" t="s">
        <v>63</v>
      </c>
      <c r="H2634" s="2">
        <v>421836</v>
      </c>
      <c r="I2634" s="10">
        <v>1003918</v>
      </c>
      <c r="J2634" s="10">
        <v>0</v>
      </c>
      <c r="K2634" s="3"/>
      <c r="L2634" s="3"/>
    </row>
    <row r="2635" spans="1:12" x14ac:dyDescent="0.3">
      <c r="A2635" s="2">
        <v>2019</v>
      </c>
      <c r="B2635" s="2" t="s">
        <v>7</v>
      </c>
      <c r="C2635" s="4" t="s">
        <v>22</v>
      </c>
      <c r="D2635" s="2" t="s">
        <v>64</v>
      </c>
      <c r="E2635" s="2" t="str">
        <f t="shared" si="82"/>
        <v>201908</v>
      </c>
      <c r="F2635" s="2" t="str">
        <f t="shared" si="83"/>
        <v>20190886</v>
      </c>
      <c r="G2635" s="2" t="s">
        <v>65</v>
      </c>
      <c r="H2635" s="2">
        <v>43958</v>
      </c>
      <c r="I2635" s="10">
        <v>254844</v>
      </c>
      <c r="J2635" s="10">
        <v>0</v>
      </c>
      <c r="K2635" s="3"/>
      <c r="L2635" s="3"/>
    </row>
    <row r="2636" spans="1:12" x14ac:dyDescent="0.3">
      <c r="A2636" s="2">
        <v>2019</v>
      </c>
      <c r="B2636" s="2" t="s">
        <v>7</v>
      </c>
      <c r="C2636" s="4" t="s">
        <v>22</v>
      </c>
      <c r="D2636" s="2" t="s">
        <v>66</v>
      </c>
      <c r="E2636" s="2" t="str">
        <f t="shared" si="82"/>
        <v>201908</v>
      </c>
      <c r="F2636" s="2" t="str">
        <f t="shared" si="83"/>
        <v>20190863</v>
      </c>
      <c r="G2636" s="2" t="s">
        <v>67</v>
      </c>
      <c r="H2636" s="2">
        <v>266206</v>
      </c>
      <c r="I2636" s="10">
        <v>239881</v>
      </c>
      <c r="J2636" s="10">
        <v>0</v>
      </c>
      <c r="K2636" s="3"/>
      <c r="L2636" s="3"/>
    </row>
    <row r="2637" spans="1:12" x14ac:dyDescent="0.3">
      <c r="A2637" s="2">
        <v>2019</v>
      </c>
      <c r="B2637" s="2" t="s">
        <v>7</v>
      </c>
      <c r="C2637" s="4" t="s">
        <v>22</v>
      </c>
      <c r="D2637" s="2" t="s">
        <v>68</v>
      </c>
      <c r="E2637" s="2" t="str">
        <f t="shared" si="82"/>
        <v>201908</v>
      </c>
      <c r="F2637" s="2" t="str">
        <f t="shared" si="83"/>
        <v>20190866</v>
      </c>
      <c r="G2637" s="2" t="s">
        <v>69</v>
      </c>
      <c r="H2637" s="2">
        <v>534447</v>
      </c>
      <c r="I2637" s="10">
        <v>390621</v>
      </c>
      <c r="J2637" s="10">
        <v>0</v>
      </c>
      <c r="K2637" s="3"/>
      <c r="L2637" s="3"/>
    </row>
    <row r="2638" spans="1:12" x14ac:dyDescent="0.3">
      <c r="A2638" s="2">
        <v>2019</v>
      </c>
      <c r="B2638" s="2" t="s">
        <v>7</v>
      </c>
      <c r="C2638" s="4" t="s">
        <v>22</v>
      </c>
      <c r="D2638" s="2" t="s">
        <v>70</v>
      </c>
      <c r="E2638" s="2" t="str">
        <f t="shared" si="82"/>
        <v>201908</v>
      </c>
      <c r="F2638" s="2" t="str">
        <f t="shared" si="83"/>
        <v>20190888</v>
      </c>
      <c r="G2638" s="2" t="s">
        <v>71</v>
      </c>
      <c r="H2638" s="2">
        <v>41627</v>
      </c>
      <c r="I2638" s="10">
        <v>12933</v>
      </c>
      <c r="J2638" s="10">
        <v>0</v>
      </c>
      <c r="K2638" s="3"/>
      <c r="L2638" s="3"/>
    </row>
    <row r="2639" spans="1:12" x14ac:dyDescent="0.3">
      <c r="A2639" s="2">
        <v>2019</v>
      </c>
      <c r="B2639" s="2" t="s">
        <v>7</v>
      </c>
      <c r="C2639" s="4" t="s">
        <v>22</v>
      </c>
      <c r="D2639" s="2" t="s">
        <v>72</v>
      </c>
      <c r="E2639" s="2" t="str">
        <f t="shared" si="82"/>
        <v>201908</v>
      </c>
      <c r="F2639" s="2" t="str">
        <f t="shared" si="83"/>
        <v>20190868</v>
      </c>
      <c r="G2639" s="2" t="s">
        <v>73</v>
      </c>
      <c r="H2639" s="2">
        <v>1080505</v>
      </c>
      <c r="I2639" s="10">
        <v>935579</v>
      </c>
      <c r="J2639" s="10">
        <v>0</v>
      </c>
      <c r="K2639" s="3"/>
      <c r="L2639" s="3"/>
    </row>
    <row r="2640" spans="1:12" x14ac:dyDescent="0.3">
      <c r="A2640" s="2">
        <v>2019</v>
      </c>
      <c r="B2640" s="2" t="s">
        <v>7</v>
      </c>
      <c r="C2640" s="4" t="s">
        <v>22</v>
      </c>
      <c r="D2640" s="2" t="s">
        <v>74</v>
      </c>
      <c r="E2640" s="2" t="str">
        <f t="shared" si="82"/>
        <v>201908</v>
      </c>
      <c r="F2640" s="2" t="str">
        <f t="shared" si="83"/>
        <v>20190870</v>
      </c>
      <c r="G2640" s="2" t="s">
        <v>75</v>
      </c>
      <c r="H2640" s="2">
        <v>152731</v>
      </c>
      <c r="I2640" s="10">
        <v>767431</v>
      </c>
      <c r="J2640" s="10">
        <v>0</v>
      </c>
      <c r="K2640" s="3"/>
      <c r="L2640" s="3"/>
    </row>
    <row r="2641" spans="1:12" x14ac:dyDescent="0.3">
      <c r="A2641" s="2">
        <v>2019</v>
      </c>
      <c r="B2641" s="2" t="s">
        <v>7</v>
      </c>
      <c r="C2641" s="4" t="s">
        <v>22</v>
      </c>
      <c r="D2641" s="2" t="s">
        <v>76</v>
      </c>
      <c r="E2641" s="2" t="str">
        <f t="shared" si="82"/>
        <v>201908</v>
      </c>
      <c r="F2641" s="2" t="str">
        <f t="shared" si="83"/>
        <v>20190873</v>
      </c>
      <c r="G2641" s="2" t="s">
        <v>77</v>
      </c>
      <c r="H2641" s="2">
        <v>481191</v>
      </c>
      <c r="I2641" s="10">
        <v>726236</v>
      </c>
      <c r="J2641" s="10">
        <v>0</v>
      </c>
      <c r="K2641" s="3"/>
      <c r="L2641" s="3"/>
    </row>
    <row r="2642" spans="1:12" x14ac:dyDescent="0.3">
      <c r="A2642" s="2">
        <v>2019</v>
      </c>
      <c r="B2642" s="2" t="s">
        <v>7</v>
      </c>
      <c r="C2642" s="4" t="s">
        <v>22</v>
      </c>
      <c r="D2642" s="2" t="s">
        <v>78</v>
      </c>
      <c r="E2642" s="2" t="str">
        <f t="shared" si="82"/>
        <v>201908</v>
      </c>
      <c r="F2642" s="2" t="str">
        <f t="shared" si="83"/>
        <v>20190876</v>
      </c>
      <c r="G2642" s="2" t="s">
        <v>79</v>
      </c>
      <c r="H2642" s="2">
        <v>2466831</v>
      </c>
      <c r="I2642" s="10">
        <v>1759512</v>
      </c>
      <c r="J2642" s="10">
        <v>0</v>
      </c>
      <c r="K2642" s="3"/>
      <c r="L2642" s="3"/>
    </row>
    <row r="2643" spans="1:12" x14ac:dyDescent="0.3">
      <c r="A2643" s="2">
        <v>2019</v>
      </c>
      <c r="B2643" s="2" t="s">
        <v>7</v>
      </c>
      <c r="C2643" s="4" t="s">
        <v>22</v>
      </c>
      <c r="D2643" s="2" t="s">
        <v>80</v>
      </c>
      <c r="E2643" s="2" t="str">
        <f t="shared" si="82"/>
        <v>201908</v>
      </c>
      <c r="F2643" s="2" t="str">
        <f t="shared" si="83"/>
        <v>20190897</v>
      </c>
      <c r="G2643" s="2" t="s">
        <v>81</v>
      </c>
      <c r="H2643" s="2">
        <v>3761</v>
      </c>
      <c r="I2643" s="10">
        <v>26799</v>
      </c>
      <c r="J2643" s="10">
        <v>0</v>
      </c>
      <c r="K2643" s="3"/>
      <c r="L2643" s="3"/>
    </row>
    <row r="2644" spans="1:12" x14ac:dyDescent="0.3">
      <c r="A2644" s="2">
        <v>2019</v>
      </c>
      <c r="B2644" s="2" t="s">
        <v>7</v>
      </c>
      <c r="C2644" s="4" t="s">
        <v>22</v>
      </c>
      <c r="D2644" s="2" t="s">
        <v>82</v>
      </c>
      <c r="E2644" s="2" t="str">
        <f t="shared" si="82"/>
        <v>201908</v>
      </c>
      <c r="F2644" s="2" t="str">
        <f t="shared" si="83"/>
        <v>20190899</v>
      </c>
      <c r="G2644" s="2" t="s">
        <v>83</v>
      </c>
      <c r="H2644" s="2">
        <v>7827</v>
      </c>
      <c r="I2644" s="10">
        <v>64758</v>
      </c>
      <c r="J2644" s="10">
        <v>0</v>
      </c>
      <c r="K2644" s="3"/>
      <c r="L2644" s="3"/>
    </row>
    <row r="2645" spans="1:12" x14ac:dyDescent="0.3">
      <c r="A2645" s="2">
        <v>2019</v>
      </c>
      <c r="B2645" s="2" t="s">
        <v>17</v>
      </c>
      <c r="C2645" s="4" t="s">
        <v>92</v>
      </c>
      <c r="D2645" s="2" t="s">
        <v>5</v>
      </c>
      <c r="E2645" s="2" t="str">
        <f t="shared" si="82"/>
        <v>201909</v>
      </c>
      <c r="F2645" s="2" t="str">
        <f t="shared" si="83"/>
        <v>20190991</v>
      </c>
      <c r="G2645" s="2" t="s">
        <v>6</v>
      </c>
      <c r="H2645" s="2">
        <v>15382</v>
      </c>
      <c r="I2645" s="10">
        <v>54143</v>
      </c>
      <c r="J2645" s="10">
        <v>0</v>
      </c>
      <c r="K2645" s="3"/>
      <c r="L2645" s="3"/>
    </row>
    <row r="2646" spans="1:12" x14ac:dyDescent="0.3">
      <c r="A2646" s="2">
        <v>2019</v>
      </c>
      <c r="B2646" s="2" t="s">
        <v>17</v>
      </c>
      <c r="C2646" s="4" t="s">
        <v>92</v>
      </c>
      <c r="D2646" s="2" t="s">
        <v>18</v>
      </c>
      <c r="E2646" s="2" t="str">
        <f t="shared" si="82"/>
        <v>201909</v>
      </c>
      <c r="F2646" s="2" t="str">
        <f t="shared" si="83"/>
        <v>20190905</v>
      </c>
      <c r="G2646" s="2" t="s">
        <v>19</v>
      </c>
      <c r="H2646" s="2">
        <v>3910192</v>
      </c>
      <c r="I2646" s="10">
        <v>2305154</v>
      </c>
      <c r="J2646" s="10">
        <v>0</v>
      </c>
      <c r="K2646" s="3"/>
      <c r="L2646" s="3"/>
    </row>
    <row r="2647" spans="1:12" x14ac:dyDescent="0.3">
      <c r="A2647" s="2">
        <v>2019</v>
      </c>
      <c r="B2647" s="2" t="s">
        <v>17</v>
      </c>
      <c r="C2647" s="4" t="s">
        <v>92</v>
      </c>
      <c r="D2647" s="2" t="s">
        <v>20</v>
      </c>
      <c r="E2647" s="2" t="str">
        <f t="shared" si="82"/>
        <v>201909</v>
      </c>
      <c r="F2647" s="2" t="str">
        <f t="shared" si="83"/>
        <v>20190981</v>
      </c>
      <c r="G2647" s="2" t="s">
        <v>21</v>
      </c>
      <c r="H2647" s="2">
        <v>45543</v>
      </c>
      <c r="I2647" s="10">
        <v>208175</v>
      </c>
      <c r="J2647" s="10">
        <v>0</v>
      </c>
      <c r="K2647" s="3"/>
      <c r="L2647" s="3"/>
    </row>
    <row r="2648" spans="1:12" x14ac:dyDescent="0.3">
      <c r="A2648" s="2">
        <v>2019</v>
      </c>
      <c r="B2648" s="2" t="s">
        <v>17</v>
      </c>
      <c r="C2648" s="4" t="s">
        <v>92</v>
      </c>
      <c r="D2648" s="2" t="s">
        <v>22</v>
      </c>
      <c r="E2648" s="2" t="str">
        <f t="shared" si="82"/>
        <v>201909</v>
      </c>
      <c r="F2648" s="2" t="str">
        <f t="shared" si="83"/>
        <v>20190908</v>
      </c>
      <c r="G2648" s="2" t="s">
        <v>23</v>
      </c>
      <c r="H2648" s="2">
        <v>1119765</v>
      </c>
      <c r="I2648" s="10">
        <v>1375152</v>
      </c>
      <c r="J2648" s="10">
        <v>0</v>
      </c>
      <c r="K2648" s="3"/>
      <c r="L2648" s="3"/>
    </row>
    <row r="2649" spans="1:12" x14ac:dyDescent="0.3">
      <c r="A2649" s="2">
        <v>2019</v>
      </c>
      <c r="B2649" s="2" t="s">
        <v>17</v>
      </c>
      <c r="C2649" s="4" t="s">
        <v>92</v>
      </c>
      <c r="D2649" s="2" t="s">
        <v>24</v>
      </c>
      <c r="E2649" s="2" t="str">
        <f t="shared" si="82"/>
        <v>201909</v>
      </c>
      <c r="F2649" s="2" t="str">
        <f t="shared" si="83"/>
        <v>20190911</v>
      </c>
      <c r="G2649" s="2" t="s">
        <v>25</v>
      </c>
      <c r="H2649" s="2">
        <v>6216876</v>
      </c>
      <c r="I2649" s="10">
        <v>1217498</v>
      </c>
      <c r="J2649" s="10">
        <v>0</v>
      </c>
      <c r="K2649" s="3"/>
      <c r="L2649" s="3"/>
    </row>
    <row r="2650" spans="1:12" x14ac:dyDescent="0.3">
      <c r="A2650" s="2">
        <v>2019</v>
      </c>
      <c r="B2650" s="2" t="s">
        <v>17</v>
      </c>
      <c r="C2650" s="4" t="s">
        <v>92</v>
      </c>
      <c r="D2650" s="2" t="s">
        <v>26</v>
      </c>
      <c r="E2650" s="2" t="str">
        <f t="shared" si="82"/>
        <v>201909</v>
      </c>
      <c r="F2650" s="2" t="str">
        <f t="shared" si="83"/>
        <v>20190913</v>
      </c>
      <c r="G2650" s="2" t="s">
        <v>27</v>
      </c>
      <c r="H2650" s="2">
        <v>634835</v>
      </c>
      <c r="I2650" s="10">
        <v>1448142</v>
      </c>
      <c r="J2650" s="10">
        <v>0</v>
      </c>
      <c r="K2650" s="3"/>
      <c r="L2650" s="3"/>
    </row>
    <row r="2651" spans="1:12" x14ac:dyDescent="0.3">
      <c r="A2651" s="2">
        <v>2019</v>
      </c>
      <c r="B2651" s="2" t="s">
        <v>17</v>
      </c>
      <c r="C2651" s="4" t="s">
        <v>92</v>
      </c>
      <c r="D2651" s="2" t="s">
        <v>28</v>
      </c>
      <c r="E2651" s="2" t="str">
        <f t="shared" si="82"/>
        <v>201909</v>
      </c>
      <c r="F2651" s="2" t="str">
        <f t="shared" si="83"/>
        <v>20190915</v>
      </c>
      <c r="G2651" s="2" t="s">
        <v>29</v>
      </c>
      <c r="H2651" s="2">
        <v>448169</v>
      </c>
      <c r="I2651" s="10">
        <v>648453</v>
      </c>
      <c r="J2651" s="10">
        <v>0</v>
      </c>
      <c r="K2651" s="3"/>
      <c r="L2651" s="3"/>
    </row>
    <row r="2652" spans="1:12" x14ac:dyDescent="0.3">
      <c r="A2652" s="2">
        <v>2019</v>
      </c>
      <c r="B2652" s="2" t="s">
        <v>17</v>
      </c>
      <c r="C2652" s="4" t="s">
        <v>92</v>
      </c>
      <c r="D2652" s="2" t="s">
        <v>30</v>
      </c>
      <c r="E2652" s="2" t="str">
        <f t="shared" si="82"/>
        <v>201909</v>
      </c>
      <c r="F2652" s="2" t="str">
        <f t="shared" si="83"/>
        <v>20190917</v>
      </c>
      <c r="G2652" s="2" t="s">
        <v>31</v>
      </c>
      <c r="H2652" s="2">
        <v>460793</v>
      </c>
      <c r="I2652" s="10">
        <v>389727</v>
      </c>
      <c r="J2652" s="10">
        <v>0</v>
      </c>
      <c r="K2652" s="3"/>
      <c r="L2652" s="3"/>
    </row>
    <row r="2653" spans="1:12" x14ac:dyDescent="0.3">
      <c r="A2653" s="2">
        <v>2019</v>
      </c>
      <c r="B2653" s="2" t="s">
        <v>17</v>
      </c>
      <c r="C2653" s="4" t="s">
        <v>92</v>
      </c>
      <c r="D2653" s="2" t="s">
        <v>32</v>
      </c>
      <c r="E2653" s="2" t="str">
        <f t="shared" si="82"/>
        <v>201909</v>
      </c>
      <c r="F2653" s="2" t="str">
        <f t="shared" si="83"/>
        <v>20190918</v>
      </c>
      <c r="G2653" s="2" t="s">
        <v>33</v>
      </c>
      <c r="H2653" s="2">
        <v>71800</v>
      </c>
      <c r="I2653" s="10">
        <v>310576</v>
      </c>
      <c r="J2653" s="10">
        <v>0</v>
      </c>
      <c r="K2653" s="3"/>
      <c r="L2653" s="3"/>
    </row>
    <row r="2654" spans="1:12" x14ac:dyDescent="0.3">
      <c r="A2654" s="2">
        <v>2019</v>
      </c>
      <c r="B2654" s="2" t="s">
        <v>17</v>
      </c>
      <c r="C2654" s="4" t="s">
        <v>92</v>
      </c>
      <c r="D2654" s="2" t="s">
        <v>34</v>
      </c>
      <c r="E2654" s="2" t="str">
        <f t="shared" si="82"/>
        <v>201909</v>
      </c>
      <c r="F2654" s="2" t="str">
        <f t="shared" si="83"/>
        <v>20190985</v>
      </c>
      <c r="G2654" s="2" t="s">
        <v>35</v>
      </c>
      <c r="H2654" s="2">
        <v>151271</v>
      </c>
      <c r="I2654" s="10">
        <v>221999</v>
      </c>
      <c r="J2654" s="10">
        <v>0</v>
      </c>
      <c r="K2654" s="3"/>
      <c r="L2654" s="3"/>
    </row>
    <row r="2655" spans="1:12" x14ac:dyDescent="0.3">
      <c r="A2655" s="2">
        <v>2019</v>
      </c>
      <c r="B2655" s="2" t="s">
        <v>17</v>
      </c>
      <c r="C2655" s="4" t="s">
        <v>92</v>
      </c>
      <c r="D2655" s="2" t="s">
        <v>36</v>
      </c>
      <c r="E2655" s="2" t="str">
        <f t="shared" si="82"/>
        <v>201909</v>
      </c>
      <c r="F2655" s="2" t="str">
        <f t="shared" si="83"/>
        <v>20190919</v>
      </c>
      <c r="G2655" s="2" t="s">
        <v>37</v>
      </c>
      <c r="H2655" s="2">
        <v>275143</v>
      </c>
      <c r="I2655" s="10">
        <v>957506</v>
      </c>
      <c r="J2655" s="10">
        <v>0</v>
      </c>
      <c r="K2655" s="3"/>
      <c r="L2655" s="3"/>
    </row>
    <row r="2656" spans="1:12" x14ac:dyDescent="0.3">
      <c r="A2656" s="2">
        <v>2019</v>
      </c>
      <c r="B2656" s="2" t="s">
        <v>17</v>
      </c>
      <c r="C2656" s="4" t="s">
        <v>92</v>
      </c>
      <c r="D2656" s="2" t="s">
        <v>38</v>
      </c>
      <c r="E2656" s="2" t="str">
        <f t="shared" si="82"/>
        <v>201909</v>
      </c>
      <c r="F2656" s="2" t="str">
        <f t="shared" si="83"/>
        <v>20190920</v>
      </c>
      <c r="G2656" s="2" t="s">
        <v>39</v>
      </c>
      <c r="H2656" s="2">
        <v>312640</v>
      </c>
      <c r="I2656" s="10">
        <v>834454</v>
      </c>
      <c r="J2656" s="10">
        <v>0</v>
      </c>
      <c r="K2656" s="3"/>
      <c r="L2656" s="3"/>
    </row>
    <row r="2657" spans="1:12" x14ac:dyDescent="0.3">
      <c r="A2657" s="2">
        <v>2019</v>
      </c>
      <c r="B2657" s="2" t="s">
        <v>17</v>
      </c>
      <c r="C2657" s="4" t="s">
        <v>92</v>
      </c>
      <c r="D2657" s="2" t="s">
        <v>40</v>
      </c>
      <c r="E2657" s="2" t="str">
        <f t="shared" si="82"/>
        <v>201909</v>
      </c>
      <c r="F2657" s="2" t="str">
        <f t="shared" si="83"/>
        <v>20190927</v>
      </c>
      <c r="G2657" s="2" t="s">
        <v>41</v>
      </c>
      <c r="H2657" s="2">
        <v>47337</v>
      </c>
      <c r="I2657" s="10">
        <v>368415</v>
      </c>
      <c r="J2657" s="10">
        <v>0</v>
      </c>
      <c r="K2657" s="3"/>
      <c r="L2657" s="3"/>
    </row>
    <row r="2658" spans="1:12" x14ac:dyDescent="0.3">
      <c r="A2658" s="2">
        <v>2019</v>
      </c>
      <c r="B2658" s="2" t="s">
        <v>17</v>
      </c>
      <c r="C2658" s="4" t="s">
        <v>92</v>
      </c>
      <c r="D2658" s="2" t="s">
        <v>42</v>
      </c>
      <c r="E2658" s="2" t="str">
        <f t="shared" si="82"/>
        <v>201909</v>
      </c>
      <c r="F2658" s="2" t="str">
        <f t="shared" si="83"/>
        <v>20190923</v>
      </c>
      <c r="G2658" s="2" t="s">
        <v>43</v>
      </c>
      <c r="H2658" s="2">
        <v>297375</v>
      </c>
      <c r="I2658" s="10">
        <v>1321204</v>
      </c>
      <c r="J2658" s="10">
        <v>0</v>
      </c>
      <c r="K2658" s="3"/>
      <c r="L2658" s="3"/>
    </row>
    <row r="2659" spans="1:12" x14ac:dyDescent="0.3">
      <c r="A2659" s="2">
        <v>2019</v>
      </c>
      <c r="B2659" s="2" t="s">
        <v>17</v>
      </c>
      <c r="C2659" s="4" t="s">
        <v>92</v>
      </c>
      <c r="D2659" s="2" t="s">
        <v>44</v>
      </c>
      <c r="E2659" s="2" t="str">
        <f t="shared" si="82"/>
        <v>201909</v>
      </c>
      <c r="F2659" s="2" t="str">
        <f t="shared" si="83"/>
        <v>20190925</v>
      </c>
      <c r="G2659" s="2" t="s">
        <v>45</v>
      </c>
      <c r="H2659" s="2">
        <v>1432031</v>
      </c>
      <c r="I2659" s="10">
        <v>850144</v>
      </c>
      <c r="J2659" s="10">
        <v>0</v>
      </c>
      <c r="K2659" s="3"/>
      <c r="L2659" s="3"/>
    </row>
    <row r="2660" spans="1:12" x14ac:dyDescent="0.3">
      <c r="A2660" s="2">
        <v>2019</v>
      </c>
      <c r="B2660" s="2" t="s">
        <v>17</v>
      </c>
      <c r="C2660" s="4" t="s">
        <v>92</v>
      </c>
      <c r="D2660" s="2" t="s">
        <v>46</v>
      </c>
      <c r="E2660" s="2" t="str">
        <f t="shared" si="82"/>
        <v>201909</v>
      </c>
      <c r="F2660" s="2" t="str">
        <f t="shared" si="83"/>
        <v>20190994</v>
      </c>
      <c r="G2660" s="2" t="s">
        <v>47</v>
      </c>
      <c r="H2660" s="2">
        <v>4188</v>
      </c>
      <c r="I2660" s="10">
        <v>41025</v>
      </c>
      <c r="J2660" s="10">
        <v>0</v>
      </c>
      <c r="K2660" s="3"/>
      <c r="L2660" s="3"/>
    </row>
    <row r="2661" spans="1:12" x14ac:dyDescent="0.3">
      <c r="A2661" s="2">
        <v>2019</v>
      </c>
      <c r="B2661" s="2" t="s">
        <v>17</v>
      </c>
      <c r="C2661" s="4" t="s">
        <v>92</v>
      </c>
      <c r="D2661" s="2" t="s">
        <v>48</v>
      </c>
      <c r="E2661" s="2" t="str">
        <f t="shared" si="82"/>
        <v>201909</v>
      </c>
      <c r="F2661" s="2" t="str">
        <f t="shared" si="83"/>
        <v>20190995</v>
      </c>
      <c r="G2661" s="2" t="s">
        <v>49</v>
      </c>
      <c r="H2661" s="2">
        <v>17043</v>
      </c>
      <c r="I2661" s="10">
        <v>58956</v>
      </c>
      <c r="J2661" s="10">
        <v>0</v>
      </c>
      <c r="K2661" s="3"/>
      <c r="L2661" s="3"/>
    </row>
    <row r="2662" spans="1:12" x14ac:dyDescent="0.3">
      <c r="A2662" s="2">
        <v>2019</v>
      </c>
      <c r="B2662" s="2" t="s">
        <v>17</v>
      </c>
      <c r="C2662" s="4" t="s">
        <v>92</v>
      </c>
      <c r="D2662" s="2" t="s">
        <v>50</v>
      </c>
      <c r="E2662" s="2" t="str">
        <f t="shared" si="82"/>
        <v>201909</v>
      </c>
      <c r="F2662" s="2" t="str">
        <f t="shared" si="83"/>
        <v>20190941</v>
      </c>
      <c r="G2662" s="2" t="s">
        <v>51</v>
      </c>
      <c r="H2662" s="2">
        <v>318018</v>
      </c>
      <c r="I2662" s="10">
        <v>769129</v>
      </c>
      <c r="J2662" s="10">
        <v>0</v>
      </c>
      <c r="K2662" s="3"/>
      <c r="L2662" s="3"/>
    </row>
    <row r="2663" spans="1:12" x14ac:dyDescent="0.3">
      <c r="A2663" s="2">
        <v>2019</v>
      </c>
      <c r="B2663" s="2" t="s">
        <v>17</v>
      </c>
      <c r="C2663" s="4" t="s">
        <v>92</v>
      </c>
      <c r="D2663" s="2" t="s">
        <v>54</v>
      </c>
      <c r="E2663" s="2" t="str">
        <f t="shared" si="82"/>
        <v>201909</v>
      </c>
      <c r="F2663" s="2" t="str">
        <f t="shared" si="83"/>
        <v>20190944</v>
      </c>
      <c r="G2663" s="2" t="s">
        <v>55</v>
      </c>
      <c r="H2663" s="2">
        <v>141366</v>
      </c>
      <c r="I2663" s="10">
        <v>740913</v>
      </c>
      <c r="J2663" s="10">
        <v>0</v>
      </c>
      <c r="K2663" s="3"/>
      <c r="L2663" s="3"/>
    </row>
    <row r="2664" spans="1:12" x14ac:dyDescent="0.3">
      <c r="A2664" s="2">
        <v>2019</v>
      </c>
      <c r="B2664" s="2" t="s">
        <v>17</v>
      </c>
      <c r="C2664" s="4" t="s">
        <v>92</v>
      </c>
      <c r="D2664" s="2" t="s">
        <v>56</v>
      </c>
      <c r="E2664" s="2" t="str">
        <f t="shared" si="82"/>
        <v>201909</v>
      </c>
      <c r="F2664" s="2" t="str">
        <f t="shared" si="83"/>
        <v>20190947</v>
      </c>
      <c r="G2664" s="2" t="s">
        <v>57</v>
      </c>
      <c r="H2664" s="2">
        <v>363141</v>
      </c>
      <c r="I2664" s="10">
        <v>930532</v>
      </c>
      <c r="J2664" s="10">
        <v>0</v>
      </c>
      <c r="K2664" s="3"/>
      <c r="L2664" s="3"/>
    </row>
    <row r="2665" spans="1:12" x14ac:dyDescent="0.3">
      <c r="A2665" s="2">
        <v>2019</v>
      </c>
      <c r="B2665" s="2" t="s">
        <v>17</v>
      </c>
      <c r="C2665" s="4" t="s">
        <v>92</v>
      </c>
      <c r="D2665" s="2" t="s">
        <v>58</v>
      </c>
      <c r="E2665" s="2" t="str">
        <f t="shared" si="82"/>
        <v>201909</v>
      </c>
      <c r="F2665" s="2" t="str">
        <f t="shared" si="83"/>
        <v>20190950</v>
      </c>
      <c r="G2665" s="2" t="s">
        <v>59</v>
      </c>
      <c r="H2665" s="2">
        <v>423429</v>
      </c>
      <c r="I2665" s="10">
        <v>513122</v>
      </c>
      <c r="J2665" s="10">
        <v>0</v>
      </c>
      <c r="K2665" s="3"/>
      <c r="L2665" s="3"/>
    </row>
    <row r="2666" spans="1:12" x14ac:dyDescent="0.3">
      <c r="A2666" s="2">
        <v>2019</v>
      </c>
      <c r="B2666" s="2" t="s">
        <v>17</v>
      </c>
      <c r="C2666" s="4" t="s">
        <v>92</v>
      </c>
      <c r="D2666" s="2" t="s">
        <v>60</v>
      </c>
      <c r="E2666" s="2" t="str">
        <f t="shared" si="82"/>
        <v>201909</v>
      </c>
      <c r="F2666" s="2" t="str">
        <f t="shared" si="83"/>
        <v>20190952</v>
      </c>
      <c r="G2666" s="2" t="s">
        <v>61</v>
      </c>
      <c r="H2666" s="2">
        <v>262867</v>
      </c>
      <c r="I2666" s="10">
        <v>1128467</v>
      </c>
      <c r="J2666" s="10">
        <v>0</v>
      </c>
      <c r="K2666" s="3"/>
      <c r="L2666" s="3"/>
    </row>
    <row r="2667" spans="1:12" x14ac:dyDescent="0.3">
      <c r="A2667" s="2">
        <v>2019</v>
      </c>
      <c r="B2667" s="2" t="s">
        <v>17</v>
      </c>
      <c r="C2667" s="4" t="s">
        <v>92</v>
      </c>
      <c r="D2667" s="2" t="s">
        <v>62</v>
      </c>
      <c r="E2667" s="2" t="str">
        <f t="shared" si="82"/>
        <v>201909</v>
      </c>
      <c r="F2667" s="2" t="str">
        <f t="shared" si="83"/>
        <v>20190954</v>
      </c>
      <c r="G2667" s="2" t="s">
        <v>63</v>
      </c>
      <c r="H2667" s="2">
        <v>424517</v>
      </c>
      <c r="I2667" s="10">
        <v>1006275</v>
      </c>
      <c r="J2667" s="10">
        <v>0</v>
      </c>
      <c r="K2667" s="3"/>
      <c r="L2667" s="3"/>
    </row>
    <row r="2668" spans="1:12" x14ac:dyDescent="0.3">
      <c r="A2668" s="2">
        <v>2019</v>
      </c>
      <c r="B2668" s="2" t="s">
        <v>17</v>
      </c>
      <c r="C2668" s="4" t="s">
        <v>92</v>
      </c>
      <c r="D2668" s="2" t="s">
        <v>64</v>
      </c>
      <c r="E2668" s="2" t="str">
        <f t="shared" si="82"/>
        <v>201909</v>
      </c>
      <c r="F2668" s="2" t="str">
        <f t="shared" si="83"/>
        <v>20190986</v>
      </c>
      <c r="G2668" s="2" t="s">
        <v>65</v>
      </c>
      <c r="H2668" s="2">
        <v>43831</v>
      </c>
      <c r="I2668" s="10">
        <v>255407</v>
      </c>
      <c r="J2668" s="10">
        <v>0</v>
      </c>
      <c r="K2668" s="3"/>
      <c r="L2668" s="3"/>
    </row>
    <row r="2669" spans="1:12" x14ac:dyDescent="0.3">
      <c r="A2669" s="2">
        <v>2019</v>
      </c>
      <c r="B2669" s="2" t="s">
        <v>17</v>
      </c>
      <c r="C2669" s="4" t="s">
        <v>92</v>
      </c>
      <c r="D2669" s="2" t="s">
        <v>66</v>
      </c>
      <c r="E2669" s="2" t="str">
        <f t="shared" si="82"/>
        <v>201909</v>
      </c>
      <c r="F2669" s="2" t="str">
        <f t="shared" si="83"/>
        <v>20190963</v>
      </c>
      <c r="G2669" s="2" t="s">
        <v>67</v>
      </c>
      <c r="H2669" s="2">
        <v>267989</v>
      </c>
      <c r="I2669" s="10">
        <v>239773</v>
      </c>
      <c r="J2669" s="10">
        <v>0</v>
      </c>
      <c r="K2669" s="3"/>
      <c r="L2669" s="3"/>
    </row>
    <row r="2670" spans="1:12" x14ac:dyDescent="0.3">
      <c r="A2670" s="2">
        <v>2019</v>
      </c>
      <c r="B2670" s="2" t="s">
        <v>17</v>
      </c>
      <c r="C2670" s="4" t="s">
        <v>92</v>
      </c>
      <c r="D2670" s="2" t="s">
        <v>68</v>
      </c>
      <c r="E2670" s="2" t="str">
        <f t="shared" si="82"/>
        <v>201909</v>
      </c>
      <c r="F2670" s="2" t="str">
        <f t="shared" si="83"/>
        <v>20190966</v>
      </c>
      <c r="G2670" s="2" t="s">
        <v>69</v>
      </c>
      <c r="H2670" s="2">
        <v>537640</v>
      </c>
      <c r="I2670" s="10">
        <v>390128</v>
      </c>
      <c r="J2670" s="10">
        <v>0</v>
      </c>
      <c r="K2670" s="3"/>
      <c r="L2670" s="3"/>
    </row>
    <row r="2671" spans="1:12" x14ac:dyDescent="0.3">
      <c r="A2671" s="2">
        <v>2019</v>
      </c>
      <c r="B2671" s="2" t="s">
        <v>17</v>
      </c>
      <c r="C2671" s="4" t="s">
        <v>92</v>
      </c>
      <c r="D2671" s="2" t="s">
        <v>70</v>
      </c>
      <c r="E2671" s="2" t="str">
        <f t="shared" si="82"/>
        <v>201909</v>
      </c>
      <c r="F2671" s="2" t="str">
        <f t="shared" si="83"/>
        <v>20190988</v>
      </c>
      <c r="G2671" s="2" t="s">
        <v>71</v>
      </c>
      <c r="H2671" s="2">
        <v>41914</v>
      </c>
      <c r="I2671" s="10">
        <v>12941</v>
      </c>
      <c r="J2671" s="10">
        <v>0</v>
      </c>
      <c r="K2671" s="3"/>
      <c r="L2671" s="3"/>
    </row>
    <row r="2672" spans="1:12" x14ac:dyDescent="0.3">
      <c r="A2672" s="2">
        <v>2019</v>
      </c>
      <c r="B2672" s="2" t="s">
        <v>17</v>
      </c>
      <c r="C2672" s="4" t="s">
        <v>92</v>
      </c>
      <c r="D2672" s="2" t="s">
        <v>72</v>
      </c>
      <c r="E2672" s="2" t="str">
        <f t="shared" si="82"/>
        <v>201909</v>
      </c>
      <c r="F2672" s="2" t="str">
        <f t="shared" si="83"/>
        <v>20190968</v>
      </c>
      <c r="G2672" s="2" t="s">
        <v>73</v>
      </c>
      <c r="H2672" s="2">
        <v>1087242</v>
      </c>
      <c r="I2672" s="10">
        <v>938001</v>
      </c>
      <c r="J2672" s="10">
        <v>0</v>
      </c>
      <c r="K2672" s="3"/>
      <c r="L2672" s="3"/>
    </row>
    <row r="2673" spans="1:12" x14ac:dyDescent="0.3">
      <c r="A2673" s="2">
        <v>2019</v>
      </c>
      <c r="B2673" s="2" t="s">
        <v>17</v>
      </c>
      <c r="C2673" s="4" t="s">
        <v>92</v>
      </c>
      <c r="D2673" s="2" t="s">
        <v>74</v>
      </c>
      <c r="E2673" s="2" t="str">
        <f t="shared" si="82"/>
        <v>201909</v>
      </c>
      <c r="F2673" s="2" t="str">
        <f t="shared" si="83"/>
        <v>20190970</v>
      </c>
      <c r="G2673" s="2" t="s">
        <v>75</v>
      </c>
      <c r="H2673" s="2">
        <v>153802</v>
      </c>
      <c r="I2673" s="10">
        <v>766028</v>
      </c>
      <c r="J2673" s="10">
        <v>0</v>
      </c>
      <c r="K2673" s="3"/>
      <c r="L2673" s="3"/>
    </row>
    <row r="2674" spans="1:12" x14ac:dyDescent="0.3">
      <c r="A2674" s="2">
        <v>2019</v>
      </c>
      <c r="B2674" s="2" t="s">
        <v>17</v>
      </c>
      <c r="C2674" s="4" t="s">
        <v>92</v>
      </c>
      <c r="D2674" s="2" t="s">
        <v>76</v>
      </c>
      <c r="E2674" s="2" t="str">
        <f t="shared" si="82"/>
        <v>201909</v>
      </c>
      <c r="F2674" s="2" t="str">
        <f t="shared" si="83"/>
        <v>20190973</v>
      </c>
      <c r="G2674" s="2" t="s">
        <v>77</v>
      </c>
      <c r="H2674" s="2">
        <v>483608</v>
      </c>
      <c r="I2674" s="7">
        <v>726535</v>
      </c>
      <c r="J2674" s="10">
        <v>0</v>
      </c>
      <c r="K2674" s="3"/>
      <c r="L2674" s="3"/>
    </row>
    <row r="2675" spans="1:12" x14ac:dyDescent="0.3">
      <c r="A2675" s="2">
        <v>2019</v>
      </c>
      <c r="B2675" s="2" t="s">
        <v>17</v>
      </c>
      <c r="C2675" s="4" t="s">
        <v>92</v>
      </c>
      <c r="D2675" s="2" t="s">
        <v>78</v>
      </c>
      <c r="E2675" s="2" t="str">
        <f t="shared" si="82"/>
        <v>201909</v>
      </c>
      <c r="F2675" s="2" t="str">
        <f t="shared" si="83"/>
        <v>20190976</v>
      </c>
      <c r="G2675" s="2" t="s">
        <v>79</v>
      </c>
      <c r="H2675" s="2">
        <v>2476045</v>
      </c>
      <c r="I2675" s="10">
        <v>1762938</v>
      </c>
      <c r="J2675" s="10">
        <v>0</v>
      </c>
      <c r="K2675" s="3"/>
      <c r="L2675" s="3"/>
    </row>
    <row r="2676" spans="1:12" x14ac:dyDescent="0.3">
      <c r="A2676" s="2">
        <v>2019</v>
      </c>
      <c r="B2676" s="2" t="s">
        <v>17</v>
      </c>
      <c r="C2676" s="4" t="s">
        <v>92</v>
      </c>
      <c r="D2676" s="2" t="s">
        <v>80</v>
      </c>
      <c r="E2676" s="2" t="str">
        <f t="shared" si="82"/>
        <v>201909</v>
      </c>
      <c r="F2676" s="2" t="str">
        <f t="shared" si="83"/>
        <v>20190997</v>
      </c>
      <c r="G2676" s="2" t="s">
        <v>81</v>
      </c>
      <c r="H2676" s="2">
        <v>3801</v>
      </c>
      <c r="I2676" s="10">
        <v>26605</v>
      </c>
      <c r="J2676" s="10">
        <v>0</v>
      </c>
      <c r="K2676" s="3"/>
      <c r="L2676" s="3"/>
    </row>
    <row r="2677" spans="1:12" x14ac:dyDescent="0.3">
      <c r="A2677" s="2">
        <v>2019</v>
      </c>
      <c r="B2677" s="2" t="s">
        <v>17</v>
      </c>
      <c r="C2677" s="4" t="s">
        <v>92</v>
      </c>
      <c r="D2677" s="2" t="s">
        <v>82</v>
      </c>
      <c r="E2677" s="2" t="str">
        <f t="shared" si="82"/>
        <v>201909</v>
      </c>
      <c r="F2677" s="2" t="str">
        <f t="shared" si="83"/>
        <v>20190999</v>
      </c>
      <c r="G2677" s="2" t="s">
        <v>83</v>
      </c>
      <c r="H2677" s="2">
        <v>7818</v>
      </c>
      <c r="I2677" s="10">
        <v>64737</v>
      </c>
      <c r="J2677" s="10">
        <v>0</v>
      </c>
      <c r="K2677" s="3"/>
      <c r="L2677" s="3"/>
    </row>
    <row r="2678" spans="1:12" x14ac:dyDescent="0.3">
      <c r="A2678" s="2">
        <v>2019</v>
      </c>
      <c r="B2678" s="2" t="s">
        <v>16</v>
      </c>
      <c r="C2678" s="4" t="s">
        <v>91</v>
      </c>
      <c r="D2678" s="2" t="s">
        <v>5</v>
      </c>
      <c r="E2678" s="2" t="str">
        <f t="shared" si="82"/>
        <v>201910</v>
      </c>
      <c r="F2678" s="2" t="str">
        <f t="shared" si="83"/>
        <v>20191091</v>
      </c>
      <c r="G2678" s="2" t="s">
        <v>6</v>
      </c>
      <c r="H2678" s="2">
        <v>15487</v>
      </c>
      <c r="I2678" s="10">
        <v>54167</v>
      </c>
      <c r="J2678" s="10">
        <v>0</v>
      </c>
      <c r="K2678" s="3"/>
      <c r="L2678" s="3"/>
    </row>
    <row r="2679" spans="1:12" x14ac:dyDescent="0.3">
      <c r="A2679" s="2">
        <v>2019</v>
      </c>
      <c r="B2679" s="2" t="s">
        <v>16</v>
      </c>
      <c r="C2679" s="4" t="s">
        <v>91</v>
      </c>
      <c r="D2679" s="2" t="s">
        <v>18</v>
      </c>
      <c r="E2679" s="2" t="str">
        <f t="shared" si="82"/>
        <v>201910</v>
      </c>
      <c r="F2679" s="2" t="str">
        <f t="shared" si="83"/>
        <v>20191005</v>
      </c>
      <c r="G2679" s="2" t="s">
        <v>19</v>
      </c>
      <c r="H2679" s="2">
        <v>3933440</v>
      </c>
      <c r="I2679" s="10">
        <v>2294057</v>
      </c>
      <c r="J2679" s="10">
        <v>0</v>
      </c>
      <c r="K2679" s="3"/>
      <c r="L2679" s="3"/>
    </row>
    <row r="2680" spans="1:12" x14ac:dyDescent="0.3">
      <c r="A2680" s="2">
        <v>2019</v>
      </c>
      <c r="B2680" s="2" t="s">
        <v>16</v>
      </c>
      <c r="C2680" s="4" t="s">
        <v>91</v>
      </c>
      <c r="D2680" s="2" t="s">
        <v>20</v>
      </c>
      <c r="E2680" s="2" t="str">
        <f t="shared" si="82"/>
        <v>201910</v>
      </c>
      <c r="F2680" s="2" t="str">
        <f t="shared" si="83"/>
        <v>20191081</v>
      </c>
      <c r="G2680" s="2" t="s">
        <v>21</v>
      </c>
      <c r="H2680" s="2">
        <v>45955</v>
      </c>
      <c r="I2680" s="10">
        <v>208873</v>
      </c>
      <c r="J2680" s="10">
        <v>0</v>
      </c>
      <c r="K2680" s="3"/>
      <c r="L2680" s="3"/>
    </row>
    <row r="2681" spans="1:12" x14ac:dyDescent="0.3">
      <c r="A2681" s="2">
        <v>2019</v>
      </c>
      <c r="B2681" s="2" t="s">
        <v>16</v>
      </c>
      <c r="C2681" s="4" t="s">
        <v>91</v>
      </c>
      <c r="D2681" s="2" t="s">
        <v>22</v>
      </c>
      <c r="E2681" s="2" t="str">
        <f t="shared" si="82"/>
        <v>201910</v>
      </c>
      <c r="F2681" s="2" t="str">
        <f t="shared" si="83"/>
        <v>20191008</v>
      </c>
      <c r="G2681" s="2" t="s">
        <v>23</v>
      </c>
      <c r="H2681" s="2">
        <v>1125110</v>
      </c>
      <c r="I2681" s="10">
        <v>1372670</v>
      </c>
      <c r="J2681" s="10">
        <v>0</v>
      </c>
      <c r="K2681" s="3"/>
      <c r="L2681" s="3"/>
    </row>
    <row r="2682" spans="1:12" x14ac:dyDescent="0.3">
      <c r="A2682" s="2">
        <v>2019</v>
      </c>
      <c r="B2682" s="2" t="s">
        <v>16</v>
      </c>
      <c r="C2682" s="4" t="s">
        <v>91</v>
      </c>
      <c r="D2682" s="2" t="s">
        <v>24</v>
      </c>
      <c r="E2682" s="2" t="str">
        <f t="shared" si="82"/>
        <v>201910</v>
      </c>
      <c r="F2682" s="2" t="str">
        <f t="shared" si="83"/>
        <v>20191011</v>
      </c>
      <c r="G2682" s="2" t="s">
        <v>25</v>
      </c>
      <c r="H2682" s="2">
        <v>6226790</v>
      </c>
      <c r="I2682" s="10">
        <v>1213416</v>
      </c>
      <c r="J2682" s="10">
        <v>0</v>
      </c>
      <c r="K2682" s="3"/>
      <c r="L2682" s="3"/>
    </row>
    <row r="2683" spans="1:12" x14ac:dyDescent="0.3">
      <c r="A2683" s="2">
        <v>2019</v>
      </c>
      <c r="B2683" s="2" t="s">
        <v>16</v>
      </c>
      <c r="C2683" s="4" t="s">
        <v>91</v>
      </c>
      <c r="D2683" s="2" t="s">
        <v>26</v>
      </c>
      <c r="E2683" s="2" t="str">
        <f t="shared" si="82"/>
        <v>201910</v>
      </c>
      <c r="F2683" s="2" t="str">
        <f t="shared" si="83"/>
        <v>20191013</v>
      </c>
      <c r="G2683" s="2" t="s">
        <v>27</v>
      </c>
      <c r="H2683" s="2">
        <v>640134</v>
      </c>
      <c r="I2683" s="10">
        <v>1448292</v>
      </c>
      <c r="J2683" s="10">
        <v>0</v>
      </c>
      <c r="K2683" s="3"/>
      <c r="L2683" s="3"/>
    </row>
    <row r="2684" spans="1:12" x14ac:dyDescent="0.3">
      <c r="A2684" s="2">
        <v>2019</v>
      </c>
      <c r="B2684" s="2" t="s">
        <v>16</v>
      </c>
      <c r="C2684" s="4" t="s">
        <v>91</v>
      </c>
      <c r="D2684" s="2" t="s">
        <v>28</v>
      </c>
      <c r="E2684" s="2" t="str">
        <f t="shared" si="82"/>
        <v>201910</v>
      </c>
      <c r="F2684" s="2" t="str">
        <f t="shared" si="83"/>
        <v>20191015</v>
      </c>
      <c r="G2684" s="2" t="s">
        <v>29</v>
      </c>
      <c r="H2684" s="2">
        <v>449401</v>
      </c>
      <c r="I2684" s="10">
        <v>647171</v>
      </c>
      <c r="J2684" s="10">
        <v>0</v>
      </c>
      <c r="K2684" s="3"/>
      <c r="L2684" s="3"/>
    </row>
    <row r="2685" spans="1:12" x14ac:dyDescent="0.3">
      <c r="A2685" s="2">
        <v>2019</v>
      </c>
      <c r="B2685" s="2" t="s">
        <v>16</v>
      </c>
      <c r="C2685" s="4" t="s">
        <v>91</v>
      </c>
      <c r="D2685" s="2" t="s">
        <v>30</v>
      </c>
      <c r="E2685" s="2" t="str">
        <f t="shared" si="82"/>
        <v>201910</v>
      </c>
      <c r="F2685" s="2" t="str">
        <f t="shared" si="83"/>
        <v>20191017</v>
      </c>
      <c r="G2685" s="2" t="s">
        <v>31</v>
      </c>
      <c r="H2685" s="2">
        <v>463441</v>
      </c>
      <c r="I2685" s="10">
        <v>387790</v>
      </c>
      <c r="J2685" s="10">
        <v>0</v>
      </c>
      <c r="K2685" s="3"/>
      <c r="L2685" s="3"/>
    </row>
    <row r="2686" spans="1:12" x14ac:dyDescent="0.3">
      <c r="A2686" s="2">
        <v>2019</v>
      </c>
      <c r="B2686" s="2" t="s">
        <v>16</v>
      </c>
      <c r="C2686" s="4" t="s">
        <v>91</v>
      </c>
      <c r="D2686" s="2" t="s">
        <v>32</v>
      </c>
      <c r="E2686" s="2" t="str">
        <f t="shared" si="82"/>
        <v>201910</v>
      </c>
      <c r="F2686" s="2" t="str">
        <f t="shared" si="83"/>
        <v>20191018</v>
      </c>
      <c r="G2686" s="2" t="s">
        <v>33</v>
      </c>
      <c r="H2686" s="2">
        <v>73539</v>
      </c>
      <c r="I2686" s="10">
        <v>309558</v>
      </c>
      <c r="J2686" s="10">
        <v>0</v>
      </c>
      <c r="K2686" s="3"/>
      <c r="L2686" s="3"/>
    </row>
    <row r="2687" spans="1:12" x14ac:dyDescent="0.3">
      <c r="A2687" s="2">
        <v>2019</v>
      </c>
      <c r="B2687" s="2" t="s">
        <v>16</v>
      </c>
      <c r="C2687" s="4" t="s">
        <v>91</v>
      </c>
      <c r="D2687" s="2" t="s">
        <v>34</v>
      </c>
      <c r="E2687" s="2" t="str">
        <f t="shared" si="82"/>
        <v>201910</v>
      </c>
      <c r="F2687" s="2" t="str">
        <f t="shared" si="83"/>
        <v>20191085</v>
      </c>
      <c r="G2687" s="2" t="s">
        <v>35</v>
      </c>
      <c r="H2687" s="2">
        <v>159001</v>
      </c>
      <c r="I2687" s="10">
        <v>221240</v>
      </c>
      <c r="J2687" s="10">
        <v>0</v>
      </c>
      <c r="K2687" s="3"/>
      <c r="L2687" s="3"/>
    </row>
    <row r="2688" spans="1:12" x14ac:dyDescent="0.3">
      <c r="A2688" s="2">
        <v>2019</v>
      </c>
      <c r="B2688" s="2" t="s">
        <v>16</v>
      </c>
      <c r="C2688" s="4" t="s">
        <v>91</v>
      </c>
      <c r="D2688" s="2" t="s">
        <v>36</v>
      </c>
      <c r="E2688" s="2" t="str">
        <f t="shared" si="82"/>
        <v>201910</v>
      </c>
      <c r="F2688" s="2" t="str">
        <f t="shared" si="83"/>
        <v>20191019</v>
      </c>
      <c r="G2688" s="2" t="s">
        <v>37</v>
      </c>
      <c r="H2688" s="2">
        <v>278151</v>
      </c>
      <c r="I2688" s="10">
        <v>955902</v>
      </c>
      <c r="J2688" s="10">
        <v>0</v>
      </c>
      <c r="K2688" s="3"/>
      <c r="L2688" s="3"/>
    </row>
    <row r="2689" spans="1:12" x14ac:dyDescent="0.3">
      <c r="A2689" s="2">
        <v>2019</v>
      </c>
      <c r="B2689" s="2" t="s">
        <v>16</v>
      </c>
      <c r="C2689" s="4" t="s">
        <v>91</v>
      </c>
      <c r="D2689" s="2" t="s">
        <v>38</v>
      </c>
      <c r="E2689" s="2" t="str">
        <f t="shared" si="82"/>
        <v>201910</v>
      </c>
      <c r="F2689" s="2" t="str">
        <f t="shared" si="83"/>
        <v>20191020</v>
      </c>
      <c r="G2689" s="2" t="s">
        <v>39</v>
      </c>
      <c r="H2689" s="2">
        <v>314327</v>
      </c>
      <c r="I2689" s="10">
        <v>833328</v>
      </c>
      <c r="J2689" s="10">
        <v>0</v>
      </c>
      <c r="K2689" s="3"/>
      <c r="L2689" s="3"/>
    </row>
    <row r="2690" spans="1:12" x14ac:dyDescent="0.3">
      <c r="A2690" s="2">
        <v>2019</v>
      </c>
      <c r="B2690" s="2" t="s">
        <v>16</v>
      </c>
      <c r="C2690" s="4" t="s">
        <v>91</v>
      </c>
      <c r="D2690" s="2" t="s">
        <v>40</v>
      </c>
      <c r="E2690" s="2" t="str">
        <f t="shared" ref="E2690:E2753" si="84">+CONCATENATE(A2690,C2690)</f>
        <v>201910</v>
      </c>
      <c r="F2690" s="2" t="str">
        <f t="shared" ref="F2690:F2753" si="85">+CONCATENATE(A2690,C2690,D2690)</f>
        <v>20191027</v>
      </c>
      <c r="G2690" s="2" t="s">
        <v>41</v>
      </c>
      <c r="H2690" s="2">
        <v>47519</v>
      </c>
      <c r="I2690" s="10">
        <v>369852</v>
      </c>
      <c r="J2690" s="10">
        <v>0</v>
      </c>
      <c r="K2690" s="3"/>
      <c r="L2690" s="3"/>
    </row>
    <row r="2691" spans="1:12" x14ac:dyDescent="0.3">
      <c r="A2691" s="2">
        <v>2019</v>
      </c>
      <c r="B2691" s="2" t="s">
        <v>16</v>
      </c>
      <c r="C2691" s="4" t="s">
        <v>91</v>
      </c>
      <c r="D2691" s="2" t="s">
        <v>42</v>
      </c>
      <c r="E2691" s="2" t="str">
        <f t="shared" si="84"/>
        <v>201910</v>
      </c>
      <c r="F2691" s="2" t="str">
        <f t="shared" si="85"/>
        <v>20191023</v>
      </c>
      <c r="G2691" s="2" t="s">
        <v>43</v>
      </c>
      <c r="H2691" s="2">
        <v>300442</v>
      </c>
      <c r="I2691" s="10">
        <v>1319781</v>
      </c>
      <c r="J2691" s="10">
        <v>0</v>
      </c>
      <c r="K2691" s="3"/>
      <c r="L2691" s="3"/>
    </row>
    <row r="2692" spans="1:12" x14ac:dyDescent="0.3">
      <c r="A2692" s="2">
        <v>2019</v>
      </c>
      <c r="B2692" s="2" t="s">
        <v>16</v>
      </c>
      <c r="C2692" s="4" t="s">
        <v>91</v>
      </c>
      <c r="D2692" s="2" t="s">
        <v>44</v>
      </c>
      <c r="E2692" s="2" t="str">
        <f t="shared" si="84"/>
        <v>201910</v>
      </c>
      <c r="F2692" s="2" t="str">
        <f t="shared" si="85"/>
        <v>20191025</v>
      </c>
      <c r="G2692" s="2" t="s">
        <v>45</v>
      </c>
      <c r="H2692" s="2">
        <v>1431662</v>
      </c>
      <c r="I2692" s="10">
        <v>842656</v>
      </c>
      <c r="J2692" s="10">
        <v>0</v>
      </c>
      <c r="K2692" s="3"/>
      <c r="L2692" s="3"/>
    </row>
    <row r="2693" spans="1:12" x14ac:dyDescent="0.3">
      <c r="A2693" s="2">
        <v>2019</v>
      </c>
      <c r="B2693" s="2" t="s">
        <v>16</v>
      </c>
      <c r="C2693" s="4" t="s">
        <v>91</v>
      </c>
      <c r="D2693" s="2" t="s">
        <v>46</v>
      </c>
      <c r="E2693" s="2" t="str">
        <f t="shared" si="84"/>
        <v>201910</v>
      </c>
      <c r="F2693" s="2" t="str">
        <f t="shared" si="85"/>
        <v>20191094</v>
      </c>
      <c r="G2693" s="2" t="s">
        <v>47</v>
      </c>
      <c r="H2693" s="2">
        <v>4254</v>
      </c>
      <c r="I2693" s="10">
        <v>41287</v>
      </c>
      <c r="J2693" s="10">
        <v>0</v>
      </c>
      <c r="K2693" s="3"/>
      <c r="L2693" s="3"/>
    </row>
    <row r="2694" spans="1:12" x14ac:dyDescent="0.3">
      <c r="A2694" s="2">
        <v>2019</v>
      </c>
      <c r="B2694" s="2" t="s">
        <v>16</v>
      </c>
      <c r="C2694" s="4" t="s">
        <v>91</v>
      </c>
      <c r="D2694" s="2" t="s">
        <v>48</v>
      </c>
      <c r="E2694" s="2" t="str">
        <f t="shared" si="84"/>
        <v>201910</v>
      </c>
      <c r="F2694" s="2" t="str">
        <f t="shared" si="85"/>
        <v>20191095</v>
      </c>
      <c r="G2694" s="2" t="s">
        <v>49</v>
      </c>
      <c r="H2694" s="2">
        <v>17181</v>
      </c>
      <c r="I2694" s="10">
        <v>58868</v>
      </c>
      <c r="J2694" s="10">
        <v>0</v>
      </c>
      <c r="K2694" s="3"/>
      <c r="L2694" s="3"/>
    </row>
    <row r="2695" spans="1:12" x14ac:dyDescent="0.3">
      <c r="A2695" s="2">
        <v>2019</v>
      </c>
      <c r="B2695" s="2" t="s">
        <v>16</v>
      </c>
      <c r="C2695" s="4" t="s">
        <v>91</v>
      </c>
      <c r="D2695" s="2" t="s">
        <v>50</v>
      </c>
      <c r="E2695" s="2" t="str">
        <f t="shared" si="84"/>
        <v>201910</v>
      </c>
      <c r="F2695" s="2" t="str">
        <f t="shared" si="85"/>
        <v>20191041</v>
      </c>
      <c r="G2695" s="2" t="s">
        <v>51</v>
      </c>
      <c r="H2695" s="2">
        <v>320845</v>
      </c>
      <c r="I2695" s="10">
        <v>767036</v>
      </c>
      <c r="J2695" s="10">
        <v>0</v>
      </c>
      <c r="K2695" s="3"/>
      <c r="L2695" s="3"/>
    </row>
    <row r="2696" spans="1:12" x14ac:dyDescent="0.3">
      <c r="A2696" s="2">
        <v>2019</v>
      </c>
      <c r="B2696" s="2" t="s">
        <v>16</v>
      </c>
      <c r="C2696" s="4" t="s">
        <v>91</v>
      </c>
      <c r="D2696" s="2" t="s">
        <v>54</v>
      </c>
      <c r="E2696" s="2" t="str">
        <f t="shared" si="84"/>
        <v>201910</v>
      </c>
      <c r="F2696" s="2" t="str">
        <f t="shared" si="85"/>
        <v>20191044</v>
      </c>
      <c r="G2696" s="2" t="s">
        <v>55</v>
      </c>
      <c r="H2696" s="2">
        <v>142249</v>
      </c>
      <c r="I2696" s="10">
        <v>743166</v>
      </c>
      <c r="J2696" s="10">
        <v>0</v>
      </c>
      <c r="K2696" s="3"/>
      <c r="L2696" s="3"/>
    </row>
    <row r="2697" spans="1:12" x14ac:dyDescent="0.3">
      <c r="A2697" s="2">
        <v>2019</v>
      </c>
      <c r="B2697" s="2" t="s">
        <v>16</v>
      </c>
      <c r="C2697" s="4" t="s">
        <v>91</v>
      </c>
      <c r="D2697" s="2" t="s">
        <v>56</v>
      </c>
      <c r="E2697" s="2" t="str">
        <f t="shared" si="84"/>
        <v>201910</v>
      </c>
      <c r="F2697" s="2" t="str">
        <f t="shared" si="85"/>
        <v>20191047</v>
      </c>
      <c r="G2697" s="2" t="s">
        <v>57</v>
      </c>
      <c r="H2697" s="2">
        <v>366151</v>
      </c>
      <c r="I2697" s="10">
        <v>931229</v>
      </c>
      <c r="J2697" s="10">
        <v>0</v>
      </c>
      <c r="K2697" s="3"/>
      <c r="L2697" s="3"/>
    </row>
    <row r="2698" spans="1:12" x14ac:dyDescent="0.3">
      <c r="A2698" s="2">
        <v>2019</v>
      </c>
      <c r="B2698" s="2" t="s">
        <v>16</v>
      </c>
      <c r="C2698" s="4" t="s">
        <v>91</v>
      </c>
      <c r="D2698" s="2" t="s">
        <v>58</v>
      </c>
      <c r="E2698" s="2" t="str">
        <f t="shared" si="84"/>
        <v>201910</v>
      </c>
      <c r="F2698" s="2" t="str">
        <f t="shared" si="85"/>
        <v>20191050</v>
      </c>
      <c r="G2698" s="2" t="s">
        <v>59</v>
      </c>
      <c r="H2698" s="2">
        <v>424002</v>
      </c>
      <c r="I2698" s="10">
        <v>511790</v>
      </c>
      <c r="J2698" s="10">
        <v>0</v>
      </c>
      <c r="K2698" s="3"/>
      <c r="L2698" s="3"/>
    </row>
    <row r="2699" spans="1:12" x14ac:dyDescent="0.3">
      <c r="A2699" s="2">
        <v>2019</v>
      </c>
      <c r="B2699" s="2" t="s">
        <v>16</v>
      </c>
      <c r="C2699" s="4" t="s">
        <v>91</v>
      </c>
      <c r="D2699" s="2" t="s">
        <v>60</v>
      </c>
      <c r="E2699" s="2" t="str">
        <f t="shared" si="84"/>
        <v>201910</v>
      </c>
      <c r="F2699" s="2" t="str">
        <f t="shared" si="85"/>
        <v>20191052</v>
      </c>
      <c r="G2699" s="2" t="s">
        <v>61</v>
      </c>
      <c r="H2699" s="2">
        <v>265688</v>
      </c>
      <c r="I2699" s="10">
        <v>1127291</v>
      </c>
      <c r="J2699" s="10">
        <v>0</v>
      </c>
      <c r="K2699" s="3"/>
      <c r="L2699" s="3"/>
    </row>
    <row r="2700" spans="1:12" x14ac:dyDescent="0.3">
      <c r="A2700" s="2">
        <v>2019</v>
      </c>
      <c r="B2700" s="2" t="s">
        <v>16</v>
      </c>
      <c r="C2700" s="4" t="s">
        <v>91</v>
      </c>
      <c r="D2700" s="2" t="s">
        <v>62</v>
      </c>
      <c r="E2700" s="2" t="str">
        <f t="shared" si="84"/>
        <v>201910</v>
      </c>
      <c r="F2700" s="2" t="str">
        <f t="shared" si="85"/>
        <v>20191054</v>
      </c>
      <c r="G2700" s="2" t="s">
        <v>63</v>
      </c>
      <c r="H2700" s="2">
        <v>427643</v>
      </c>
      <c r="I2700" s="10">
        <v>1011173</v>
      </c>
      <c r="J2700" s="10">
        <v>0</v>
      </c>
      <c r="K2700" s="3"/>
      <c r="L2700" s="3"/>
    </row>
    <row r="2701" spans="1:12" x14ac:dyDescent="0.3">
      <c r="A2701" s="2">
        <v>2019</v>
      </c>
      <c r="B2701" s="2" t="s">
        <v>16</v>
      </c>
      <c r="C2701" s="4" t="s">
        <v>91</v>
      </c>
      <c r="D2701" s="2" t="s">
        <v>64</v>
      </c>
      <c r="E2701" s="2" t="str">
        <f t="shared" si="84"/>
        <v>201910</v>
      </c>
      <c r="F2701" s="2" t="str">
        <f t="shared" si="85"/>
        <v>20191086</v>
      </c>
      <c r="G2701" s="2" t="s">
        <v>65</v>
      </c>
      <c r="H2701" s="2">
        <v>44333</v>
      </c>
      <c r="I2701" s="10">
        <v>255808</v>
      </c>
      <c r="J2701" s="10">
        <v>0</v>
      </c>
      <c r="K2701" s="3"/>
      <c r="L2701" s="3"/>
    </row>
    <row r="2702" spans="1:12" x14ac:dyDescent="0.3">
      <c r="A2702" s="2">
        <v>2019</v>
      </c>
      <c r="B2702" s="2" t="s">
        <v>16</v>
      </c>
      <c r="C2702" s="4" t="s">
        <v>91</v>
      </c>
      <c r="D2702" s="2" t="s">
        <v>66</v>
      </c>
      <c r="E2702" s="2" t="str">
        <f t="shared" si="84"/>
        <v>201910</v>
      </c>
      <c r="F2702" s="2" t="str">
        <f t="shared" si="85"/>
        <v>20191063</v>
      </c>
      <c r="G2702" s="2" t="s">
        <v>67</v>
      </c>
      <c r="H2702" s="2">
        <v>269774</v>
      </c>
      <c r="I2702" s="10">
        <v>239009</v>
      </c>
      <c r="J2702" s="10">
        <v>0</v>
      </c>
      <c r="K2702" s="3"/>
      <c r="L2702" s="3"/>
    </row>
    <row r="2703" spans="1:12" x14ac:dyDescent="0.3">
      <c r="A2703" s="2">
        <v>2019</v>
      </c>
      <c r="B2703" s="2" t="s">
        <v>16</v>
      </c>
      <c r="C2703" s="4" t="s">
        <v>91</v>
      </c>
      <c r="D2703" s="2" t="s">
        <v>68</v>
      </c>
      <c r="E2703" s="2" t="str">
        <f t="shared" si="84"/>
        <v>201910</v>
      </c>
      <c r="F2703" s="2" t="str">
        <f t="shared" si="85"/>
        <v>20191066</v>
      </c>
      <c r="G2703" s="2" t="s">
        <v>69</v>
      </c>
      <c r="H2703" s="2">
        <v>541330</v>
      </c>
      <c r="I2703" s="10">
        <v>389358</v>
      </c>
      <c r="J2703" s="10">
        <v>0</v>
      </c>
      <c r="K2703" s="3"/>
      <c r="L2703" s="3"/>
    </row>
    <row r="2704" spans="1:12" x14ac:dyDescent="0.3">
      <c r="A2704" s="2">
        <v>2019</v>
      </c>
      <c r="B2704" s="2" t="s">
        <v>16</v>
      </c>
      <c r="C2704" s="4" t="s">
        <v>91</v>
      </c>
      <c r="D2704" s="2" t="s">
        <v>70</v>
      </c>
      <c r="E2704" s="2" t="str">
        <f t="shared" si="84"/>
        <v>201910</v>
      </c>
      <c r="F2704" s="2" t="str">
        <f t="shared" si="85"/>
        <v>20191088</v>
      </c>
      <c r="G2704" s="2" t="s">
        <v>71</v>
      </c>
      <c r="H2704" s="2">
        <v>41958</v>
      </c>
      <c r="I2704" s="10">
        <v>12879</v>
      </c>
      <c r="J2704" s="10">
        <v>0</v>
      </c>
      <c r="K2704" s="3"/>
      <c r="L2704" s="3"/>
    </row>
    <row r="2705" spans="1:12" x14ac:dyDescent="0.3">
      <c r="A2705" s="2">
        <v>2019</v>
      </c>
      <c r="B2705" s="2" t="s">
        <v>16</v>
      </c>
      <c r="C2705" s="4" t="s">
        <v>91</v>
      </c>
      <c r="D2705" s="2" t="s">
        <v>72</v>
      </c>
      <c r="E2705" s="2" t="str">
        <f t="shared" si="84"/>
        <v>201910</v>
      </c>
      <c r="F2705" s="2" t="str">
        <f t="shared" si="85"/>
        <v>20191068</v>
      </c>
      <c r="G2705" s="2" t="s">
        <v>73</v>
      </c>
      <c r="H2705" s="2">
        <v>1092374</v>
      </c>
      <c r="I2705" s="10">
        <v>935881</v>
      </c>
      <c r="J2705" s="10">
        <v>0</v>
      </c>
      <c r="K2705" s="3"/>
      <c r="L2705" s="3"/>
    </row>
    <row r="2706" spans="1:12" x14ac:dyDescent="0.3">
      <c r="A2706" s="2">
        <v>2019</v>
      </c>
      <c r="B2706" s="2" t="s">
        <v>16</v>
      </c>
      <c r="C2706" s="4" t="s">
        <v>91</v>
      </c>
      <c r="D2706" s="2" t="s">
        <v>74</v>
      </c>
      <c r="E2706" s="2" t="str">
        <f t="shared" si="84"/>
        <v>201910</v>
      </c>
      <c r="F2706" s="2" t="str">
        <f t="shared" si="85"/>
        <v>20191070</v>
      </c>
      <c r="G2706" s="2" t="s">
        <v>75</v>
      </c>
      <c r="H2706" s="2">
        <v>153907</v>
      </c>
      <c r="I2706" s="10">
        <v>765908</v>
      </c>
      <c r="J2706" s="10">
        <v>0</v>
      </c>
      <c r="K2706" s="3"/>
      <c r="L2706" s="3"/>
    </row>
    <row r="2707" spans="1:12" x14ac:dyDescent="0.3">
      <c r="A2707" s="2">
        <v>2019</v>
      </c>
      <c r="B2707" s="2" t="s">
        <v>16</v>
      </c>
      <c r="C2707" s="4" t="s">
        <v>91</v>
      </c>
      <c r="D2707" s="2" t="s">
        <v>76</v>
      </c>
      <c r="E2707" s="2" t="str">
        <f t="shared" si="84"/>
        <v>201910</v>
      </c>
      <c r="F2707" s="2" t="str">
        <f t="shared" si="85"/>
        <v>20191073</v>
      </c>
      <c r="G2707" s="2" t="s">
        <v>77</v>
      </c>
      <c r="H2707" s="2">
        <v>484924</v>
      </c>
      <c r="I2707" s="10">
        <v>726277</v>
      </c>
      <c r="J2707" s="10">
        <v>0</v>
      </c>
      <c r="K2707" s="3"/>
      <c r="L2707" s="3"/>
    </row>
    <row r="2708" spans="1:12" x14ac:dyDescent="0.3">
      <c r="A2708" s="2">
        <v>2019</v>
      </c>
      <c r="B2708" s="2" t="s">
        <v>16</v>
      </c>
      <c r="C2708" s="4" t="s">
        <v>91</v>
      </c>
      <c r="D2708" s="2" t="s">
        <v>78</v>
      </c>
      <c r="E2708" s="2" t="str">
        <f t="shared" si="84"/>
        <v>201910</v>
      </c>
      <c r="F2708" s="2" t="str">
        <f t="shared" si="85"/>
        <v>20191076</v>
      </c>
      <c r="G2708" s="2" t="s">
        <v>79</v>
      </c>
      <c r="H2708" s="2">
        <v>2482318</v>
      </c>
      <c r="I2708" s="10">
        <v>1761415</v>
      </c>
      <c r="J2708" s="10">
        <v>0</v>
      </c>
      <c r="K2708" s="3"/>
      <c r="L2708" s="3"/>
    </row>
    <row r="2709" spans="1:12" x14ac:dyDescent="0.3">
      <c r="A2709" s="2">
        <v>2019</v>
      </c>
      <c r="B2709" s="2" t="s">
        <v>16</v>
      </c>
      <c r="C2709" s="4" t="s">
        <v>91</v>
      </c>
      <c r="D2709" s="2" t="s">
        <v>80</v>
      </c>
      <c r="E2709" s="2" t="str">
        <f t="shared" si="84"/>
        <v>201910</v>
      </c>
      <c r="F2709" s="2" t="str">
        <f t="shared" si="85"/>
        <v>20191097</v>
      </c>
      <c r="G2709" s="2" t="s">
        <v>81</v>
      </c>
      <c r="H2709" s="2">
        <v>3847</v>
      </c>
      <c r="I2709" s="10">
        <v>26492</v>
      </c>
      <c r="J2709" s="10">
        <v>0</v>
      </c>
      <c r="K2709" s="3"/>
      <c r="L2709" s="3"/>
    </row>
    <row r="2710" spans="1:12" x14ac:dyDescent="0.3">
      <c r="A2710" s="2">
        <v>2019</v>
      </c>
      <c r="B2710" s="2" t="s">
        <v>16</v>
      </c>
      <c r="C2710" s="4" t="s">
        <v>91</v>
      </c>
      <c r="D2710" s="2" t="s">
        <v>82</v>
      </c>
      <c r="E2710" s="2" t="str">
        <f t="shared" si="84"/>
        <v>201910</v>
      </c>
      <c r="F2710" s="2" t="str">
        <f t="shared" si="85"/>
        <v>20191099</v>
      </c>
      <c r="G2710" s="2" t="s">
        <v>83</v>
      </c>
      <c r="H2710" s="2">
        <v>8028</v>
      </c>
      <c r="I2710" s="10">
        <v>64891</v>
      </c>
      <c r="J2710" s="10">
        <v>0</v>
      </c>
      <c r="K2710" s="3"/>
      <c r="L2710" s="3"/>
    </row>
    <row r="2711" spans="1:12" x14ac:dyDescent="0.3">
      <c r="A2711" s="2">
        <v>2019</v>
      </c>
      <c r="B2711" s="2" t="s">
        <v>15</v>
      </c>
      <c r="C2711" s="4" t="s">
        <v>24</v>
      </c>
      <c r="D2711" s="2" t="s">
        <v>5</v>
      </c>
      <c r="E2711" s="2" t="str">
        <f t="shared" si="84"/>
        <v>201911</v>
      </c>
      <c r="F2711" s="2" t="str">
        <f t="shared" si="85"/>
        <v>20191191</v>
      </c>
      <c r="G2711" s="2" t="s">
        <v>6</v>
      </c>
      <c r="H2711" s="2">
        <v>15517</v>
      </c>
      <c r="I2711" s="10">
        <v>54048</v>
      </c>
      <c r="J2711" s="10">
        <v>0</v>
      </c>
      <c r="K2711" s="3"/>
      <c r="L2711" s="3"/>
    </row>
    <row r="2712" spans="1:12" x14ac:dyDescent="0.3">
      <c r="A2712" s="2">
        <v>2019</v>
      </c>
      <c r="B2712" s="2" t="s">
        <v>15</v>
      </c>
      <c r="C2712" s="4" t="s">
        <v>24</v>
      </c>
      <c r="D2712" s="2" t="s">
        <v>18</v>
      </c>
      <c r="E2712" s="2" t="str">
        <f t="shared" si="84"/>
        <v>201911</v>
      </c>
      <c r="F2712" s="2" t="str">
        <f t="shared" si="85"/>
        <v>20191105</v>
      </c>
      <c r="G2712" s="2" t="s">
        <v>19</v>
      </c>
      <c r="H2712" s="2">
        <v>3939569</v>
      </c>
      <c r="I2712" s="10">
        <v>2284686</v>
      </c>
      <c r="J2712" s="10">
        <v>0</v>
      </c>
      <c r="K2712" s="3"/>
      <c r="L2712" s="3"/>
    </row>
    <row r="2713" spans="1:12" x14ac:dyDescent="0.3">
      <c r="A2713" s="2">
        <v>2019</v>
      </c>
      <c r="B2713" s="2" t="s">
        <v>15</v>
      </c>
      <c r="C2713" s="4" t="s">
        <v>24</v>
      </c>
      <c r="D2713" s="2" t="s">
        <v>20</v>
      </c>
      <c r="E2713" s="2" t="str">
        <f t="shared" si="84"/>
        <v>201911</v>
      </c>
      <c r="F2713" s="2" t="str">
        <f t="shared" si="85"/>
        <v>20191181</v>
      </c>
      <c r="G2713" s="2" t="s">
        <v>21</v>
      </c>
      <c r="H2713" s="2">
        <v>45951</v>
      </c>
      <c r="I2713" s="10">
        <v>209305</v>
      </c>
      <c r="J2713" s="10">
        <v>0</v>
      </c>
      <c r="K2713" s="3"/>
      <c r="L2713" s="3"/>
    </row>
    <row r="2714" spans="1:12" x14ac:dyDescent="0.3">
      <c r="A2714" s="2">
        <v>2019</v>
      </c>
      <c r="B2714" s="2" t="s">
        <v>15</v>
      </c>
      <c r="C2714" s="4" t="s">
        <v>24</v>
      </c>
      <c r="D2714" s="2" t="s">
        <v>22</v>
      </c>
      <c r="E2714" s="2" t="str">
        <f t="shared" si="84"/>
        <v>201911</v>
      </c>
      <c r="F2714" s="2" t="str">
        <f t="shared" si="85"/>
        <v>20191108</v>
      </c>
      <c r="G2714" s="2" t="s">
        <v>23</v>
      </c>
      <c r="H2714" s="2">
        <v>1129168</v>
      </c>
      <c r="I2714" s="10">
        <v>1373217</v>
      </c>
      <c r="J2714" s="10">
        <v>0</v>
      </c>
      <c r="K2714" s="3"/>
      <c r="L2714" s="3"/>
    </row>
    <row r="2715" spans="1:12" x14ac:dyDescent="0.3">
      <c r="A2715" s="2">
        <v>2019</v>
      </c>
      <c r="B2715" s="2" t="s">
        <v>15</v>
      </c>
      <c r="C2715" s="4" t="s">
        <v>24</v>
      </c>
      <c r="D2715" s="2" t="s">
        <v>24</v>
      </c>
      <c r="E2715" s="2" t="str">
        <f t="shared" si="84"/>
        <v>201911</v>
      </c>
      <c r="F2715" s="2" t="str">
        <f t="shared" si="85"/>
        <v>20191111</v>
      </c>
      <c r="G2715" s="2" t="s">
        <v>25</v>
      </c>
      <c r="H2715" s="2">
        <v>6234733</v>
      </c>
      <c r="I2715" s="10">
        <v>1211701</v>
      </c>
      <c r="J2715" s="10">
        <v>0</v>
      </c>
      <c r="K2715" s="3"/>
      <c r="L2715" s="3"/>
    </row>
    <row r="2716" spans="1:12" x14ac:dyDescent="0.3">
      <c r="A2716" s="2">
        <v>2019</v>
      </c>
      <c r="B2716" s="2" t="s">
        <v>15</v>
      </c>
      <c r="C2716" s="4" t="s">
        <v>24</v>
      </c>
      <c r="D2716" s="2" t="s">
        <v>26</v>
      </c>
      <c r="E2716" s="2" t="str">
        <f t="shared" si="84"/>
        <v>201911</v>
      </c>
      <c r="F2716" s="2" t="str">
        <f t="shared" si="85"/>
        <v>20191113</v>
      </c>
      <c r="G2716" s="2" t="s">
        <v>27</v>
      </c>
      <c r="H2716" s="2">
        <v>641973</v>
      </c>
      <c r="I2716" s="10">
        <v>1448199</v>
      </c>
      <c r="J2716" s="10">
        <v>0</v>
      </c>
      <c r="K2716" s="3"/>
      <c r="L2716" s="3"/>
    </row>
    <row r="2717" spans="1:12" x14ac:dyDescent="0.3">
      <c r="A2717" s="2">
        <v>2019</v>
      </c>
      <c r="B2717" s="2" t="s">
        <v>15</v>
      </c>
      <c r="C2717" s="4" t="s">
        <v>24</v>
      </c>
      <c r="D2717" s="2" t="s">
        <v>28</v>
      </c>
      <c r="E2717" s="2" t="str">
        <f t="shared" si="84"/>
        <v>201911</v>
      </c>
      <c r="F2717" s="2" t="str">
        <f t="shared" si="85"/>
        <v>20191115</v>
      </c>
      <c r="G2717" s="2" t="s">
        <v>29</v>
      </c>
      <c r="H2717" s="2">
        <v>450383</v>
      </c>
      <c r="I2717" s="10">
        <v>646154</v>
      </c>
      <c r="J2717" s="10">
        <v>0</v>
      </c>
      <c r="K2717" s="3"/>
      <c r="L2717" s="3"/>
    </row>
    <row r="2718" spans="1:12" x14ac:dyDescent="0.3">
      <c r="A2718" s="2">
        <v>2019</v>
      </c>
      <c r="B2718" s="2" t="s">
        <v>15</v>
      </c>
      <c r="C2718" s="4" t="s">
        <v>24</v>
      </c>
      <c r="D2718" s="2" t="s">
        <v>30</v>
      </c>
      <c r="E2718" s="2" t="str">
        <f t="shared" si="84"/>
        <v>201911</v>
      </c>
      <c r="F2718" s="2" t="str">
        <f t="shared" si="85"/>
        <v>20191117</v>
      </c>
      <c r="G2718" s="2" t="s">
        <v>31</v>
      </c>
      <c r="H2718" s="2">
        <v>464108</v>
      </c>
      <c r="I2718" s="10">
        <v>385947</v>
      </c>
      <c r="J2718" s="10">
        <v>0</v>
      </c>
      <c r="K2718" s="3"/>
      <c r="L2718" s="3"/>
    </row>
    <row r="2719" spans="1:12" x14ac:dyDescent="0.3">
      <c r="A2719" s="2">
        <v>2019</v>
      </c>
      <c r="B2719" s="2" t="s">
        <v>15</v>
      </c>
      <c r="C2719" s="4" t="s">
        <v>24</v>
      </c>
      <c r="D2719" s="2" t="s">
        <v>32</v>
      </c>
      <c r="E2719" s="2" t="str">
        <f t="shared" si="84"/>
        <v>201911</v>
      </c>
      <c r="F2719" s="2" t="str">
        <f t="shared" si="85"/>
        <v>20191118</v>
      </c>
      <c r="G2719" s="2" t="s">
        <v>33</v>
      </c>
      <c r="H2719" s="2">
        <v>73472</v>
      </c>
      <c r="I2719" s="10">
        <v>309870</v>
      </c>
      <c r="J2719" s="10">
        <v>0</v>
      </c>
      <c r="K2719" s="3"/>
      <c r="L2719" s="3"/>
    </row>
    <row r="2720" spans="1:12" x14ac:dyDescent="0.3">
      <c r="A2720" s="2">
        <v>2019</v>
      </c>
      <c r="B2720" s="2" t="s">
        <v>15</v>
      </c>
      <c r="C2720" s="4" t="s">
        <v>24</v>
      </c>
      <c r="D2720" s="2" t="s">
        <v>34</v>
      </c>
      <c r="E2720" s="2" t="str">
        <f t="shared" si="84"/>
        <v>201911</v>
      </c>
      <c r="F2720" s="2" t="str">
        <f t="shared" si="85"/>
        <v>20191185</v>
      </c>
      <c r="G2720" s="2" t="s">
        <v>35</v>
      </c>
      <c r="H2720" s="2">
        <v>159714</v>
      </c>
      <c r="I2720" s="10">
        <v>220158</v>
      </c>
      <c r="J2720" s="10">
        <v>0</v>
      </c>
      <c r="K2720" s="3"/>
      <c r="L2720" s="3"/>
    </row>
    <row r="2721" spans="1:12" x14ac:dyDescent="0.3">
      <c r="A2721" s="2">
        <v>2019</v>
      </c>
      <c r="B2721" s="2" t="s">
        <v>15</v>
      </c>
      <c r="C2721" s="4" t="s">
        <v>24</v>
      </c>
      <c r="D2721" s="2" t="s">
        <v>36</v>
      </c>
      <c r="E2721" s="2" t="str">
        <f t="shared" si="84"/>
        <v>201911</v>
      </c>
      <c r="F2721" s="2" t="str">
        <f t="shared" si="85"/>
        <v>20191119</v>
      </c>
      <c r="G2721" s="2" t="s">
        <v>37</v>
      </c>
      <c r="H2721" s="2">
        <v>278609</v>
      </c>
      <c r="I2721" s="10">
        <v>955421</v>
      </c>
      <c r="J2721" s="10">
        <v>0</v>
      </c>
      <c r="K2721" s="3"/>
      <c r="L2721" s="3"/>
    </row>
    <row r="2722" spans="1:12" x14ac:dyDescent="0.3">
      <c r="A2722" s="2">
        <v>2019</v>
      </c>
      <c r="B2722" s="2" t="s">
        <v>15</v>
      </c>
      <c r="C2722" s="4" t="s">
        <v>24</v>
      </c>
      <c r="D2722" s="2" t="s">
        <v>38</v>
      </c>
      <c r="E2722" s="2" t="str">
        <f t="shared" si="84"/>
        <v>201911</v>
      </c>
      <c r="F2722" s="2" t="str">
        <f t="shared" si="85"/>
        <v>20191120</v>
      </c>
      <c r="G2722" s="2" t="s">
        <v>39</v>
      </c>
      <c r="H2722" s="2">
        <v>314679</v>
      </c>
      <c r="I2722" s="10">
        <v>832110</v>
      </c>
      <c r="J2722" s="10">
        <v>0</v>
      </c>
      <c r="K2722" s="3"/>
      <c r="L2722" s="3"/>
    </row>
    <row r="2723" spans="1:12" x14ac:dyDescent="0.3">
      <c r="A2723" s="2">
        <v>2019</v>
      </c>
      <c r="B2723" s="2" t="s">
        <v>15</v>
      </c>
      <c r="C2723" s="4" t="s">
        <v>24</v>
      </c>
      <c r="D2723" s="2" t="s">
        <v>40</v>
      </c>
      <c r="E2723" s="2" t="str">
        <f t="shared" si="84"/>
        <v>201911</v>
      </c>
      <c r="F2723" s="2" t="str">
        <f t="shared" si="85"/>
        <v>20191127</v>
      </c>
      <c r="G2723" s="2" t="s">
        <v>41</v>
      </c>
      <c r="H2723" s="2">
        <v>47651</v>
      </c>
      <c r="I2723" s="10">
        <v>367414</v>
      </c>
      <c r="J2723" s="10">
        <v>0</v>
      </c>
      <c r="K2723" s="3"/>
      <c r="L2723" s="3"/>
    </row>
    <row r="2724" spans="1:12" x14ac:dyDescent="0.3">
      <c r="A2724" s="2">
        <v>2019</v>
      </c>
      <c r="B2724" s="2" t="s">
        <v>15</v>
      </c>
      <c r="C2724" s="4" t="s">
        <v>24</v>
      </c>
      <c r="D2724" s="2" t="s">
        <v>42</v>
      </c>
      <c r="E2724" s="2" t="str">
        <f t="shared" si="84"/>
        <v>201911</v>
      </c>
      <c r="F2724" s="2" t="str">
        <f t="shared" si="85"/>
        <v>20191123</v>
      </c>
      <c r="G2724" s="2" t="s">
        <v>43</v>
      </c>
      <c r="H2724" s="2">
        <v>302547</v>
      </c>
      <c r="I2724" s="10">
        <v>1317874</v>
      </c>
      <c r="J2724" s="10">
        <v>0</v>
      </c>
      <c r="K2724" s="3"/>
      <c r="L2724" s="3"/>
    </row>
    <row r="2725" spans="1:12" x14ac:dyDescent="0.3">
      <c r="A2725" s="2">
        <v>2019</v>
      </c>
      <c r="B2725" s="2" t="s">
        <v>15</v>
      </c>
      <c r="C2725" s="4" t="s">
        <v>24</v>
      </c>
      <c r="D2725" s="2" t="s">
        <v>44</v>
      </c>
      <c r="E2725" s="2" t="str">
        <f t="shared" si="84"/>
        <v>201911</v>
      </c>
      <c r="F2725" s="2" t="str">
        <f t="shared" si="85"/>
        <v>20191125</v>
      </c>
      <c r="G2725" s="2" t="s">
        <v>45</v>
      </c>
      <c r="H2725" s="2">
        <v>1441612</v>
      </c>
      <c r="I2725" s="10">
        <v>838202</v>
      </c>
      <c r="J2725" s="10">
        <v>0</v>
      </c>
      <c r="K2725" s="3"/>
      <c r="L2725" s="3"/>
    </row>
    <row r="2726" spans="1:12" x14ac:dyDescent="0.3">
      <c r="A2726" s="2">
        <v>2019</v>
      </c>
      <c r="B2726" s="2" t="s">
        <v>15</v>
      </c>
      <c r="C2726" s="4" t="s">
        <v>24</v>
      </c>
      <c r="D2726" s="2" t="s">
        <v>46</v>
      </c>
      <c r="E2726" s="2" t="str">
        <f t="shared" si="84"/>
        <v>201911</v>
      </c>
      <c r="F2726" s="2" t="str">
        <f t="shared" si="85"/>
        <v>20191194</v>
      </c>
      <c r="G2726" s="2" t="s">
        <v>47</v>
      </c>
      <c r="H2726" s="2">
        <v>4389</v>
      </c>
      <c r="I2726" s="10">
        <v>41382</v>
      </c>
      <c r="J2726" s="10">
        <v>0</v>
      </c>
      <c r="K2726" s="3"/>
      <c r="L2726" s="3"/>
    </row>
    <row r="2727" spans="1:12" x14ac:dyDescent="0.3">
      <c r="A2727" s="2">
        <v>2019</v>
      </c>
      <c r="B2727" s="2" t="s">
        <v>15</v>
      </c>
      <c r="C2727" s="4" t="s">
        <v>24</v>
      </c>
      <c r="D2727" s="2" t="s">
        <v>48</v>
      </c>
      <c r="E2727" s="2" t="str">
        <f t="shared" si="84"/>
        <v>201911</v>
      </c>
      <c r="F2727" s="2" t="str">
        <f t="shared" si="85"/>
        <v>20191195</v>
      </c>
      <c r="G2727" s="2" t="s">
        <v>49</v>
      </c>
      <c r="H2727" s="2">
        <v>17129</v>
      </c>
      <c r="I2727" s="10">
        <v>59200</v>
      </c>
      <c r="J2727" s="10">
        <v>0</v>
      </c>
      <c r="K2727" s="3"/>
      <c r="L2727" s="3"/>
    </row>
    <row r="2728" spans="1:12" x14ac:dyDescent="0.3">
      <c r="A2728" s="2">
        <v>2019</v>
      </c>
      <c r="B2728" s="2" t="s">
        <v>15</v>
      </c>
      <c r="C2728" s="4" t="s">
        <v>24</v>
      </c>
      <c r="D2728" s="2" t="s">
        <v>50</v>
      </c>
      <c r="E2728" s="2" t="str">
        <f t="shared" si="84"/>
        <v>201911</v>
      </c>
      <c r="F2728" s="2" t="str">
        <f t="shared" si="85"/>
        <v>20191141</v>
      </c>
      <c r="G2728" s="2" t="s">
        <v>51</v>
      </c>
      <c r="H2728" s="2">
        <v>320015</v>
      </c>
      <c r="I2728" s="10">
        <v>766954</v>
      </c>
      <c r="J2728" s="10">
        <v>0</v>
      </c>
      <c r="K2728" s="3"/>
      <c r="L2728" s="3"/>
    </row>
    <row r="2729" spans="1:12" x14ac:dyDescent="0.3">
      <c r="A2729" s="2">
        <v>2019</v>
      </c>
      <c r="B2729" s="2" t="s">
        <v>15</v>
      </c>
      <c r="C2729" s="4" t="s">
        <v>24</v>
      </c>
      <c r="D2729" s="2" t="s">
        <v>54</v>
      </c>
      <c r="E2729" s="2" t="str">
        <f t="shared" si="84"/>
        <v>201911</v>
      </c>
      <c r="F2729" s="2" t="str">
        <f t="shared" si="85"/>
        <v>20191144</v>
      </c>
      <c r="G2729" s="2" t="s">
        <v>55</v>
      </c>
      <c r="H2729" s="2">
        <v>142419</v>
      </c>
      <c r="I2729" s="10">
        <v>743043</v>
      </c>
      <c r="J2729" s="10">
        <v>0</v>
      </c>
      <c r="K2729" s="3"/>
      <c r="L2729" s="3"/>
    </row>
    <row r="2730" spans="1:12" x14ac:dyDescent="0.3">
      <c r="A2730" s="2">
        <v>2019</v>
      </c>
      <c r="B2730" s="2" t="s">
        <v>15</v>
      </c>
      <c r="C2730" s="4" t="s">
        <v>24</v>
      </c>
      <c r="D2730" s="2" t="s">
        <v>56</v>
      </c>
      <c r="E2730" s="2" t="str">
        <f t="shared" si="84"/>
        <v>201911</v>
      </c>
      <c r="F2730" s="2" t="str">
        <f t="shared" si="85"/>
        <v>20191147</v>
      </c>
      <c r="G2730" s="2" t="s">
        <v>57</v>
      </c>
      <c r="H2730" s="2">
        <v>367686</v>
      </c>
      <c r="I2730" s="10">
        <v>928071</v>
      </c>
      <c r="J2730" s="10">
        <v>0</v>
      </c>
      <c r="K2730" s="3"/>
      <c r="L2730" s="3"/>
    </row>
    <row r="2731" spans="1:12" x14ac:dyDescent="0.3">
      <c r="A2731" s="2">
        <v>2019</v>
      </c>
      <c r="B2731" s="2" t="s">
        <v>15</v>
      </c>
      <c r="C2731" s="4" t="s">
        <v>24</v>
      </c>
      <c r="D2731" s="2" t="s">
        <v>58</v>
      </c>
      <c r="E2731" s="2" t="str">
        <f t="shared" si="84"/>
        <v>201911</v>
      </c>
      <c r="F2731" s="2" t="str">
        <f t="shared" si="85"/>
        <v>20191150</v>
      </c>
      <c r="G2731" s="2" t="s">
        <v>59</v>
      </c>
      <c r="H2731" s="2">
        <v>423829</v>
      </c>
      <c r="I2731" s="10">
        <v>512550</v>
      </c>
      <c r="J2731" s="10">
        <v>0</v>
      </c>
      <c r="K2731" s="3"/>
      <c r="L2731" s="3"/>
    </row>
    <row r="2732" spans="1:12" x14ac:dyDescent="0.3">
      <c r="A2732" s="2">
        <v>2019</v>
      </c>
      <c r="B2732" s="2" t="s">
        <v>15</v>
      </c>
      <c r="C2732" s="4" t="s">
        <v>24</v>
      </c>
      <c r="D2732" s="2" t="s">
        <v>60</v>
      </c>
      <c r="E2732" s="2" t="str">
        <f t="shared" si="84"/>
        <v>201911</v>
      </c>
      <c r="F2732" s="2" t="str">
        <f t="shared" si="85"/>
        <v>20191152</v>
      </c>
      <c r="G2732" s="2" t="s">
        <v>61</v>
      </c>
      <c r="H2732" s="2">
        <v>265585</v>
      </c>
      <c r="I2732" s="10">
        <v>1127152</v>
      </c>
      <c r="J2732" s="10">
        <v>0</v>
      </c>
      <c r="K2732" s="3"/>
      <c r="L2732" s="3"/>
    </row>
    <row r="2733" spans="1:12" x14ac:dyDescent="0.3">
      <c r="A2733" s="2">
        <v>2019</v>
      </c>
      <c r="B2733" s="2" t="s">
        <v>15</v>
      </c>
      <c r="C2733" s="4" t="s">
        <v>24</v>
      </c>
      <c r="D2733" s="2" t="s">
        <v>62</v>
      </c>
      <c r="E2733" s="2" t="str">
        <f t="shared" si="84"/>
        <v>201911</v>
      </c>
      <c r="F2733" s="2" t="str">
        <f t="shared" si="85"/>
        <v>20191154</v>
      </c>
      <c r="G2733" s="2" t="s">
        <v>63</v>
      </c>
      <c r="H2733" s="2">
        <v>427774</v>
      </c>
      <c r="I2733" s="10">
        <v>1013876</v>
      </c>
      <c r="J2733" s="10">
        <v>0</v>
      </c>
      <c r="K2733" s="3"/>
      <c r="L2733" s="3"/>
    </row>
    <row r="2734" spans="1:12" x14ac:dyDescent="0.3">
      <c r="A2734" s="2">
        <v>2019</v>
      </c>
      <c r="B2734" s="2" t="s">
        <v>15</v>
      </c>
      <c r="C2734" s="4" t="s">
        <v>24</v>
      </c>
      <c r="D2734" s="2" t="s">
        <v>64</v>
      </c>
      <c r="E2734" s="2" t="str">
        <f t="shared" si="84"/>
        <v>201911</v>
      </c>
      <c r="F2734" s="2" t="str">
        <f t="shared" si="85"/>
        <v>20191186</v>
      </c>
      <c r="G2734" s="2" t="s">
        <v>65</v>
      </c>
      <c r="H2734" s="2">
        <v>44433</v>
      </c>
      <c r="I2734" s="10">
        <v>255495</v>
      </c>
      <c r="J2734" s="10">
        <v>0</v>
      </c>
      <c r="K2734" s="3"/>
      <c r="L2734" s="3"/>
    </row>
    <row r="2735" spans="1:12" x14ac:dyDescent="0.3">
      <c r="A2735" s="2">
        <v>2019</v>
      </c>
      <c r="B2735" s="2" t="s">
        <v>15</v>
      </c>
      <c r="C2735" s="4" t="s">
        <v>24</v>
      </c>
      <c r="D2735" s="2" t="s">
        <v>66</v>
      </c>
      <c r="E2735" s="2" t="str">
        <f t="shared" si="84"/>
        <v>201911</v>
      </c>
      <c r="F2735" s="2" t="str">
        <f t="shared" si="85"/>
        <v>20191163</v>
      </c>
      <c r="G2735" s="2" t="s">
        <v>67</v>
      </c>
      <c r="H2735" s="2">
        <v>270068</v>
      </c>
      <c r="I2735" s="10">
        <v>238707</v>
      </c>
      <c r="J2735" s="10">
        <v>0</v>
      </c>
      <c r="K2735" s="3"/>
      <c r="L2735" s="3"/>
    </row>
    <row r="2736" spans="1:12" x14ac:dyDescent="0.3">
      <c r="A2736" s="2">
        <v>2019</v>
      </c>
      <c r="B2736" s="2" t="s">
        <v>15</v>
      </c>
      <c r="C2736" s="4" t="s">
        <v>24</v>
      </c>
      <c r="D2736" s="2" t="s">
        <v>68</v>
      </c>
      <c r="E2736" s="2" t="str">
        <f t="shared" si="84"/>
        <v>201911</v>
      </c>
      <c r="F2736" s="2" t="str">
        <f t="shared" si="85"/>
        <v>20191166</v>
      </c>
      <c r="G2736" s="2" t="s">
        <v>69</v>
      </c>
      <c r="H2736" s="2">
        <v>542804</v>
      </c>
      <c r="I2736" s="10">
        <v>389432</v>
      </c>
      <c r="J2736" s="10">
        <v>0</v>
      </c>
      <c r="K2736" s="3"/>
      <c r="L2736" s="3"/>
    </row>
    <row r="2737" spans="1:12" x14ac:dyDescent="0.3">
      <c r="A2737" s="2">
        <v>2019</v>
      </c>
      <c r="B2737" s="2" t="s">
        <v>15</v>
      </c>
      <c r="C2737" s="4" t="s">
        <v>24</v>
      </c>
      <c r="D2737" s="2" t="s">
        <v>70</v>
      </c>
      <c r="E2737" s="2" t="str">
        <f t="shared" si="84"/>
        <v>201911</v>
      </c>
      <c r="F2737" s="2" t="str">
        <f t="shared" si="85"/>
        <v>20191188</v>
      </c>
      <c r="G2737" s="2" t="s">
        <v>71</v>
      </c>
      <c r="H2737" s="2">
        <v>42021</v>
      </c>
      <c r="I2737" s="10">
        <v>12881</v>
      </c>
      <c r="J2737" s="10">
        <v>0</v>
      </c>
      <c r="K2737" s="3"/>
      <c r="L2737" s="3"/>
    </row>
    <row r="2738" spans="1:12" x14ac:dyDescent="0.3">
      <c r="A2738" s="2">
        <v>2019</v>
      </c>
      <c r="B2738" s="2" t="s">
        <v>15</v>
      </c>
      <c r="C2738" s="4" t="s">
        <v>24</v>
      </c>
      <c r="D2738" s="2" t="s">
        <v>72</v>
      </c>
      <c r="E2738" s="2" t="str">
        <f t="shared" si="84"/>
        <v>201911</v>
      </c>
      <c r="F2738" s="2" t="str">
        <f t="shared" si="85"/>
        <v>20191168</v>
      </c>
      <c r="G2738" s="2" t="s">
        <v>73</v>
      </c>
      <c r="H2738" s="2">
        <v>1094927</v>
      </c>
      <c r="I2738" s="10">
        <v>934005</v>
      </c>
      <c r="J2738" s="10">
        <v>0</v>
      </c>
      <c r="K2738" s="3"/>
      <c r="L2738" s="3"/>
    </row>
    <row r="2739" spans="1:12" x14ac:dyDescent="0.3">
      <c r="A2739" s="2">
        <v>2019</v>
      </c>
      <c r="B2739" s="2" t="s">
        <v>15</v>
      </c>
      <c r="C2739" s="4" t="s">
        <v>24</v>
      </c>
      <c r="D2739" s="2" t="s">
        <v>74</v>
      </c>
      <c r="E2739" s="2" t="str">
        <f t="shared" si="84"/>
        <v>201911</v>
      </c>
      <c r="F2739" s="2" t="str">
        <f t="shared" si="85"/>
        <v>20191170</v>
      </c>
      <c r="G2739" s="2" t="s">
        <v>75</v>
      </c>
      <c r="H2739" s="2">
        <v>153560</v>
      </c>
      <c r="I2739" s="10">
        <v>763344</v>
      </c>
      <c r="J2739" s="10">
        <v>0</v>
      </c>
      <c r="K2739" s="3"/>
      <c r="L2739" s="3"/>
    </row>
    <row r="2740" spans="1:12" x14ac:dyDescent="0.3">
      <c r="A2740" s="2">
        <v>2019</v>
      </c>
      <c r="B2740" s="2" t="s">
        <v>15</v>
      </c>
      <c r="C2740" s="4" t="s">
        <v>24</v>
      </c>
      <c r="D2740" s="2" t="s">
        <v>76</v>
      </c>
      <c r="E2740" s="2" t="str">
        <f t="shared" si="84"/>
        <v>201911</v>
      </c>
      <c r="F2740" s="2" t="str">
        <f t="shared" si="85"/>
        <v>20191173</v>
      </c>
      <c r="G2740" s="2" t="s">
        <v>77</v>
      </c>
      <c r="H2740" s="2">
        <v>485960</v>
      </c>
      <c r="I2740" s="10">
        <v>725356</v>
      </c>
      <c r="J2740" s="10">
        <v>0</v>
      </c>
      <c r="K2740" s="3"/>
      <c r="L2740" s="3"/>
    </row>
    <row r="2741" spans="1:12" x14ac:dyDescent="0.3">
      <c r="A2741" s="2">
        <v>2019</v>
      </c>
      <c r="B2741" s="2" t="s">
        <v>15</v>
      </c>
      <c r="C2741" s="4" t="s">
        <v>24</v>
      </c>
      <c r="D2741" s="2" t="s">
        <v>78</v>
      </c>
      <c r="E2741" s="2" t="str">
        <f t="shared" si="84"/>
        <v>201911</v>
      </c>
      <c r="F2741" s="2" t="str">
        <f t="shared" si="85"/>
        <v>20191176</v>
      </c>
      <c r="G2741" s="2" t="s">
        <v>79</v>
      </c>
      <c r="H2741" s="2">
        <v>2482752</v>
      </c>
      <c r="I2741" s="10">
        <v>1761379</v>
      </c>
      <c r="J2741" s="10">
        <v>0</v>
      </c>
      <c r="K2741" s="3"/>
      <c r="L2741" s="3"/>
    </row>
    <row r="2742" spans="1:12" x14ac:dyDescent="0.3">
      <c r="A2742" s="2">
        <v>2019</v>
      </c>
      <c r="B2742" s="2" t="s">
        <v>15</v>
      </c>
      <c r="C2742" s="4" t="s">
        <v>24</v>
      </c>
      <c r="D2742" s="2" t="s">
        <v>80</v>
      </c>
      <c r="E2742" s="2" t="str">
        <f t="shared" si="84"/>
        <v>201911</v>
      </c>
      <c r="F2742" s="2" t="str">
        <f t="shared" si="85"/>
        <v>20191197</v>
      </c>
      <c r="G2742" s="2" t="s">
        <v>81</v>
      </c>
      <c r="H2742" s="2">
        <v>3848</v>
      </c>
      <c r="I2742" s="10">
        <v>26359</v>
      </c>
      <c r="J2742" s="10">
        <v>0</v>
      </c>
      <c r="K2742" s="3"/>
      <c r="L2742" s="3"/>
    </row>
    <row r="2743" spans="1:12" x14ac:dyDescent="0.3">
      <c r="A2743" s="2">
        <v>2019</v>
      </c>
      <c r="B2743" s="2" t="s">
        <v>15</v>
      </c>
      <c r="C2743" s="4" t="s">
        <v>24</v>
      </c>
      <c r="D2743" s="2" t="s">
        <v>82</v>
      </c>
      <c r="E2743" s="2" t="str">
        <f t="shared" si="84"/>
        <v>201911</v>
      </c>
      <c r="F2743" s="2" t="str">
        <f t="shared" si="85"/>
        <v>20191199</v>
      </c>
      <c r="G2743" s="2" t="s">
        <v>83</v>
      </c>
      <c r="H2743" s="2">
        <v>8100</v>
      </c>
      <c r="I2743" s="10">
        <v>64925</v>
      </c>
      <c r="J2743" s="10">
        <v>0</v>
      </c>
      <c r="K2743" s="3"/>
      <c r="L2743" s="3"/>
    </row>
    <row r="2744" spans="1:12" x14ac:dyDescent="0.3">
      <c r="A2744" s="2">
        <v>2019</v>
      </c>
      <c r="B2744" s="2" t="s">
        <v>8</v>
      </c>
      <c r="C2744" s="4" t="s">
        <v>86</v>
      </c>
      <c r="D2744" s="2" t="s">
        <v>5</v>
      </c>
      <c r="E2744" s="2" t="str">
        <f t="shared" si="84"/>
        <v>201912</v>
      </c>
      <c r="F2744" s="2" t="str">
        <f t="shared" si="85"/>
        <v>20191291</v>
      </c>
      <c r="G2744" s="2" t="s">
        <v>6</v>
      </c>
      <c r="H2744" s="2">
        <v>15438</v>
      </c>
      <c r="I2744" s="10">
        <v>54062</v>
      </c>
      <c r="J2744" s="10">
        <v>0</v>
      </c>
      <c r="K2744" s="3"/>
      <c r="L2744" s="3"/>
    </row>
    <row r="2745" spans="1:12" x14ac:dyDescent="0.3">
      <c r="A2745" s="2">
        <v>2019</v>
      </c>
      <c r="B2745" s="2" t="s">
        <v>8</v>
      </c>
      <c r="C2745" s="4" t="s">
        <v>86</v>
      </c>
      <c r="D2745" s="2" t="s">
        <v>18</v>
      </c>
      <c r="E2745" s="2" t="str">
        <f t="shared" si="84"/>
        <v>201912</v>
      </c>
      <c r="F2745" s="2" t="str">
        <f t="shared" si="85"/>
        <v>20191205</v>
      </c>
      <c r="G2745" s="2" t="s">
        <v>19</v>
      </c>
      <c r="H2745" s="2">
        <v>3934455</v>
      </c>
      <c r="I2745" s="10">
        <v>2290422</v>
      </c>
      <c r="J2745" s="10">
        <v>0</v>
      </c>
      <c r="K2745" s="3"/>
      <c r="L2745" s="3"/>
    </row>
    <row r="2746" spans="1:12" x14ac:dyDescent="0.3">
      <c r="A2746" s="2">
        <v>2019</v>
      </c>
      <c r="B2746" s="2" t="s">
        <v>8</v>
      </c>
      <c r="C2746" s="4" t="s">
        <v>86</v>
      </c>
      <c r="D2746" s="2" t="s">
        <v>20</v>
      </c>
      <c r="E2746" s="2" t="str">
        <f t="shared" si="84"/>
        <v>201912</v>
      </c>
      <c r="F2746" s="2" t="str">
        <f t="shared" si="85"/>
        <v>20191281</v>
      </c>
      <c r="G2746" s="2" t="s">
        <v>21</v>
      </c>
      <c r="H2746" s="2">
        <v>46197</v>
      </c>
      <c r="I2746" s="10">
        <v>209225</v>
      </c>
      <c r="J2746" s="10">
        <v>0</v>
      </c>
      <c r="K2746" s="3"/>
      <c r="L2746" s="3"/>
    </row>
    <row r="2747" spans="1:12" x14ac:dyDescent="0.3">
      <c r="A2747" s="2">
        <v>2019</v>
      </c>
      <c r="B2747" s="2" t="s">
        <v>8</v>
      </c>
      <c r="C2747" s="4" t="s">
        <v>86</v>
      </c>
      <c r="D2747" s="2" t="s">
        <v>22</v>
      </c>
      <c r="E2747" s="2" t="str">
        <f t="shared" si="84"/>
        <v>201912</v>
      </c>
      <c r="F2747" s="2" t="str">
        <f t="shared" si="85"/>
        <v>20191208</v>
      </c>
      <c r="G2747" s="2" t="s">
        <v>23</v>
      </c>
      <c r="H2747" s="2">
        <v>1130231</v>
      </c>
      <c r="I2747" s="10">
        <v>1373484</v>
      </c>
      <c r="J2747" s="10">
        <v>0</v>
      </c>
      <c r="K2747" s="3"/>
      <c r="L2747" s="3"/>
    </row>
    <row r="2748" spans="1:12" x14ac:dyDescent="0.3">
      <c r="A2748" s="2">
        <v>2019</v>
      </c>
      <c r="B2748" s="2" t="s">
        <v>8</v>
      </c>
      <c r="C2748" s="4" t="s">
        <v>86</v>
      </c>
      <c r="D2748" s="2" t="s">
        <v>24</v>
      </c>
      <c r="E2748" s="2" t="str">
        <f t="shared" si="84"/>
        <v>201912</v>
      </c>
      <c r="F2748" s="2" t="str">
        <f t="shared" si="85"/>
        <v>20191211</v>
      </c>
      <c r="G2748" s="2" t="s">
        <v>25</v>
      </c>
      <c r="H2748" s="2">
        <v>6230416</v>
      </c>
      <c r="I2748" s="10">
        <v>1216039</v>
      </c>
      <c r="J2748" s="10">
        <v>0</v>
      </c>
      <c r="K2748" s="3"/>
      <c r="L2748" s="3"/>
    </row>
    <row r="2749" spans="1:12" x14ac:dyDescent="0.3">
      <c r="A2749" s="2">
        <v>2019</v>
      </c>
      <c r="B2749" s="2" t="s">
        <v>8</v>
      </c>
      <c r="C2749" s="4" t="s">
        <v>86</v>
      </c>
      <c r="D2749" s="2" t="s">
        <v>26</v>
      </c>
      <c r="E2749" s="2" t="str">
        <f t="shared" si="84"/>
        <v>201912</v>
      </c>
      <c r="F2749" s="2" t="str">
        <f t="shared" si="85"/>
        <v>20191213</v>
      </c>
      <c r="G2749" s="2" t="s">
        <v>27</v>
      </c>
      <c r="H2749" s="2">
        <v>642045</v>
      </c>
      <c r="I2749" s="10">
        <v>1448501</v>
      </c>
      <c r="J2749" s="10">
        <v>0</v>
      </c>
      <c r="K2749" s="3"/>
      <c r="L2749" s="3"/>
    </row>
    <row r="2750" spans="1:12" x14ac:dyDescent="0.3">
      <c r="A2750" s="2">
        <v>2019</v>
      </c>
      <c r="B2750" s="2" t="s">
        <v>8</v>
      </c>
      <c r="C2750" s="4" t="s">
        <v>86</v>
      </c>
      <c r="D2750" s="2" t="s">
        <v>28</v>
      </c>
      <c r="E2750" s="2" t="str">
        <f t="shared" si="84"/>
        <v>201912</v>
      </c>
      <c r="F2750" s="2" t="str">
        <f t="shared" si="85"/>
        <v>20191215</v>
      </c>
      <c r="G2750" s="2" t="s">
        <v>29</v>
      </c>
      <c r="H2750" s="2">
        <v>451636</v>
      </c>
      <c r="I2750" s="10">
        <v>644585</v>
      </c>
      <c r="J2750" s="10">
        <v>0</v>
      </c>
      <c r="K2750" s="3"/>
      <c r="L2750" s="3"/>
    </row>
    <row r="2751" spans="1:12" x14ac:dyDescent="0.3">
      <c r="A2751" s="2">
        <v>2019</v>
      </c>
      <c r="B2751" s="2" t="s">
        <v>8</v>
      </c>
      <c r="C2751" s="4" t="s">
        <v>86</v>
      </c>
      <c r="D2751" s="2" t="s">
        <v>30</v>
      </c>
      <c r="E2751" s="2" t="str">
        <f t="shared" si="84"/>
        <v>201912</v>
      </c>
      <c r="F2751" s="2" t="str">
        <f t="shared" si="85"/>
        <v>20191217</v>
      </c>
      <c r="G2751" s="2" t="s">
        <v>31</v>
      </c>
      <c r="H2751" s="2">
        <v>464068</v>
      </c>
      <c r="I2751" s="10">
        <v>384299</v>
      </c>
      <c r="J2751" s="10">
        <v>0</v>
      </c>
      <c r="K2751" s="3"/>
      <c r="L2751" s="3"/>
    </row>
    <row r="2752" spans="1:12" x14ac:dyDescent="0.3">
      <c r="A2752" s="2">
        <v>2019</v>
      </c>
      <c r="B2752" s="2" t="s">
        <v>8</v>
      </c>
      <c r="C2752" s="4" t="s">
        <v>86</v>
      </c>
      <c r="D2752" s="2" t="s">
        <v>32</v>
      </c>
      <c r="E2752" s="2" t="str">
        <f t="shared" si="84"/>
        <v>201912</v>
      </c>
      <c r="F2752" s="2" t="str">
        <f t="shared" si="85"/>
        <v>20191218</v>
      </c>
      <c r="G2752" s="2" t="s">
        <v>33</v>
      </c>
      <c r="H2752" s="2">
        <v>72942</v>
      </c>
      <c r="I2752" s="10">
        <v>310275</v>
      </c>
      <c r="J2752" s="10">
        <v>0</v>
      </c>
      <c r="K2752" s="3"/>
      <c r="L2752" s="3"/>
    </row>
    <row r="2753" spans="1:12" x14ac:dyDescent="0.3">
      <c r="A2753" s="2">
        <v>2019</v>
      </c>
      <c r="B2753" s="2" t="s">
        <v>8</v>
      </c>
      <c r="C2753" s="4" t="s">
        <v>86</v>
      </c>
      <c r="D2753" s="2" t="s">
        <v>34</v>
      </c>
      <c r="E2753" s="2" t="str">
        <f t="shared" si="84"/>
        <v>201912</v>
      </c>
      <c r="F2753" s="2" t="str">
        <f t="shared" si="85"/>
        <v>20191285</v>
      </c>
      <c r="G2753" s="2" t="s">
        <v>35</v>
      </c>
      <c r="H2753" s="2">
        <v>157820</v>
      </c>
      <c r="I2753" s="10">
        <v>222077</v>
      </c>
      <c r="J2753" s="10">
        <v>0</v>
      </c>
      <c r="K2753" s="3"/>
      <c r="L2753" s="3"/>
    </row>
    <row r="2754" spans="1:12" x14ac:dyDescent="0.3">
      <c r="A2754" s="2">
        <v>2019</v>
      </c>
      <c r="B2754" s="2" t="s">
        <v>8</v>
      </c>
      <c r="C2754" s="4" t="s">
        <v>86</v>
      </c>
      <c r="D2754" s="2" t="s">
        <v>36</v>
      </c>
      <c r="E2754" s="2" t="str">
        <f t="shared" ref="E2754:E2817" si="86">+CONCATENATE(A2754,C2754)</f>
        <v>201912</v>
      </c>
      <c r="F2754" s="2" t="str">
        <f t="shared" ref="F2754:F2817" si="87">+CONCATENATE(A2754,C2754,D2754)</f>
        <v>20191219</v>
      </c>
      <c r="G2754" s="2" t="s">
        <v>37</v>
      </c>
      <c r="H2754" s="2">
        <v>276961</v>
      </c>
      <c r="I2754" s="10">
        <v>956608</v>
      </c>
      <c r="J2754" s="10">
        <v>0</v>
      </c>
      <c r="K2754" s="3"/>
      <c r="L2754" s="3"/>
    </row>
    <row r="2755" spans="1:12" x14ac:dyDescent="0.3">
      <c r="A2755" s="2">
        <v>2019</v>
      </c>
      <c r="B2755" s="2" t="s">
        <v>8</v>
      </c>
      <c r="C2755" s="4" t="s">
        <v>86</v>
      </c>
      <c r="D2755" s="2" t="s">
        <v>38</v>
      </c>
      <c r="E2755" s="2" t="str">
        <f t="shared" si="86"/>
        <v>201912</v>
      </c>
      <c r="F2755" s="2" t="str">
        <f t="shared" si="87"/>
        <v>20191220</v>
      </c>
      <c r="G2755" s="2" t="s">
        <v>39</v>
      </c>
      <c r="H2755" s="2">
        <v>312683</v>
      </c>
      <c r="I2755" s="10">
        <v>832583</v>
      </c>
      <c r="J2755" s="10">
        <v>0</v>
      </c>
      <c r="K2755" s="3"/>
      <c r="L2755" s="3"/>
    </row>
    <row r="2756" spans="1:12" x14ac:dyDescent="0.3">
      <c r="A2756" s="2">
        <v>2019</v>
      </c>
      <c r="B2756" s="2" t="s">
        <v>8</v>
      </c>
      <c r="C2756" s="4" t="s">
        <v>86</v>
      </c>
      <c r="D2756" s="2" t="s">
        <v>40</v>
      </c>
      <c r="E2756" s="2" t="str">
        <f t="shared" si="86"/>
        <v>201912</v>
      </c>
      <c r="F2756" s="2" t="str">
        <f t="shared" si="87"/>
        <v>20191227</v>
      </c>
      <c r="G2756" s="2" t="s">
        <v>41</v>
      </c>
      <c r="H2756" s="2">
        <v>46664</v>
      </c>
      <c r="I2756" s="10">
        <v>367921</v>
      </c>
      <c r="J2756" s="10">
        <v>0</v>
      </c>
      <c r="K2756" s="3"/>
      <c r="L2756" s="3"/>
    </row>
    <row r="2757" spans="1:12" x14ac:dyDescent="0.3">
      <c r="A2757" s="2">
        <v>2019</v>
      </c>
      <c r="B2757" s="2" t="s">
        <v>8</v>
      </c>
      <c r="C2757" s="4" t="s">
        <v>86</v>
      </c>
      <c r="D2757" s="2" t="s">
        <v>42</v>
      </c>
      <c r="E2757" s="2" t="str">
        <f t="shared" si="86"/>
        <v>201912</v>
      </c>
      <c r="F2757" s="2" t="str">
        <f t="shared" si="87"/>
        <v>20191223</v>
      </c>
      <c r="G2757" s="2" t="s">
        <v>43</v>
      </c>
      <c r="H2757" s="2">
        <v>304219</v>
      </c>
      <c r="I2757" s="10">
        <v>1313413</v>
      </c>
      <c r="J2757" s="10">
        <v>0</v>
      </c>
      <c r="K2757" s="3"/>
      <c r="L2757" s="3"/>
    </row>
    <row r="2758" spans="1:12" x14ac:dyDescent="0.3">
      <c r="A2758" s="2">
        <v>2019</v>
      </c>
      <c r="B2758" s="2" t="s">
        <v>8</v>
      </c>
      <c r="C2758" s="4" t="s">
        <v>86</v>
      </c>
      <c r="D2758" s="2" t="s">
        <v>44</v>
      </c>
      <c r="E2758" s="2" t="str">
        <f t="shared" si="86"/>
        <v>201912</v>
      </c>
      <c r="F2758" s="2" t="str">
        <f t="shared" si="87"/>
        <v>20191225</v>
      </c>
      <c r="G2758" s="2" t="s">
        <v>45</v>
      </c>
      <c r="H2758" s="2">
        <v>1443703</v>
      </c>
      <c r="I2758" s="10">
        <v>843054</v>
      </c>
      <c r="J2758" s="10">
        <v>0</v>
      </c>
      <c r="K2758" s="3"/>
      <c r="L2758" s="3"/>
    </row>
    <row r="2759" spans="1:12" x14ac:dyDescent="0.3">
      <c r="A2759" s="2">
        <v>2019</v>
      </c>
      <c r="B2759" s="2" t="s">
        <v>8</v>
      </c>
      <c r="C2759" s="4" t="s">
        <v>86</v>
      </c>
      <c r="D2759" s="2" t="s">
        <v>46</v>
      </c>
      <c r="E2759" s="2" t="str">
        <f t="shared" si="86"/>
        <v>201912</v>
      </c>
      <c r="F2759" s="2" t="str">
        <f t="shared" si="87"/>
        <v>20191294</v>
      </c>
      <c r="G2759" s="2" t="s">
        <v>47</v>
      </c>
      <c r="H2759" s="2">
        <v>4455</v>
      </c>
      <c r="I2759" s="10">
        <v>41417</v>
      </c>
      <c r="J2759" s="10">
        <v>0</v>
      </c>
      <c r="K2759" s="3"/>
      <c r="L2759" s="3"/>
    </row>
    <row r="2760" spans="1:12" x14ac:dyDescent="0.3">
      <c r="A2760" s="2">
        <v>2019</v>
      </c>
      <c r="B2760" s="2" t="s">
        <v>8</v>
      </c>
      <c r="C2760" s="4" t="s">
        <v>86</v>
      </c>
      <c r="D2760" s="2" t="s">
        <v>48</v>
      </c>
      <c r="E2760" s="2" t="str">
        <f t="shared" si="86"/>
        <v>201912</v>
      </c>
      <c r="F2760" s="2" t="str">
        <f t="shared" si="87"/>
        <v>20191295</v>
      </c>
      <c r="G2760" s="2" t="s">
        <v>49</v>
      </c>
      <c r="H2760" s="2">
        <v>17107</v>
      </c>
      <c r="I2760" s="10">
        <v>59122</v>
      </c>
      <c r="J2760" s="10">
        <v>0</v>
      </c>
      <c r="K2760" s="3"/>
      <c r="L2760" s="3"/>
    </row>
    <row r="2761" spans="1:12" x14ac:dyDescent="0.3">
      <c r="A2761" s="2">
        <v>2019</v>
      </c>
      <c r="B2761" s="2" t="s">
        <v>8</v>
      </c>
      <c r="C2761" s="4" t="s">
        <v>86</v>
      </c>
      <c r="D2761" s="2" t="s">
        <v>50</v>
      </c>
      <c r="E2761" s="2" t="str">
        <f t="shared" si="86"/>
        <v>201912</v>
      </c>
      <c r="F2761" s="2" t="str">
        <f t="shared" si="87"/>
        <v>20191241</v>
      </c>
      <c r="G2761" s="2" t="s">
        <v>51</v>
      </c>
      <c r="H2761" s="2">
        <v>321666</v>
      </c>
      <c r="I2761" s="10">
        <v>764251</v>
      </c>
      <c r="J2761" s="10">
        <v>0</v>
      </c>
      <c r="K2761" s="3"/>
      <c r="L2761" s="3"/>
    </row>
    <row r="2762" spans="1:12" x14ac:dyDescent="0.3">
      <c r="A2762" s="2">
        <v>2019</v>
      </c>
      <c r="B2762" s="2" t="s">
        <v>8</v>
      </c>
      <c r="C2762" s="4" t="s">
        <v>86</v>
      </c>
      <c r="D2762" s="2" t="s">
        <v>54</v>
      </c>
      <c r="E2762" s="2" t="str">
        <f t="shared" si="86"/>
        <v>201912</v>
      </c>
      <c r="F2762" s="2" t="str">
        <f t="shared" si="87"/>
        <v>20191244</v>
      </c>
      <c r="G2762" s="2" t="s">
        <v>55</v>
      </c>
      <c r="H2762" s="2">
        <v>141010</v>
      </c>
      <c r="I2762" s="10">
        <v>746034</v>
      </c>
      <c r="J2762" s="10">
        <v>0</v>
      </c>
      <c r="K2762" s="3"/>
      <c r="L2762" s="3"/>
    </row>
    <row r="2763" spans="1:12" x14ac:dyDescent="0.3">
      <c r="A2763" s="2">
        <v>2019</v>
      </c>
      <c r="B2763" s="2" t="s">
        <v>8</v>
      </c>
      <c r="C2763" s="4" t="s">
        <v>86</v>
      </c>
      <c r="D2763" s="2" t="s">
        <v>56</v>
      </c>
      <c r="E2763" s="2" t="str">
        <f t="shared" si="86"/>
        <v>201912</v>
      </c>
      <c r="F2763" s="2" t="str">
        <f t="shared" si="87"/>
        <v>20191247</v>
      </c>
      <c r="G2763" s="2" t="s">
        <v>57</v>
      </c>
      <c r="H2763" s="2">
        <v>368128</v>
      </c>
      <c r="I2763" s="7">
        <v>927580</v>
      </c>
      <c r="J2763" s="10">
        <v>0</v>
      </c>
      <c r="K2763" s="3"/>
      <c r="L2763" s="3"/>
    </row>
    <row r="2764" spans="1:12" x14ac:dyDescent="0.3">
      <c r="A2764" s="2">
        <v>2019</v>
      </c>
      <c r="B2764" s="2" t="s">
        <v>8</v>
      </c>
      <c r="C2764" s="4" t="s">
        <v>86</v>
      </c>
      <c r="D2764" s="2" t="s">
        <v>58</v>
      </c>
      <c r="E2764" s="2" t="str">
        <f t="shared" si="86"/>
        <v>201912</v>
      </c>
      <c r="F2764" s="2" t="str">
        <f t="shared" si="87"/>
        <v>20191250</v>
      </c>
      <c r="G2764" s="2" t="s">
        <v>59</v>
      </c>
      <c r="H2764" s="2">
        <v>424140</v>
      </c>
      <c r="I2764" s="10">
        <v>513484</v>
      </c>
      <c r="J2764" s="10">
        <v>0</v>
      </c>
      <c r="K2764" s="3"/>
      <c r="L2764" s="3"/>
    </row>
    <row r="2765" spans="1:12" x14ac:dyDescent="0.3">
      <c r="A2765" s="2">
        <v>2019</v>
      </c>
      <c r="B2765" s="2" t="s">
        <v>8</v>
      </c>
      <c r="C2765" s="4" t="s">
        <v>86</v>
      </c>
      <c r="D2765" s="2" t="s">
        <v>60</v>
      </c>
      <c r="E2765" s="2" t="str">
        <f t="shared" si="86"/>
        <v>201912</v>
      </c>
      <c r="F2765" s="2" t="str">
        <f t="shared" si="87"/>
        <v>20191252</v>
      </c>
      <c r="G2765" s="2" t="s">
        <v>61</v>
      </c>
      <c r="H2765" s="2">
        <v>265473</v>
      </c>
      <c r="I2765" s="10">
        <v>1128013</v>
      </c>
      <c r="J2765" s="10">
        <v>0</v>
      </c>
      <c r="K2765" s="3"/>
      <c r="L2765" s="3"/>
    </row>
    <row r="2766" spans="1:12" x14ac:dyDescent="0.3">
      <c r="A2766" s="2">
        <v>2019</v>
      </c>
      <c r="B2766" s="2" t="s">
        <v>8</v>
      </c>
      <c r="C2766" s="4" t="s">
        <v>86</v>
      </c>
      <c r="D2766" s="2" t="s">
        <v>62</v>
      </c>
      <c r="E2766" s="2" t="str">
        <f t="shared" si="86"/>
        <v>201912</v>
      </c>
      <c r="F2766" s="2" t="str">
        <f t="shared" si="87"/>
        <v>20191254</v>
      </c>
      <c r="G2766" s="2" t="s">
        <v>63</v>
      </c>
      <c r="H2766" s="2">
        <v>426485</v>
      </c>
      <c r="I2766" s="10">
        <v>1019080</v>
      </c>
      <c r="J2766" s="10">
        <v>0</v>
      </c>
      <c r="K2766" s="3"/>
      <c r="L2766" s="3"/>
    </row>
    <row r="2767" spans="1:12" x14ac:dyDescent="0.3">
      <c r="A2767" s="2">
        <v>2019</v>
      </c>
      <c r="B2767" s="2" t="s">
        <v>8</v>
      </c>
      <c r="C2767" s="4" t="s">
        <v>86</v>
      </c>
      <c r="D2767" s="2" t="s">
        <v>64</v>
      </c>
      <c r="E2767" s="2" t="str">
        <f t="shared" si="86"/>
        <v>201912</v>
      </c>
      <c r="F2767" s="2" t="str">
        <f t="shared" si="87"/>
        <v>20191286</v>
      </c>
      <c r="G2767" s="2" t="s">
        <v>65</v>
      </c>
      <c r="H2767" s="2">
        <v>44063</v>
      </c>
      <c r="I2767" s="10">
        <v>255783</v>
      </c>
      <c r="J2767" s="10">
        <v>0</v>
      </c>
      <c r="K2767" s="3"/>
      <c r="L2767" s="3"/>
    </row>
    <row r="2768" spans="1:12" x14ac:dyDescent="0.3">
      <c r="A2768" s="2">
        <v>2019</v>
      </c>
      <c r="B2768" s="2" t="s">
        <v>8</v>
      </c>
      <c r="C2768" s="4" t="s">
        <v>86</v>
      </c>
      <c r="D2768" s="2" t="s">
        <v>66</v>
      </c>
      <c r="E2768" s="2" t="str">
        <f t="shared" si="86"/>
        <v>201912</v>
      </c>
      <c r="F2768" s="2" t="str">
        <f t="shared" si="87"/>
        <v>20191263</v>
      </c>
      <c r="G2768" s="2" t="s">
        <v>67</v>
      </c>
      <c r="H2768" s="2">
        <v>269647</v>
      </c>
      <c r="I2768" s="10">
        <v>239113</v>
      </c>
      <c r="J2768" s="10">
        <v>0</v>
      </c>
      <c r="K2768" s="3"/>
      <c r="L2768" s="3"/>
    </row>
    <row r="2769" spans="1:12" x14ac:dyDescent="0.3">
      <c r="A2769" s="2">
        <v>2019</v>
      </c>
      <c r="B2769" s="2" t="s">
        <v>8</v>
      </c>
      <c r="C2769" s="4" t="s">
        <v>86</v>
      </c>
      <c r="D2769" s="2" t="s">
        <v>68</v>
      </c>
      <c r="E2769" s="2" t="str">
        <f t="shared" si="86"/>
        <v>201912</v>
      </c>
      <c r="F2769" s="2" t="str">
        <f t="shared" si="87"/>
        <v>20191266</v>
      </c>
      <c r="G2769" s="2" t="s">
        <v>69</v>
      </c>
      <c r="H2769" s="2">
        <v>543406</v>
      </c>
      <c r="I2769" s="10">
        <v>388309</v>
      </c>
      <c r="J2769" s="10">
        <v>0</v>
      </c>
      <c r="K2769" s="3"/>
      <c r="L2769" s="3"/>
    </row>
    <row r="2770" spans="1:12" x14ac:dyDescent="0.3">
      <c r="A2770" s="2">
        <v>2019</v>
      </c>
      <c r="B2770" s="2" t="s">
        <v>8</v>
      </c>
      <c r="C2770" s="4" t="s">
        <v>86</v>
      </c>
      <c r="D2770" s="2" t="s">
        <v>70</v>
      </c>
      <c r="E2770" s="2" t="str">
        <f t="shared" si="86"/>
        <v>201912</v>
      </c>
      <c r="F2770" s="2" t="str">
        <f t="shared" si="87"/>
        <v>20191288</v>
      </c>
      <c r="G2770" s="2" t="s">
        <v>71</v>
      </c>
      <c r="H2770" s="2">
        <v>42346</v>
      </c>
      <c r="I2770" s="10">
        <v>12838</v>
      </c>
      <c r="J2770" s="10">
        <v>0</v>
      </c>
      <c r="K2770" s="3"/>
      <c r="L2770" s="3"/>
    </row>
    <row r="2771" spans="1:12" x14ac:dyDescent="0.3">
      <c r="A2771" s="2">
        <v>2019</v>
      </c>
      <c r="B2771" s="2" t="s">
        <v>8</v>
      </c>
      <c r="C2771" s="4" t="s">
        <v>86</v>
      </c>
      <c r="D2771" s="2" t="s">
        <v>72</v>
      </c>
      <c r="E2771" s="2" t="str">
        <f t="shared" si="86"/>
        <v>201912</v>
      </c>
      <c r="F2771" s="2" t="str">
        <f t="shared" si="87"/>
        <v>20191268</v>
      </c>
      <c r="G2771" s="2" t="s">
        <v>73</v>
      </c>
      <c r="H2771" s="2">
        <v>1094281</v>
      </c>
      <c r="I2771" s="10">
        <v>936379</v>
      </c>
      <c r="J2771" s="10">
        <v>0</v>
      </c>
      <c r="K2771" s="3"/>
      <c r="L2771" s="3"/>
    </row>
    <row r="2772" spans="1:12" x14ac:dyDescent="0.3">
      <c r="A2772" s="2">
        <v>2019</v>
      </c>
      <c r="B2772" s="2" t="s">
        <v>8</v>
      </c>
      <c r="C2772" s="4" t="s">
        <v>86</v>
      </c>
      <c r="D2772" s="2" t="s">
        <v>74</v>
      </c>
      <c r="E2772" s="2" t="str">
        <f t="shared" si="86"/>
        <v>201912</v>
      </c>
      <c r="F2772" s="2" t="str">
        <f t="shared" si="87"/>
        <v>20191270</v>
      </c>
      <c r="G2772" s="2" t="s">
        <v>75</v>
      </c>
      <c r="H2772" s="2">
        <v>152518</v>
      </c>
      <c r="I2772" s="10">
        <v>763263</v>
      </c>
      <c r="J2772" s="10">
        <v>0</v>
      </c>
      <c r="K2772" s="3"/>
      <c r="L2772" s="3"/>
    </row>
    <row r="2773" spans="1:12" x14ac:dyDescent="0.3">
      <c r="A2773" s="2">
        <v>2019</v>
      </c>
      <c r="B2773" s="2" t="s">
        <v>8</v>
      </c>
      <c r="C2773" s="4" t="s">
        <v>86</v>
      </c>
      <c r="D2773" s="2" t="s">
        <v>76</v>
      </c>
      <c r="E2773" s="2" t="str">
        <f t="shared" si="86"/>
        <v>201912</v>
      </c>
      <c r="F2773" s="2" t="str">
        <f t="shared" si="87"/>
        <v>20191273</v>
      </c>
      <c r="G2773" s="2" t="s">
        <v>77</v>
      </c>
      <c r="H2773" s="2">
        <v>485708</v>
      </c>
      <c r="I2773" s="10">
        <v>724671</v>
      </c>
      <c r="J2773" s="10">
        <v>0</v>
      </c>
      <c r="K2773" s="3"/>
      <c r="L2773" s="3"/>
    </row>
    <row r="2774" spans="1:12" x14ac:dyDescent="0.3">
      <c r="A2774" s="2">
        <v>2019</v>
      </c>
      <c r="B2774" s="2" t="s">
        <v>8</v>
      </c>
      <c r="C2774" s="4" t="s">
        <v>86</v>
      </c>
      <c r="D2774" s="2" t="s">
        <v>78</v>
      </c>
      <c r="E2774" s="2" t="str">
        <f t="shared" si="86"/>
        <v>201912</v>
      </c>
      <c r="F2774" s="2" t="str">
        <f t="shared" si="87"/>
        <v>20191276</v>
      </c>
      <c r="G2774" s="2" t="s">
        <v>79</v>
      </c>
      <c r="H2774" s="2">
        <v>2479626</v>
      </c>
      <c r="I2774" s="10">
        <v>1759580</v>
      </c>
      <c r="J2774" s="10">
        <v>0</v>
      </c>
      <c r="K2774" s="3"/>
      <c r="L2774" s="3"/>
    </row>
    <row r="2775" spans="1:12" x14ac:dyDescent="0.3">
      <c r="A2775" s="2">
        <v>2019</v>
      </c>
      <c r="B2775" s="2" t="s">
        <v>8</v>
      </c>
      <c r="C2775" s="4" t="s">
        <v>86</v>
      </c>
      <c r="D2775" s="2" t="s">
        <v>80</v>
      </c>
      <c r="E2775" s="2" t="str">
        <f t="shared" si="86"/>
        <v>201912</v>
      </c>
      <c r="F2775" s="2" t="str">
        <f t="shared" si="87"/>
        <v>20191297</v>
      </c>
      <c r="G2775" s="2" t="s">
        <v>81</v>
      </c>
      <c r="H2775" s="2">
        <v>3827</v>
      </c>
      <c r="I2775" s="10">
        <v>26345</v>
      </c>
      <c r="J2775" s="10">
        <v>0</v>
      </c>
      <c r="K2775" s="3"/>
      <c r="L2775" s="3"/>
    </row>
    <row r="2776" spans="1:12" x14ac:dyDescent="0.3">
      <c r="A2776" s="2">
        <v>2019</v>
      </c>
      <c r="B2776" s="2" t="s">
        <v>8</v>
      </c>
      <c r="C2776" s="4" t="s">
        <v>86</v>
      </c>
      <c r="D2776" s="2" t="s">
        <v>82</v>
      </c>
      <c r="E2776" s="2" t="str">
        <f t="shared" si="86"/>
        <v>201912</v>
      </c>
      <c r="F2776" s="2" t="str">
        <f t="shared" si="87"/>
        <v>20191299</v>
      </c>
      <c r="G2776" s="2" t="s">
        <v>83</v>
      </c>
      <c r="H2776" s="2">
        <v>8138</v>
      </c>
      <c r="I2776" s="10">
        <v>64922</v>
      </c>
      <c r="J2776" s="10">
        <v>0</v>
      </c>
      <c r="K2776" s="3"/>
      <c r="L2776" s="3"/>
    </row>
    <row r="2777" spans="1:12" x14ac:dyDescent="0.3">
      <c r="A2777" s="2">
        <v>2020</v>
      </c>
      <c r="B2777" s="2" t="s">
        <v>9</v>
      </c>
      <c r="C2777" s="4" t="s">
        <v>52</v>
      </c>
      <c r="D2777" s="2" t="s">
        <v>5</v>
      </c>
      <c r="E2777" s="2" t="str">
        <f t="shared" si="86"/>
        <v>202001</v>
      </c>
      <c r="F2777" s="2" t="str">
        <f t="shared" si="87"/>
        <v>20200191</v>
      </c>
      <c r="G2777" s="2" t="s">
        <v>6</v>
      </c>
      <c r="H2777" s="2">
        <v>14882</v>
      </c>
      <c r="I2777" s="10">
        <v>54154</v>
      </c>
      <c r="J2777" s="10">
        <v>0</v>
      </c>
      <c r="K2777" s="3"/>
      <c r="L2777" s="3"/>
    </row>
    <row r="2778" spans="1:12" x14ac:dyDescent="0.3">
      <c r="A2778" s="2">
        <v>2020</v>
      </c>
      <c r="B2778" s="2" t="s">
        <v>9</v>
      </c>
      <c r="C2778" s="4" t="s">
        <v>52</v>
      </c>
      <c r="D2778" s="2" t="s">
        <v>18</v>
      </c>
      <c r="E2778" s="2" t="str">
        <f t="shared" si="86"/>
        <v>202001</v>
      </c>
      <c r="F2778" s="2" t="str">
        <f t="shared" si="87"/>
        <v>20200105</v>
      </c>
      <c r="G2778" s="2" t="s">
        <v>19</v>
      </c>
      <c r="H2778" s="2">
        <v>3886955</v>
      </c>
      <c r="I2778" s="10">
        <v>2294758</v>
      </c>
      <c r="J2778" s="10">
        <v>0</v>
      </c>
      <c r="K2778" s="3"/>
      <c r="L2778" s="3"/>
    </row>
    <row r="2779" spans="1:12" x14ac:dyDescent="0.3">
      <c r="A2779" s="2">
        <v>2020</v>
      </c>
      <c r="B2779" s="2" t="s">
        <v>9</v>
      </c>
      <c r="C2779" s="4" t="s">
        <v>52</v>
      </c>
      <c r="D2779" s="2" t="s">
        <v>20</v>
      </c>
      <c r="E2779" s="2" t="str">
        <f t="shared" si="86"/>
        <v>202001</v>
      </c>
      <c r="F2779" s="2" t="str">
        <f t="shared" si="87"/>
        <v>20200181</v>
      </c>
      <c r="G2779" s="2" t="s">
        <v>21</v>
      </c>
      <c r="H2779" s="2">
        <v>44195</v>
      </c>
      <c r="I2779" s="10">
        <v>210169</v>
      </c>
      <c r="J2779" s="10">
        <v>0</v>
      </c>
      <c r="K2779" s="3"/>
      <c r="L2779" s="3"/>
    </row>
    <row r="2780" spans="1:12" x14ac:dyDescent="0.3">
      <c r="A2780" s="2">
        <v>2020</v>
      </c>
      <c r="B2780" s="2" t="s">
        <v>9</v>
      </c>
      <c r="C2780" s="4" t="s">
        <v>52</v>
      </c>
      <c r="D2780" s="2" t="s">
        <v>22</v>
      </c>
      <c r="E2780" s="2" t="str">
        <f t="shared" si="86"/>
        <v>202001</v>
      </c>
      <c r="F2780" s="2" t="str">
        <f t="shared" si="87"/>
        <v>20200108</v>
      </c>
      <c r="G2780" s="2" t="s">
        <v>23</v>
      </c>
      <c r="H2780" s="2">
        <v>1118105</v>
      </c>
      <c r="I2780" s="10">
        <v>1378348</v>
      </c>
      <c r="J2780" s="10">
        <v>0</v>
      </c>
      <c r="K2780" s="3"/>
      <c r="L2780" s="3"/>
    </row>
    <row r="2781" spans="1:12" x14ac:dyDescent="0.3">
      <c r="A2781" s="2">
        <v>2020</v>
      </c>
      <c r="B2781" s="2" t="s">
        <v>9</v>
      </c>
      <c r="C2781" s="4" t="s">
        <v>52</v>
      </c>
      <c r="D2781" s="2" t="s">
        <v>24</v>
      </c>
      <c r="E2781" s="2" t="str">
        <f t="shared" si="86"/>
        <v>202001</v>
      </c>
      <c r="F2781" s="2" t="str">
        <f t="shared" si="87"/>
        <v>20200111</v>
      </c>
      <c r="G2781" s="2" t="s">
        <v>25</v>
      </c>
      <c r="H2781" s="2">
        <v>6118421</v>
      </c>
      <c r="I2781" s="10">
        <v>1223748</v>
      </c>
      <c r="J2781" s="10">
        <v>0</v>
      </c>
      <c r="K2781" s="3"/>
      <c r="L2781" s="3"/>
    </row>
    <row r="2782" spans="1:12" x14ac:dyDescent="0.3">
      <c r="A2782" s="2">
        <v>2020</v>
      </c>
      <c r="B2782" s="2" t="s">
        <v>9</v>
      </c>
      <c r="C2782" s="4" t="s">
        <v>52</v>
      </c>
      <c r="D2782" s="2" t="s">
        <v>26</v>
      </c>
      <c r="E2782" s="2" t="str">
        <f t="shared" si="86"/>
        <v>202001</v>
      </c>
      <c r="F2782" s="2" t="str">
        <f t="shared" si="87"/>
        <v>20200113</v>
      </c>
      <c r="G2782" s="2" t="s">
        <v>27</v>
      </c>
      <c r="H2782" s="2">
        <v>630804</v>
      </c>
      <c r="I2782" s="10">
        <v>1454765</v>
      </c>
      <c r="J2782" s="10">
        <v>0</v>
      </c>
      <c r="K2782" s="3"/>
      <c r="L2782" s="3"/>
    </row>
    <row r="2783" spans="1:12" x14ac:dyDescent="0.3">
      <c r="A2783" s="2">
        <v>2020</v>
      </c>
      <c r="B2783" s="2" t="s">
        <v>9</v>
      </c>
      <c r="C2783" s="4" t="s">
        <v>52</v>
      </c>
      <c r="D2783" s="2" t="s">
        <v>28</v>
      </c>
      <c r="E2783" s="2" t="str">
        <f t="shared" si="86"/>
        <v>202001</v>
      </c>
      <c r="F2783" s="2" t="str">
        <f t="shared" si="87"/>
        <v>20200115</v>
      </c>
      <c r="G2783" s="2" t="s">
        <v>29</v>
      </c>
      <c r="H2783" s="2">
        <v>438396</v>
      </c>
      <c r="I2783" s="10">
        <v>647118</v>
      </c>
      <c r="J2783" s="10">
        <v>0</v>
      </c>
      <c r="K2783" s="3"/>
      <c r="L2783" s="3"/>
    </row>
    <row r="2784" spans="1:12" x14ac:dyDescent="0.3">
      <c r="A2784" s="2">
        <v>2020</v>
      </c>
      <c r="B2784" s="2" t="s">
        <v>9</v>
      </c>
      <c r="C2784" s="4" t="s">
        <v>52</v>
      </c>
      <c r="D2784" s="2" t="s">
        <v>30</v>
      </c>
      <c r="E2784" s="2" t="str">
        <f t="shared" si="86"/>
        <v>202001</v>
      </c>
      <c r="F2784" s="2" t="str">
        <f t="shared" si="87"/>
        <v>20200117</v>
      </c>
      <c r="G2784" s="2" t="s">
        <v>31</v>
      </c>
      <c r="H2784" s="2">
        <v>456445</v>
      </c>
      <c r="I2784" s="10">
        <v>383004</v>
      </c>
      <c r="J2784" s="10">
        <v>0</v>
      </c>
      <c r="K2784" s="3"/>
      <c r="L2784" s="3"/>
    </row>
    <row r="2785" spans="1:12" x14ac:dyDescent="0.3">
      <c r="A2785" s="2">
        <v>2020</v>
      </c>
      <c r="B2785" s="2" t="s">
        <v>9</v>
      </c>
      <c r="C2785" s="4" t="s">
        <v>52</v>
      </c>
      <c r="D2785" s="2" t="s">
        <v>32</v>
      </c>
      <c r="E2785" s="2" t="str">
        <f t="shared" si="86"/>
        <v>202001</v>
      </c>
      <c r="F2785" s="2" t="str">
        <f t="shared" si="87"/>
        <v>20200118</v>
      </c>
      <c r="G2785" s="2" t="s">
        <v>33</v>
      </c>
      <c r="H2785" s="2">
        <v>70547</v>
      </c>
      <c r="I2785" s="10">
        <v>310814</v>
      </c>
      <c r="J2785" s="10">
        <v>0</v>
      </c>
      <c r="K2785" s="3"/>
      <c r="L2785" s="3"/>
    </row>
    <row r="2786" spans="1:12" x14ac:dyDescent="0.3">
      <c r="A2786" s="2">
        <v>2020</v>
      </c>
      <c r="B2786" s="2" t="s">
        <v>9</v>
      </c>
      <c r="C2786" s="4" t="s">
        <v>52</v>
      </c>
      <c r="D2786" s="2" t="s">
        <v>34</v>
      </c>
      <c r="E2786" s="2" t="str">
        <f t="shared" si="86"/>
        <v>202001</v>
      </c>
      <c r="F2786" s="2" t="str">
        <f t="shared" si="87"/>
        <v>20200185</v>
      </c>
      <c r="G2786" s="2" t="s">
        <v>35</v>
      </c>
      <c r="H2786" s="2">
        <v>151788</v>
      </c>
      <c r="I2786" s="10">
        <v>223030</v>
      </c>
      <c r="J2786" s="10">
        <v>0</v>
      </c>
      <c r="K2786" s="3"/>
      <c r="L2786" s="3"/>
    </row>
    <row r="2787" spans="1:12" x14ac:dyDescent="0.3">
      <c r="A2787" s="2">
        <v>2020</v>
      </c>
      <c r="B2787" s="2" t="s">
        <v>9</v>
      </c>
      <c r="C2787" s="4" t="s">
        <v>52</v>
      </c>
      <c r="D2787" s="2" t="s">
        <v>36</v>
      </c>
      <c r="E2787" s="2" t="str">
        <f t="shared" si="86"/>
        <v>202001</v>
      </c>
      <c r="F2787" s="2" t="str">
        <f t="shared" si="87"/>
        <v>20200119</v>
      </c>
      <c r="G2787" s="2" t="s">
        <v>37</v>
      </c>
      <c r="H2787" s="2">
        <v>267695</v>
      </c>
      <c r="I2787" s="10">
        <v>960199</v>
      </c>
      <c r="J2787" s="10">
        <v>0</v>
      </c>
      <c r="K2787" s="3"/>
      <c r="L2787" s="3"/>
    </row>
    <row r="2788" spans="1:12" x14ac:dyDescent="0.3">
      <c r="A2788" s="2">
        <v>2020</v>
      </c>
      <c r="B2788" s="2" t="s">
        <v>9</v>
      </c>
      <c r="C2788" s="4" t="s">
        <v>52</v>
      </c>
      <c r="D2788" s="2" t="s">
        <v>38</v>
      </c>
      <c r="E2788" s="2" t="str">
        <f t="shared" si="86"/>
        <v>202001</v>
      </c>
      <c r="F2788" s="2" t="str">
        <f t="shared" si="87"/>
        <v>20200120</v>
      </c>
      <c r="G2788" s="2" t="s">
        <v>39</v>
      </c>
      <c r="H2788" s="2">
        <v>305877</v>
      </c>
      <c r="I2788" s="10">
        <v>834833</v>
      </c>
      <c r="J2788" s="10">
        <v>0</v>
      </c>
      <c r="K2788" s="3"/>
      <c r="L2788" s="3"/>
    </row>
    <row r="2789" spans="1:12" x14ac:dyDescent="0.3">
      <c r="A2789" s="2">
        <v>2020</v>
      </c>
      <c r="B2789" s="2" t="s">
        <v>9</v>
      </c>
      <c r="C2789" s="4" t="s">
        <v>52</v>
      </c>
      <c r="D2789" s="2" t="s">
        <v>40</v>
      </c>
      <c r="E2789" s="2" t="str">
        <f t="shared" si="86"/>
        <v>202001</v>
      </c>
      <c r="F2789" s="2" t="str">
        <f t="shared" si="87"/>
        <v>20200127</v>
      </c>
      <c r="G2789" s="2" t="s">
        <v>41</v>
      </c>
      <c r="H2789" s="2">
        <v>44957</v>
      </c>
      <c r="I2789" s="10">
        <v>367714</v>
      </c>
      <c r="J2789" s="10">
        <v>0</v>
      </c>
      <c r="K2789" s="3"/>
      <c r="L2789" s="3"/>
    </row>
    <row r="2790" spans="1:12" x14ac:dyDescent="0.3">
      <c r="A2790" s="2">
        <v>2020</v>
      </c>
      <c r="B2790" s="2" t="s">
        <v>9</v>
      </c>
      <c r="C2790" s="4" t="s">
        <v>52</v>
      </c>
      <c r="D2790" s="2" t="s">
        <v>42</v>
      </c>
      <c r="E2790" s="2" t="str">
        <f t="shared" si="86"/>
        <v>202001</v>
      </c>
      <c r="F2790" s="2" t="str">
        <f t="shared" si="87"/>
        <v>20200123</v>
      </c>
      <c r="G2790" s="2" t="s">
        <v>43</v>
      </c>
      <c r="H2790" s="2">
        <v>296796</v>
      </c>
      <c r="I2790" s="10">
        <v>1316058</v>
      </c>
      <c r="J2790" s="10">
        <v>0</v>
      </c>
      <c r="K2790" s="3"/>
      <c r="L2790" s="3"/>
    </row>
    <row r="2791" spans="1:12" x14ac:dyDescent="0.3">
      <c r="A2791" s="2">
        <v>2020</v>
      </c>
      <c r="B2791" s="2" t="s">
        <v>9</v>
      </c>
      <c r="C2791" s="4" t="s">
        <v>52</v>
      </c>
      <c r="D2791" s="2" t="s">
        <v>44</v>
      </c>
      <c r="E2791" s="2" t="str">
        <f t="shared" si="86"/>
        <v>202001</v>
      </c>
      <c r="F2791" s="2" t="str">
        <f t="shared" si="87"/>
        <v>20200125</v>
      </c>
      <c r="G2791" s="2" t="s">
        <v>45</v>
      </c>
      <c r="H2791" s="2">
        <v>1423325</v>
      </c>
      <c r="I2791" s="10">
        <v>846210</v>
      </c>
      <c r="J2791" s="10">
        <v>0</v>
      </c>
      <c r="K2791" s="3"/>
      <c r="L2791" s="3"/>
    </row>
    <row r="2792" spans="1:12" x14ac:dyDescent="0.3">
      <c r="A2792" s="2">
        <v>2020</v>
      </c>
      <c r="B2792" s="2" t="s">
        <v>9</v>
      </c>
      <c r="C2792" s="4" t="s">
        <v>52</v>
      </c>
      <c r="D2792" s="2" t="s">
        <v>46</v>
      </c>
      <c r="E2792" s="2" t="str">
        <f t="shared" si="86"/>
        <v>202001</v>
      </c>
      <c r="F2792" s="2" t="str">
        <f t="shared" si="87"/>
        <v>20200194</v>
      </c>
      <c r="G2792" s="2" t="s">
        <v>47</v>
      </c>
      <c r="H2792" s="2">
        <v>4540</v>
      </c>
      <c r="I2792" s="10">
        <v>41301</v>
      </c>
      <c r="J2792" s="10">
        <v>0</v>
      </c>
      <c r="K2792" s="3"/>
      <c r="L2792" s="3"/>
    </row>
    <row r="2793" spans="1:12" x14ac:dyDescent="0.3">
      <c r="A2793" s="2">
        <v>2020</v>
      </c>
      <c r="B2793" s="2" t="s">
        <v>9</v>
      </c>
      <c r="C2793" s="4" t="s">
        <v>52</v>
      </c>
      <c r="D2793" s="2" t="s">
        <v>48</v>
      </c>
      <c r="E2793" s="2" t="str">
        <f t="shared" si="86"/>
        <v>202001</v>
      </c>
      <c r="F2793" s="2" t="str">
        <f t="shared" si="87"/>
        <v>20200195</v>
      </c>
      <c r="G2793" s="2" t="s">
        <v>49</v>
      </c>
      <c r="H2793" s="2">
        <v>15960</v>
      </c>
      <c r="I2793" s="10">
        <v>60416</v>
      </c>
      <c r="J2793" s="10">
        <v>0</v>
      </c>
      <c r="K2793" s="3"/>
      <c r="L2793" s="3"/>
    </row>
    <row r="2794" spans="1:12" x14ac:dyDescent="0.3">
      <c r="A2794" s="2">
        <v>2020</v>
      </c>
      <c r="B2794" s="2" t="s">
        <v>9</v>
      </c>
      <c r="C2794" s="4" t="s">
        <v>52</v>
      </c>
      <c r="D2794" s="2" t="s">
        <v>50</v>
      </c>
      <c r="E2794" s="2" t="str">
        <f t="shared" si="86"/>
        <v>202001</v>
      </c>
      <c r="F2794" s="2" t="str">
        <f t="shared" si="87"/>
        <v>20200141</v>
      </c>
      <c r="G2794" s="2" t="s">
        <v>51</v>
      </c>
      <c r="H2794" s="2">
        <v>310634</v>
      </c>
      <c r="I2794" s="10">
        <v>764960</v>
      </c>
      <c r="J2794" s="10">
        <v>0</v>
      </c>
      <c r="K2794" s="3"/>
      <c r="L2794" s="3"/>
    </row>
    <row r="2795" spans="1:12" x14ac:dyDescent="0.3">
      <c r="A2795" s="2">
        <v>2020</v>
      </c>
      <c r="B2795" s="2" t="s">
        <v>9</v>
      </c>
      <c r="C2795" s="4" t="s">
        <v>52</v>
      </c>
      <c r="D2795" s="2" t="s">
        <v>54</v>
      </c>
      <c r="E2795" s="2" t="str">
        <f t="shared" si="86"/>
        <v>202001</v>
      </c>
      <c r="F2795" s="2" t="str">
        <f t="shared" si="87"/>
        <v>20200144</v>
      </c>
      <c r="G2795" s="2" t="s">
        <v>55</v>
      </c>
      <c r="H2795" s="2">
        <v>134348</v>
      </c>
      <c r="I2795" s="10">
        <v>750233</v>
      </c>
      <c r="J2795" s="10">
        <v>0</v>
      </c>
      <c r="K2795" s="3"/>
      <c r="L2795" s="3"/>
    </row>
    <row r="2796" spans="1:12" x14ac:dyDescent="0.3">
      <c r="A2796" s="2">
        <v>2020</v>
      </c>
      <c r="B2796" s="2" t="s">
        <v>9</v>
      </c>
      <c r="C2796" s="4" t="s">
        <v>52</v>
      </c>
      <c r="D2796" s="2" t="s">
        <v>56</v>
      </c>
      <c r="E2796" s="2" t="str">
        <f t="shared" si="86"/>
        <v>202001</v>
      </c>
      <c r="F2796" s="2" t="str">
        <f t="shared" si="87"/>
        <v>20200147</v>
      </c>
      <c r="G2796" s="2" t="s">
        <v>57</v>
      </c>
      <c r="H2796" s="2">
        <v>359809</v>
      </c>
      <c r="I2796" s="10">
        <v>928222</v>
      </c>
      <c r="J2796" s="10">
        <v>0</v>
      </c>
      <c r="K2796" s="3"/>
      <c r="L2796" s="3"/>
    </row>
    <row r="2797" spans="1:12" x14ac:dyDescent="0.3">
      <c r="A2797" s="2">
        <v>2020</v>
      </c>
      <c r="B2797" s="2" t="s">
        <v>9</v>
      </c>
      <c r="C2797" s="4" t="s">
        <v>52</v>
      </c>
      <c r="D2797" s="2" t="s">
        <v>58</v>
      </c>
      <c r="E2797" s="2" t="str">
        <f t="shared" si="86"/>
        <v>202001</v>
      </c>
      <c r="F2797" s="2" t="str">
        <f t="shared" si="87"/>
        <v>20200150</v>
      </c>
      <c r="G2797" s="2" t="s">
        <v>59</v>
      </c>
      <c r="H2797" s="2">
        <v>413151</v>
      </c>
      <c r="I2797" s="10">
        <v>515891</v>
      </c>
      <c r="J2797" s="10">
        <v>0</v>
      </c>
      <c r="K2797" s="3"/>
      <c r="L2797" s="3"/>
    </row>
    <row r="2798" spans="1:12" x14ac:dyDescent="0.3">
      <c r="A2798" s="2">
        <v>2020</v>
      </c>
      <c r="B2798" s="2" t="s">
        <v>9</v>
      </c>
      <c r="C2798" s="4" t="s">
        <v>52</v>
      </c>
      <c r="D2798" s="2" t="s">
        <v>60</v>
      </c>
      <c r="E2798" s="2" t="str">
        <f t="shared" si="86"/>
        <v>202001</v>
      </c>
      <c r="F2798" s="2" t="str">
        <f t="shared" si="87"/>
        <v>20200152</v>
      </c>
      <c r="G2798" s="2" t="s">
        <v>61</v>
      </c>
      <c r="H2798" s="2">
        <v>256326</v>
      </c>
      <c r="I2798" s="10">
        <v>1130432</v>
      </c>
      <c r="J2798" s="10">
        <v>0</v>
      </c>
      <c r="K2798" s="3"/>
      <c r="L2798" s="3"/>
    </row>
    <row r="2799" spans="1:12" x14ac:dyDescent="0.3">
      <c r="A2799" s="2">
        <v>2020</v>
      </c>
      <c r="B2799" s="2" t="s">
        <v>9</v>
      </c>
      <c r="C2799" s="4" t="s">
        <v>52</v>
      </c>
      <c r="D2799" s="2" t="s">
        <v>62</v>
      </c>
      <c r="E2799" s="2" t="str">
        <f t="shared" si="86"/>
        <v>202001</v>
      </c>
      <c r="F2799" s="2" t="str">
        <f t="shared" si="87"/>
        <v>20200154</v>
      </c>
      <c r="G2799" s="2" t="s">
        <v>63</v>
      </c>
      <c r="H2799" s="2">
        <v>411025</v>
      </c>
      <c r="I2799" s="10">
        <v>1023800</v>
      </c>
      <c r="J2799" s="10">
        <v>0</v>
      </c>
      <c r="K2799" s="3"/>
      <c r="L2799" s="3"/>
    </row>
    <row r="2800" spans="1:12" x14ac:dyDescent="0.3">
      <c r="A2800" s="2">
        <v>2020</v>
      </c>
      <c r="B2800" s="2" t="s">
        <v>9</v>
      </c>
      <c r="C2800" s="4" t="s">
        <v>52</v>
      </c>
      <c r="D2800" s="2" t="s">
        <v>64</v>
      </c>
      <c r="E2800" s="2" t="str">
        <f t="shared" si="86"/>
        <v>202001</v>
      </c>
      <c r="F2800" s="2" t="str">
        <f t="shared" si="87"/>
        <v>20200186</v>
      </c>
      <c r="G2800" s="2" t="s">
        <v>65</v>
      </c>
      <c r="H2800" s="2">
        <v>42240</v>
      </c>
      <c r="I2800" s="10">
        <v>256257</v>
      </c>
      <c r="J2800" s="10">
        <v>0</v>
      </c>
      <c r="K2800" s="3"/>
      <c r="L2800" s="3"/>
    </row>
    <row r="2801" spans="1:12" x14ac:dyDescent="0.3">
      <c r="A2801" s="2">
        <v>2020</v>
      </c>
      <c r="B2801" s="2" t="s">
        <v>9</v>
      </c>
      <c r="C2801" s="4" t="s">
        <v>52</v>
      </c>
      <c r="D2801" s="2" t="s">
        <v>66</v>
      </c>
      <c r="E2801" s="2" t="str">
        <f t="shared" si="86"/>
        <v>202001</v>
      </c>
      <c r="F2801" s="2" t="str">
        <f t="shared" si="87"/>
        <v>20200163</v>
      </c>
      <c r="G2801" s="2" t="s">
        <v>67</v>
      </c>
      <c r="H2801" s="2">
        <v>265392</v>
      </c>
      <c r="I2801" s="10">
        <v>238710</v>
      </c>
      <c r="J2801" s="10">
        <v>0</v>
      </c>
      <c r="K2801" s="3"/>
      <c r="L2801" s="3"/>
    </row>
    <row r="2802" spans="1:12" x14ac:dyDescent="0.3">
      <c r="A2802" s="2">
        <v>2020</v>
      </c>
      <c r="B2802" s="2" t="s">
        <v>9</v>
      </c>
      <c r="C2802" s="4" t="s">
        <v>52</v>
      </c>
      <c r="D2802" s="2" t="s">
        <v>68</v>
      </c>
      <c r="E2802" s="2" t="str">
        <f t="shared" si="86"/>
        <v>202001</v>
      </c>
      <c r="F2802" s="2" t="str">
        <f t="shared" si="87"/>
        <v>20200166</v>
      </c>
      <c r="G2802" s="2" t="s">
        <v>69</v>
      </c>
      <c r="H2802" s="2">
        <v>537078</v>
      </c>
      <c r="I2802" s="10">
        <v>387166</v>
      </c>
      <c r="J2802" s="10">
        <v>0</v>
      </c>
      <c r="K2802" s="3"/>
      <c r="L2802" s="3"/>
    </row>
    <row r="2803" spans="1:12" x14ac:dyDescent="0.3">
      <c r="A2803" s="2">
        <v>2020</v>
      </c>
      <c r="B2803" s="2" t="s">
        <v>9</v>
      </c>
      <c r="C2803" s="4" t="s">
        <v>52</v>
      </c>
      <c r="D2803" s="2" t="s">
        <v>70</v>
      </c>
      <c r="E2803" s="2" t="str">
        <f t="shared" si="86"/>
        <v>202001</v>
      </c>
      <c r="F2803" s="2" t="str">
        <f t="shared" si="87"/>
        <v>20200188</v>
      </c>
      <c r="G2803" s="2" t="s">
        <v>71</v>
      </c>
      <c r="H2803" s="2">
        <v>41797</v>
      </c>
      <c r="I2803" s="10">
        <v>12785</v>
      </c>
      <c r="J2803" s="10">
        <v>0</v>
      </c>
      <c r="K2803" s="3"/>
      <c r="L2803" s="3"/>
    </row>
    <row r="2804" spans="1:12" x14ac:dyDescent="0.3">
      <c r="A2804" s="2">
        <v>2020</v>
      </c>
      <c r="B2804" s="2" t="s">
        <v>9</v>
      </c>
      <c r="C2804" s="4" t="s">
        <v>52</v>
      </c>
      <c r="D2804" s="2" t="s">
        <v>72</v>
      </c>
      <c r="E2804" s="2" t="str">
        <f t="shared" si="86"/>
        <v>202001</v>
      </c>
      <c r="F2804" s="2" t="str">
        <f t="shared" si="87"/>
        <v>20200168</v>
      </c>
      <c r="G2804" s="2" t="s">
        <v>73</v>
      </c>
      <c r="H2804" s="2">
        <v>1069548</v>
      </c>
      <c r="I2804" s="10">
        <v>938616</v>
      </c>
      <c r="J2804" s="10">
        <v>0</v>
      </c>
      <c r="K2804" s="3"/>
      <c r="L2804" s="3"/>
    </row>
    <row r="2805" spans="1:12" x14ac:dyDescent="0.3">
      <c r="A2805" s="2">
        <v>2020</v>
      </c>
      <c r="B2805" s="2" t="s">
        <v>9</v>
      </c>
      <c r="C2805" s="4" t="s">
        <v>52</v>
      </c>
      <c r="D2805" s="2" t="s">
        <v>74</v>
      </c>
      <c r="E2805" s="2" t="str">
        <f t="shared" si="86"/>
        <v>202001</v>
      </c>
      <c r="F2805" s="2" t="str">
        <f t="shared" si="87"/>
        <v>20200170</v>
      </c>
      <c r="G2805" s="2" t="s">
        <v>75</v>
      </c>
      <c r="H2805" s="2">
        <v>149516</v>
      </c>
      <c r="I2805" s="10">
        <v>765144</v>
      </c>
      <c r="J2805" s="10">
        <v>0</v>
      </c>
      <c r="K2805" s="3"/>
      <c r="L2805" s="3"/>
    </row>
    <row r="2806" spans="1:12" x14ac:dyDescent="0.3">
      <c r="A2806" s="2">
        <v>2020</v>
      </c>
      <c r="B2806" s="2" t="s">
        <v>9</v>
      </c>
      <c r="C2806" s="4" t="s">
        <v>52</v>
      </c>
      <c r="D2806" s="2" t="s">
        <v>76</v>
      </c>
      <c r="E2806" s="2" t="str">
        <f t="shared" si="86"/>
        <v>202001</v>
      </c>
      <c r="F2806" s="2" t="str">
        <f t="shared" si="87"/>
        <v>20200173</v>
      </c>
      <c r="G2806" s="2" t="s">
        <v>77</v>
      </c>
      <c r="H2806" s="2">
        <v>475087</v>
      </c>
      <c r="I2806" s="10">
        <v>725807</v>
      </c>
      <c r="J2806" s="10">
        <v>0</v>
      </c>
      <c r="K2806" s="3"/>
      <c r="L2806" s="3"/>
    </row>
    <row r="2807" spans="1:12" x14ac:dyDescent="0.3">
      <c r="A2807" s="2">
        <v>2020</v>
      </c>
      <c r="B2807" s="2" t="s">
        <v>9</v>
      </c>
      <c r="C2807" s="4" t="s">
        <v>52</v>
      </c>
      <c r="D2807" s="2" t="s">
        <v>78</v>
      </c>
      <c r="E2807" s="2" t="str">
        <f t="shared" si="86"/>
        <v>202001</v>
      </c>
      <c r="F2807" s="2" t="str">
        <f t="shared" si="87"/>
        <v>20200176</v>
      </c>
      <c r="G2807" s="2" t="s">
        <v>79</v>
      </c>
      <c r="H2807" s="2">
        <v>2447910</v>
      </c>
      <c r="I2807" s="10">
        <v>1764590</v>
      </c>
      <c r="J2807" s="10">
        <v>0</v>
      </c>
      <c r="K2807" s="3"/>
      <c r="L2807" s="3"/>
    </row>
    <row r="2808" spans="1:12" x14ac:dyDescent="0.3">
      <c r="A2808" s="2">
        <v>2020</v>
      </c>
      <c r="B2808" s="2" t="s">
        <v>9</v>
      </c>
      <c r="C2808" s="4" t="s">
        <v>52</v>
      </c>
      <c r="D2808" s="2" t="s">
        <v>80</v>
      </c>
      <c r="E2808" s="2" t="str">
        <f t="shared" si="86"/>
        <v>202001</v>
      </c>
      <c r="F2808" s="2" t="str">
        <f t="shared" si="87"/>
        <v>20200197</v>
      </c>
      <c r="G2808" s="2" t="s">
        <v>81</v>
      </c>
      <c r="H2808" s="2">
        <v>3575</v>
      </c>
      <c r="I2808" s="10">
        <v>26483</v>
      </c>
      <c r="J2808" s="10">
        <v>0</v>
      </c>
      <c r="K2808" s="3"/>
      <c r="L2808" s="3"/>
    </row>
    <row r="2809" spans="1:12" x14ac:dyDescent="0.3">
      <c r="A2809" s="2">
        <v>2020</v>
      </c>
      <c r="B2809" s="2" t="s">
        <v>9</v>
      </c>
      <c r="C2809" s="4" t="s">
        <v>52</v>
      </c>
      <c r="D2809" s="2" t="s">
        <v>82</v>
      </c>
      <c r="E2809" s="2" t="str">
        <f t="shared" si="86"/>
        <v>202001</v>
      </c>
      <c r="F2809" s="2" t="str">
        <f t="shared" si="87"/>
        <v>20200199</v>
      </c>
      <c r="G2809" s="2" t="s">
        <v>83</v>
      </c>
      <c r="H2809" s="2">
        <v>7747</v>
      </c>
      <c r="I2809" s="10">
        <v>65328</v>
      </c>
      <c r="J2809" s="10">
        <v>0</v>
      </c>
      <c r="K2809" s="3"/>
      <c r="L2809" s="3"/>
    </row>
    <row r="2810" spans="1:12" x14ac:dyDescent="0.3">
      <c r="A2810" s="2">
        <v>2020</v>
      </c>
      <c r="B2810" s="2" t="s">
        <v>10</v>
      </c>
      <c r="C2810" s="4" t="s">
        <v>87</v>
      </c>
      <c r="D2810" s="2" t="s">
        <v>5</v>
      </c>
      <c r="E2810" s="2" t="str">
        <f t="shared" si="86"/>
        <v>202002</v>
      </c>
      <c r="F2810" s="2" t="str">
        <f t="shared" si="87"/>
        <v>20200291</v>
      </c>
      <c r="G2810" s="2" t="s">
        <v>6</v>
      </c>
      <c r="H2810" s="2">
        <v>14729</v>
      </c>
      <c r="I2810" s="10">
        <v>54802</v>
      </c>
      <c r="J2810" s="10">
        <v>0</v>
      </c>
      <c r="K2810" s="3"/>
      <c r="L2810" s="3"/>
    </row>
    <row r="2811" spans="1:12" x14ac:dyDescent="0.3">
      <c r="A2811" s="2">
        <v>2020</v>
      </c>
      <c r="B2811" s="2" t="s">
        <v>10</v>
      </c>
      <c r="C2811" s="4" t="s">
        <v>87</v>
      </c>
      <c r="D2811" s="2" t="s">
        <v>18</v>
      </c>
      <c r="E2811" s="2" t="str">
        <f t="shared" si="86"/>
        <v>202002</v>
      </c>
      <c r="F2811" s="2" t="str">
        <f t="shared" si="87"/>
        <v>20200205</v>
      </c>
      <c r="G2811" s="2" t="s">
        <v>19</v>
      </c>
      <c r="H2811" s="2">
        <v>3874569</v>
      </c>
      <c r="I2811" s="10">
        <v>2407078</v>
      </c>
      <c r="J2811" s="10">
        <v>0</v>
      </c>
      <c r="K2811" s="3"/>
      <c r="L2811" s="3"/>
    </row>
    <row r="2812" spans="1:12" x14ac:dyDescent="0.3">
      <c r="A2812" s="2">
        <v>2020</v>
      </c>
      <c r="B2812" s="2" t="s">
        <v>10</v>
      </c>
      <c r="C2812" s="4" t="s">
        <v>87</v>
      </c>
      <c r="D2812" s="2" t="s">
        <v>20</v>
      </c>
      <c r="E2812" s="2" t="str">
        <f t="shared" si="86"/>
        <v>202002</v>
      </c>
      <c r="F2812" s="2" t="str">
        <f t="shared" si="87"/>
        <v>20200281</v>
      </c>
      <c r="G2812" s="2" t="s">
        <v>21</v>
      </c>
      <c r="H2812" s="2">
        <v>43437</v>
      </c>
      <c r="I2812" s="10">
        <v>212921</v>
      </c>
      <c r="J2812" s="10">
        <v>0</v>
      </c>
      <c r="K2812" s="3"/>
      <c r="L2812" s="3"/>
    </row>
    <row r="2813" spans="1:12" x14ac:dyDescent="0.3">
      <c r="A2813" s="2">
        <v>2020</v>
      </c>
      <c r="B2813" s="2" t="s">
        <v>10</v>
      </c>
      <c r="C2813" s="4" t="s">
        <v>87</v>
      </c>
      <c r="D2813" s="2" t="s">
        <v>22</v>
      </c>
      <c r="E2813" s="2" t="str">
        <f t="shared" si="86"/>
        <v>202002</v>
      </c>
      <c r="F2813" s="2" t="str">
        <f t="shared" si="87"/>
        <v>20200208</v>
      </c>
      <c r="G2813" s="2" t="s">
        <v>23</v>
      </c>
      <c r="H2813" s="2">
        <v>1112268</v>
      </c>
      <c r="I2813" s="10">
        <v>1401873</v>
      </c>
      <c r="J2813" s="10">
        <v>0</v>
      </c>
      <c r="K2813" s="3"/>
      <c r="L2813" s="3"/>
    </row>
    <row r="2814" spans="1:12" x14ac:dyDescent="0.3">
      <c r="A2814" s="2">
        <v>2020</v>
      </c>
      <c r="B2814" s="2" t="s">
        <v>10</v>
      </c>
      <c r="C2814" s="4" t="s">
        <v>87</v>
      </c>
      <c r="D2814" s="2" t="s">
        <v>24</v>
      </c>
      <c r="E2814" s="2" t="str">
        <f t="shared" si="86"/>
        <v>202002</v>
      </c>
      <c r="F2814" s="2" t="str">
        <f t="shared" si="87"/>
        <v>20200211</v>
      </c>
      <c r="G2814" s="2" t="s">
        <v>25</v>
      </c>
      <c r="H2814" s="2">
        <v>6149566</v>
      </c>
      <c r="I2814" s="10">
        <v>1274658</v>
      </c>
      <c r="J2814" s="10">
        <v>0</v>
      </c>
      <c r="K2814" s="3"/>
      <c r="L2814" s="3"/>
    </row>
    <row r="2815" spans="1:12" x14ac:dyDescent="0.3">
      <c r="A2815" s="2">
        <v>2020</v>
      </c>
      <c r="B2815" s="2" t="s">
        <v>10</v>
      </c>
      <c r="C2815" s="4" t="s">
        <v>87</v>
      </c>
      <c r="D2815" s="2" t="s">
        <v>26</v>
      </c>
      <c r="E2815" s="2" t="str">
        <f t="shared" si="86"/>
        <v>202002</v>
      </c>
      <c r="F2815" s="2" t="str">
        <f t="shared" si="87"/>
        <v>20200213</v>
      </c>
      <c r="G2815" s="2" t="s">
        <v>27</v>
      </c>
      <c r="H2815" s="2">
        <v>625607</v>
      </c>
      <c r="I2815" s="10">
        <v>1468661</v>
      </c>
      <c r="J2815" s="10">
        <v>0</v>
      </c>
      <c r="K2815" s="3"/>
      <c r="L2815" s="3"/>
    </row>
    <row r="2816" spans="1:12" x14ac:dyDescent="0.3">
      <c r="A2816" s="2">
        <v>2020</v>
      </c>
      <c r="B2816" s="2" t="s">
        <v>10</v>
      </c>
      <c r="C2816" s="4" t="s">
        <v>87</v>
      </c>
      <c r="D2816" s="2" t="s">
        <v>28</v>
      </c>
      <c r="E2816" s="2" t="str">
        <f t="shared" si="86"/>
        <v>202002</v>
      </c>
      <c r="F2816" s="2" t="str">
        <f t="shared" si="87"/>
        <v>20200215</v>
      </c>
      <c r="G2816" s="2" t="s">
        <v>29</v>
      </c>
      <c r="H2816" s="2">
        <v>439970</v>
      </c>
      <c r="I2816" s="10">
        <v>654977</v>
      </c>
      <c r="J2816" s="10">
        <v>0</v>
      </c>
      <c r="K2816" s="3"/>
      <c r="L2816" s="3"/>
    </row>
    <row r="2817" spans="1:12" x14ac:dyDescent="0.3">
      <c r="A2817" s="2">
        <v>2020</v>
      </c>
      <c r="B2817" s="2" t="s">
        <v>10</v>
      </c>
      <c r="C2817" s="4" t="s">
        <v>87</v>
      </c>
      <c r="D2817" s="2" t="s">
        <v>30</v>
      </c>
      <c r="E2817" s="2" t="str">
        <f t="shared" si="86"/>
        <v>202002</v>
      </c>
      <c r="F2817" s="2" t="str">
        <f t="shared" si="87"/>
        <v>20200217</v>
      </c>
      <c r="G2817" s="2" t="s">
        <v>31</v>
      </c>
      <c r="H2817" s="2">
        <v>456406</v>
      </c>
      <c r="I2817" s="10">
        <v>395388</v>
      </c>
      <c r="J2817" s="10">
        <v>0</v>
      </c>
      <c r="K2817" s="3"/>
      <c r="L2817" s="3"/>
    </row>
    <row r="2818" spans="1:12" x14ac:dyDescent="0.3">
      <c r="A2818" s="2">
        <v>2020</v>
      </c>
      <c r="B2818" s="2" t="s">
        <v>10</v>
      </c>
      <c r="C2818" s="4" t="s">
        <v>87</v>
      </c>
      <c r="D2818" s="2" t="s">
        <v>32</v>
      </c>
      <c r="E2818" s="2" t="str">
        <f t="shared" ref="E2818:E2881" si="88">+CONCATENATE(A2818,C2818)</f>
        <v>202002</v>
      </c>
      <c r="F2818" s="2" t="str">
        <f t="shared" ref="F2818:F2881" si="89">+CONCATENATE(A2818,C2818,D2818)</f>
        <v>20200218</v>
      </c>
      <c r="G2818" s="2" t="s">
        <v>33</v>
      </c>
      <c r="H2818" s="2">
        <v>68093</v>
      </c>
      <c r="I2818" s="10">
        <v>316144</v>
      </c>
      <c r="J2818" s="10">
        <v>0</v>
      </c>
      <c r="K2818" s="3"/>
      <c r="L2818" s="3"/>
    </row>
    <row r="2819" spans="1:12" x14ac:dyDescent="0.3">
      <c r="A2819" s="2">
        <v>2020</v>
      </c>
      <c r="B2819" s="2" t="s">
        <v>10</v>
      </c>
      <c r="C2819" s="4" t="s">
        <v>87</v>
      </c>
      <c r="D2819" s="2" t="s">
        <v>34</v>
      </c>
      <c r="E2819" s="2" t="str">
        <f t="shared" si="88"/>
        <v>202002</v>
      </c>
      <c r="F2819" s="2" t="str">
        <f t="shared" si="89"/>
        <v>20200285</v>
      </c>
      <c r="G2819" s="2" t="s">
        <v>35</v>
      </c>
      <c r="H2819" s="2">
        <v>150662</v>
      </c>
      <c r="I2819" s="10">
        <v>229594</v>
      </c>
      <c r="J2819" s="10">
        <v>0</v>
      </c>
      <c r="K2819" s="3"/>
      <c r="L2819" s="3"/>
    </row>
    <row r="2820" spans="1:12" x14ac:dyDescent="0.3">
      <c r="A2820" s="2">
        <v>2020</v>
      </c>
      <c r="B2820" s="2" t="s">
        <v>10</v>
      </c>
      <c r="C2820" s="4" t="s">
        <v>87</v>
      </c>
      <c r="D2820" s="2" t="s">
        <v>36</v>
      </c>
      <c r="E2820" s="2" t="str">
        <f t="shared" si="88"/>
        <v>202002</v>
      </c>
      <c r="F2820" s="2" t="str">
        <f t="shared" si="89"/>
        <v>20200219</v>
      </c>
      <c r="G2820" s="2" t="s">
        <v>37</v>
      </c>
      <c r="H2820" s="2">
        <v>264754</v>
      </c>
      <c r="I2820" s="10">
        <v>970953</v>
      </c>
      <c r="J2820" s="10">
        <v>0</v>
      </c>
      <c r="K2820" s="3"/>
      <c r="L2820" s="3"/>
    </row>
    <row r="2821" spans="1:12" x14ac:dyDescent="0.3">
      <c r="A2821" s="2">
        <v>2020</v>
      </c>
      <c r="B2821" s="2" t="s">
        <v>10</v>
      </c>
      <c r="C2821" s="4" t="s">
        <v>87</v>
      </c>
      <c r="D2821" s="2" t="s">
        <v>38</v>
      </c>
      <c r="E2821" s="2" t="str">
        <f t="shared" si="88"/>
        <v>202002</v>
      </c>
      <c r="F2821" s="2" t="str">
        <f t="shared" si="89"/>
        <v>20200220</v>
      </c>
      <c r="G2821" s="2" t="s">
        <v>39</v>
      </c>
      <c r="H2821" s="2">
        <v>303211</v>
      </c>
      <c r="I2821" s="10">
        <v>846650</v>
      </c>
      <c r="J2821" s="10">
        <v>0</v>
      </c>
      <c r="K2821" s="3"/>
      <c r="L2821" s="3"/>
    </row>
    <row r="2822" spans="1:12" x14ac:dyDescent="0.3">
      <c r="A2822" s="2">
        <v>2020</v>
      </c>
      <c r="B2822" s="2" t="s">
        <v>10</v>
      </c>
      <c r="C2822" s="4" t="s">
        <v>87</v>
      </c>
      <c r="D2822" s="2" t="s">
        <v>40</v>
      </c>
      <c r="E2822" s="2" t="str">
        <f t="shared" si="88"/>
        <v>202002</v>
      </c>
      <c r="F2822" s="2" t="str">
        <f t="shared" si="89"/>
        <v>20200227</v>
      </c>
      <c r="G2822" s="2" t="s">
        <v>41</v>
      </c>
      <c r="H2822" s="2">
        <v>43882</v>
      </c>
      <c r="I2822" s="10">
        <v>368504</v>
      </c>
      <c r="J2822" s="10">
        <v>0</v>
      </c>
      <c r="K2822" s="3"/>
      <c r="L2822" s="3"/>
    </row>
    <row r="2823" spans="1:12" x14ac:dyDescent="0.3">
      <c r="A2823" s="2">
        <v>2020</v>
      </c>
      <c r="B2823" s="2" t="s">
        <v>10</v>
      </c>
      <c r="C2823" s="4" t="s">
        <v>87</v>
      </c>
      <c r="D2823" s="2" t="s">
        <v>42</v>
      </c>
      <c r="E2823" s="2" t="str">
        <f t="shared" si="88"/>
        <v>202002</v>
      </c>
      <c r="F2823" s="2" t="str">
        <f t="shared" si="89"/>
        <v>20200223</v>
      </c>
      <c r="G2823" s="2" t="s">
        <v>43</v>
      </c>
      <c r="H2823" s="2">
        <v>292851</v>
      </c>
      <c r="I2823" s="10">
        <v>1325802</v>
      </c>
      <c r="J2823" s="10">
        <v>0</v>
      </c>
      <c r="K2823" s="3"/>
      <c r="L2823" s="3"/>
    </row>
    <row r="2824" spans="1:12" x14ac:dyDescent="0.3">
      <c r="A2824" s="2">
        <v>2020</v>
      </c>
      <c r="B2824" s="2" t="s">
        <v>10</v>
      </c>
      <c r="C2824" s="4" t="s">
        <v>87</v>
      </c>
      <c r="D2824" s="2" t="s">
        <v>44</v>
      </c>
      <c r="E2824" s="2" t="str">
        <f t="shared" si="88"/>
        <v>202002</v>
      </c>
      <c r="F2824" s="2" t="str">
        <f t="shared" si="89"/>
        <v>20200225</v>
      </c>
      <c r="G2824" s="2" t="s">
        <v>45</v>
      </c>
      <c r="H2824" s="2">
        <v>1432222</v>
      </c>
      <c r="I2824" s="10">
        <v>862819</v>
      </c>
      <c r="J2824" s="10">
        <v>0</v>
      </c>
      <c r="K2824" s="3"/>
      <c r="L2824" s="3"/>
    </row>
    <row r="2825" spans="1:12" x14ac:dyDescent="0.3">
      <c r="A2825" s="2">
        <v>2020</v>
      </c>
      <c r="B2825" s="2" t="s">
        <v>10</v>
      </c>
      <c r="C2825" s="4" t="s">
        <v>87</v>
      </c>
      <c r="D2825" s="2" t="s">
        <v>46</v>
      </c>
      <c r="E2825" s="2" t="str">
        <f t="shared" si="88"/>
        <v>202002</v>
      </c>
      <c r="F2825" s="2" t="str">
        <f t="shared" si="89"/>
        <v>20200294</v>
      </c>
      <c r="G2825" s="2" t="s">
        <v>47</v>
      </c>
      <c r="H2825" s="2">
        <v>4501</v>
      </c>
      <c r="I2825" s="10">
        <v>41532</v>
      </c>
      <c r="J2825" s="10">
        <v>0</v>
      </c>
      <c r="K2825" s="3"/>
      <c r="L2825" s="3"/>
    </row>
    <row r="2826" spans="1:12" x14ac:dyDescent="0.3">
      <c r="A2826" s="2">
        <v>2020</v>
      </c>
      <c r="B2826" s="2" t="s">
        <v>10</v>
      </c>
      <c r="C2826" s="4" t="s">
        <v>87</v>
      </c>
      <c r="D2826" s="2" t="s">
        <v>48</v>
      </c>
      <c r="E2826" s="2" t="str">
        <f t="shared" si="88"/>
        <v>202002</v>
      </c>
      <c r="F2826" s="2" t="str">
        <f t="shared" si="89"/>
        <v>20200295</v>
      </c>
      <c r="G2826" s="2" t="s">
        <v>49</v>
      </c>
      <c r="H2826" s="2">
        <v>16536</v>
      </c>
      <c r="I2826" s="10">
        <v>60072</v>
      </c>
      <c r="J2826" s="10">
        <v>0</v>
      </c>
      <c r="K2826" s="3"/>
      <c r="L2826" s="3"/>
    </row>
    <row r="2827" spans="1:12" x14ac:dyDescent="0.3">
      <c r="A2827" s="2">
        <v>2020</v>
      </c>
      <c r="B2827" s="2" t="s">
        <v>10</v>
      </c>
      <c r="C2827" s="4" t="s">
        <v>87</v>
      </c>
      <c r="D2827" s="2" t="s">
        <v>50</v>
      </c>
      <c r="E2827" s="2" t="str">
        <f t="shared" si="88"/>
        <v>202002</v>
      </c>
      <c r="F2827" s="2" t="str">
        <f t="shared" si="89"/>
        <v>20200241</v>
      </c>
      <c r="G2827" s="2" t="s">
        <v>51</v>
      </c>
      <c r="H2827" s="2">
        <v>308835</v>
      </c>
      <c r="I2827" s="10">
        <v>777371</v>
      </c>
      <c r="J2827" s="10">
        <v>0</v>
      </c>
      <c r="K2827" s="3"/>
      <c r="L2827" s="3"/>
    </row>
    <row r="2828" spans="1:12" x14ac:dyDescent="0.3">
      <c r="A2828" s="2">
        <v>2020</v>
      </c>
      <c r="B2828" s="2" t="s">
        <v>10</v>
      </c>
      <c r="C2828" s="4" t="s">
        <v>87</v>
      </c>
      <c r="D2828" s="2" t="s">
        <v>54</v>
      </c>
      <c r="E2828" s="2" t="str">
        <f t="shared" si="88"/>
        <v>202002</v>
      </c>
      <c r="F2828" s="2" t="str">
        <f t="shared" si="89"/>
        <v>20200244</v>
      </c>
      <c r="G2828" s="2" t="s">
        <v>55</v>
      </c>
      <c r="H2828" s="2">
        <v>127105</v>
      </c>
      <c r="I2828" s="10">
        <v>761709</v>
      </c>
      <c r="J2828" s="10">
        <v>0</v>
      </c>
      <c r="K2828" s="3"/>
      <c r="L2828" s="3"/>
    </row>
    <row r="2829" spans="1:12" x14ac:dyDescent="0.3">
      <c r="A2829" s="2">
        <v>2020</v>
      </c>
      <c r="B2829" s="2" t="s">
        <v>10</v>
      </c>
      <c r="C2829" s="4" t="s">
        <v>87</v>
      </c>
      <c r="D2829" s="2" t="s">
        <v>56</v>
      </c>
      <c r="E2829" s="2" t="str">
        <f t="shared" si="88"/>
        <v>202002</v>
      </c>
      <c r="F2829" s="2" t="str">
        <f t="shared" si="89"/>
        <v>20200247</v>
      </c>
      <c r="G2829" s="2" t="s">
        <v>57</v>
      </c>
      <c r="H2829" s="2">
        <v>357848</v>
      </c>
      <c r="I2829" s="10">
        <v>937060</v>
      </c>
      <c r="J2829" s="10">
        <v>0</v>
      </c>
      <c r="K2829" s="3"/>
      <c r="L2829" s="3"/>
    </row>
    <row r="2830" spans="1:12" x14ac:dyDescent="0.3">
      <c r="A2830" s="2">
        <v>2020</v>
      </c>
      <c r="B2830" s="2" t="s">
        <v>10</v>
      </c>
      <c r="C2830" s="4" t="s">
        <v>87</v>
      </c>
      <c r="D2830" s="2" t="s">
        <v>58</v>
      </c>
      <c r="E2830" s="2" t="str">
        <f t="shared" si="88"/>
        <v>202002</v>
      </c>
      <c r="F2830" s="2" t="str">
        <f t="shared" si="89"/>
        <v>20200250</v>
      </c>
      <c r="G2830" s="2" t="s">
        <v>59</v>
      </c>
      <c r="H2830" s="2">
        <v>412581</v>
      </c>
      <c r="I2830" s="10">
        <v>529400</v>
      </c>
      <c r="J2830" s="10">
        <v>0</v>
      </c>
      <c r="K2830" s="3"/>
      <c r="L2830" s="3"/>
    </row>
    <row r="2831" spans="1:12" x14ac:dyDescent="0.3">
      <c r="A2831" s="2">
        <v>2020</v>
      </c>
      <c r="B2831" s="2" t="s">
        <v>10</v>
      </c>
      <c r="C2831" s="4" t="s">
        <v>87</v>
      </c>
      <c r="D2831" s="2" t="s">
        <v>60</v>
      </c>
      <c r="E2831" s="2" t="str">
        <f t="shared" si="88"/>
        <v>202002</v>
      </c>
      <c r="F2831" s="2" t="str">
        <f t="shared" si="89"/>
        <v>20200252</v>
      </c>
      <c r="G2831" s="2" t="s">
        <v>61</v>
      </c>
      <c r="H2831" s="2">
        <v>254134</v>
      </c>
      <c r="I2831" s="10">
        <v>1137090</v>
      </c>
      <c r="J2831" s="10">
        <v>0</v>
      </c>
      <c r="K2831" s="3"/>
      <c r="L2831" s="3"/>
    </row>
    <row r="2832" spans="1:12" x14ac:dyDescent="0.3">
      <c r="A2832" s="2">
        <v>2020</v>
      </c>
      <c r="B2832" s="2" t="s">
        <v>10</v>
      </c>
      <c r="C2832" s="4" t="s">
        <v>87</v>
      </c>
      <c r="D2832" s="2" t="s">
        <v>62</v>
      </c>
      <c r="E2832" s="2" t="str">
        <f t="shared" si="88"/>
        <v>202002</v>
      </c>
      <c r="F2832" s="2" t="str">
        <f t="shared" si="89"/>
        <v>20200254</v>
      </c>
      <c r="G2832" s="2" t="s">
        <v>63</v>
      </c>
      <c r="H2832" s="2">
        <v>406740</v>
      </c>
      <c r="I2832" s="10">
        <v>1044439</v>
      </c>
      <c r="J2832" s="10">
        <v>0</v>
      </c>
      <c r="K2832" s="3"/>
      <c r="L2832" s="3"/>
    </row>
    <row r="2833" spans="1:12" x14ac:dyDescent="0.3">
      <c r="A2833" s="2">
        <v>2020</v>
      </c>
      <c r="B2833" s="2" t="s">
        <v>10</v>
      </c>
      <c r="C2833" s="4" t="s">
        <v>87</v>
      </c>
      <c r="D2833" s="2" t="s">
        <v>64</v>
      </c>
      <c r="E2833" s="2" t="str">
        <f t="shared" si="88"/>
        <v>202002</v>
      </c>
      <c r="F2833" s="2" t="str">
        <f t="shared" si="89"/>
        <v>20200286</v>
      </c>
      <c r="G2833" s="2" t="s">
        <v>65</v>
      </c>
      <c r="H2833" s="2">
        <v>41161</v>
      </c>
      <c r="I2833" s="10">
        <v>258618</v>
      </c>
      <c r="J2833" s="10">
        <v>0</v>
      </c>
      <c r="K2833" s="3"/>
      <c r="L2833" s="3"/>
    </row>
    <row r="2834" spans="1:12" x14ac:dyDescent="0.3">
      <c r="A2834" s="2">
        <v>2020</v>
      </c>
      <c r="B2834" s="2" t="s">
        <v>10</v>
      </c>
      <c r="C2834" s="4" t="s">
        <v>87</v>
      </c>
      <c r="D2834" s="2" t="s">
        <v>66</v>
      </c>
      <c r="E2834" s="2" t="str">
        <f t="shared" si="88"/>
        <v>202002</v>
      </c>
      <c r="F2834" s="2" t="str">
        <f t="shared" si="89"/>
        <v>20200263</v>
      </c>
      <c r="G2834" s="2" t="s">
        <v>67</v>
      </c>
      <c r="H2834" s="2">
        <v>265804</v>
      </c>
      <c r="I2834" s="10">
        <v>244728</v>
      </c>
      <c r="J2834" s="10">
        <v>0</v>
      </c>
      <c r="K2834" s="3"/>
      <c r="L2834" s="3"/>
    </row>
    <row r="2835" spans="1:12" x14ac:dyDescent="0.3">
      <c r="A2835" s="2">
        <v>2020</v>
      </c>
      <c r="B2835" s="2" t="s">
        <v>10</v>
      </c>
      <c r="C2835" s="4" t="s">
        <v>87</v>
      </c>
      <c r="D2835" s="2" t="s">
        <v>68</v>
      </c>
      <c r="E2835" s="2" t="str">
        <f t="shared" si="88"/>
        <v>202002</v>
      </c>
      <c r="F2835" s="2" t="str">
        <f t="shared" si="89"/>
        <v>20200266</v>
      </c>
      <c r="G2835" s="2" t="s">
        <v>69</v>
      </c>
      <c r="H2835" s="2">
        <v>534617</v>
      </c>
      <c r="I2835" s="10">
        <v>407560</v>
      </c>
      <c r="J2835" s="10">
        <v>0</v>
      </c>
      <c r="K2835" s="3"/>
      <c r="L2835" s="3"/>
    </row>
    <row r="2836" spans="1:12" x14ac:dyDescent="0.3">
      <c r="A2836" s="2">
        <v>2020</v>
      </c>
      <c r="B2836" s="2" t="s">
        <v>10</v>
      </c>
      <c r="C2836" s="4" t="s">
        <v>87</v>
      </c>
      <c r="D2836" s="2" t="s">
        <v>70</v>
      </c>
      <c r="E2836" s="2" t="str">
        <f t="shared" si="88"/>
        <v>202002</v>
      </c>
      <c r="F2836" s="2" t="str">
        <f t="shared" si="89"/>
        <v>20200288</v>
      </c>
      <c r="G2836" s="2" t="s">
        <v>71</v>
      </c>
      <c r="H2836" s="2">
        <v>41545</v>
      </c>
      <c r="I2836" s="10">
        <v>13804</v>
      </c>
      <c r="J2836" s="10">
        <v>0</v>
      </c>
      <c r="K2836" s="3"/>
      <c r="L2836" s="3"/>
    </row>
    <row r="2837" spans="1:12" x14ac:dyDescent="0.3">
      <c r="A2837" s="2">
        <v>2020</v>
      </c>
      <c r="B2837" s="2" t="s">
        <v>10</v>
      </c>
      <c r="C2837" s="4" t="s">
        <v>87</v>
      </c>
      <c r="D2837" s="2" t="s">
        <v>72</v>
      </c>
      <c r="E2837" s="2" t="str">
        <f t="shared" si="88"/>
        <v>202002</v>
      </c>
      <c r="F2837" s="2" t="str">
        <f t="shared" si="89"/>
        <v>20200268</v>
      </c>
      <c r="G2837" s="2" t="s">
        <v>73</v>
      </c>
      <c r="H2837" s="2">
        <v>1067586</v>
      </c>
      <c r="I2837" s="10">
        <v>963638</v>
      </c>
      <c r="J2837" s="10">
        <v>0</v>
      </c>
      <c r="K2837" s="3"/>
      <c r="L2837" s="3"/>
    </row>
    <row r="2838" spans="1:12" x14ac:dyDescent="0.3">
      <c r="A2838" s="2">
        <v>2020</v>
      </c>
      <c r="B2838" s="2" t="s">
        <v>10</v>
      </c>
      <c r="C2838" s="4" t="s">
        <v>87</v>
      </c>
      <c r="D2838" s="2" t="s">
        <v>74</v>
      </c>
      <c r="E2838" s="2" t="str">
        <f t="shared" si="88"/>
        <v>202002</v>
      </c>
      <c r="F2838" s="2" t="str">
        <f t="shared" si="89"/>
        <v>20200270</v>
      </c>
      <c r="G2838" s="2" t="s">
        <v>75</v>
      </c>
      <c r="H2838" s="2">
        <v>146861</v>
      </c>
      <c r="I2838" s="10">
        <v>768503</v>
      </c>
      <c r="J2838" s="10">
        <v>0</v>
      </c>
      <c r="K2838" s="3"/>
      <c r="L2838" s="3"/>
    </row>
    <row r="2839" spans="1:12" x14ac:dyDescent="0.3">
      <c r="A2839" s="2">
        <v>2020</v>
      </c>
      <c r="B2839" s="2" t="s">
        <v>10</v>
      </c>
      <c r="C2839" s="4" t="s">
        <v>87</v>
      </c>
      <c r="D2839" s="2" t="s">
        <v>76</v>
      </c>
      <c r="E2839" s="2" t="str">
        <f t="shared" si="88"/>
        <v>202002</v>
      </c>
      <c r="F2839" s="2" t="str">
        <f t="shared" si="89"/>
        <v>20200273</v>
      </c>
      <c r="G2839" s="2" t="s">
        <v>77</v>
      </c>
      <c r="H2839" s="2">
        <v>475266</v>
      </c>
      <c r="I2839" s="10">
        <v>736224</v>
      </c>
      <c r="J2839" s="10">
        <v>0</v>
      </c>
      <c r="K2839" s="3"/>
      <c r="L2839" s="3"/>
    </row>
    <row r="2840" spans="1:12" x14ac:dyDescent="0.3">
      <c r="A2840" s="2">
        <v>2020</v>
      </c>
      <c r="B2840" s="2" t="s">
        <v>10</v>
      </c>
      <c r="C2840" s="4" t="s">
        <v>87</v>
      </c>
      <c r="D2840" s="2" t="s">
        <v>78</v>
      </c>
      <c r="E2840" s="2" t="str">
        <f t="shared" si="88"/>
        <v>202002</v>
      </c>
      <c r="F2840" s="2" t="str">
        <f t="shared" si="89"/>
        <v>20200276</v>
      </c>
      <c r="G2840" s="2" t="s">
        <v>79</v>
      </c>
      <c r="H2840" s="2">
        <v>2436504</v>
      </c>
      <c r="I2840" s="10">
        <v>1826685</v>
      </c>
      <c r="J2840" s="10">
        <v>0</v>
      </c>
      <c r="K2840" s="3"/>
      <c r="L2840" s="3"/>
    </row>
    <row r="2841" spans="1:12" x14ac:dyDescent="0.3">
      <c r="A2841" s="2">
        <v>2020</v>
      </c>
      <c r="B2841" s="2" t="s">
        <v>10</v>
      </c>
      <c r="C2841" s="4" t="s">
        <v>87</v>
      </c>
      <c r="D2841" s="2" t="s">
        <v>80</v>
      </c>
      <c r="E2841" s="2" t="str">
        <f t="shared" si="88"/>
        <v>202002</v>
      </c>
      <c r="F2841" s="2" t="str">
        <f t="shared" si="89"/>
        <v>20200297</v>
      </c>
      <c r="G2841" s="2" t="s">
        <v>81</v>
      </c>
      <c r="H2841" s="2">
        <v>3232</v>
      </c>
      <c r="I2841" s="10">
        <v>27036</v>
      </c>
      <c r="J2841" s="10">
        <v>0</v>
      </c>
      <c r="K2841" s="3"/>
      <c r="L2841" s="3"/>
    </row>
    <row r="2842" spans="1:12" x14ac:dyDescent="0.3">
      <c r="A2842" s="2">
        <v>2020</v>
      </c>
      <c r="B2842" s="2" t="s">
        <v>10</v>
      </c>
      <c r="C2842" s="4" t="s">
        <v>87</v>
      </c>
      <c r="D2842" s="2" t="s">
        <v>82</v>
      </c>
      <c r="E2842" s="2" t="str">
        <f t="shared" si="88"/>
        <v>202002</v>
      </c>
      <c r="F2842" s="2" t="str">
        <f t="shared" si="89"/>
        <v>20200299</v>
      </c>
      <c r="G2842" s="2" t="s">
        <v>83</v>
      </c>
      <c r="H2842" s="2">
        <v>7707</v>
      </c>
      <c r="I2842" s="10">
        <v>65956</v>
      </c>
      <c r="J2842" s="10">
        <v>0</v>
      </c>
      <c r="K2842" s="3"/>
      <c r="L2842" s="3"/>
    </row>
    <row r="2843" spans="1:12" x14ac:dyDescent="0.3">
      <c r="A2843" s="2">
        <v>2020</v>
      </c>
      <c r="B2843" s="2" t="s">
        <v>13</v>
      </c>
      <c r="C2843" s="4" t="s">
        <v>90</v>
      </c>
      <c r="D2843" s="2" t="s">
        <v>5</v>
      </c>
      <c r="E2843" s="2" t="str">
        <f t="shared" si="88"/>
        <v>202003</v>
      </c>
      <c r="F2843" s="2" t="str">
        <f t="shared" si="89"/>
        <v>20200391</v>
      </c>
      <c r="G2843" s="2" t="s">
        <v>6</v>
      </c>
      <c r="H2843" s="2">
        <v>15017</v>
      </c>
      <c r="I2843" s="10">
        <v>54589</v>
      </c>
      <c r="J2843" s="10">
        <v>0</v>
      </c>
      <c r="K2843" s="3"/>
      <c r="L2843" s="3"/>
    </row>
    <row r="2844" spans="1:12" x14ac:dyDescent="0.3">
      <c r="A2844" s="2">
        <v>2020</v>
      </c>
      <c r="B2844" s="2" t="s">
        <v>13</v>
      </c>
      <c r="C2844" s="4" t="s">
        <v>90</v>
      </c>
      <c r="D2844" s="2" t="s">
        <v>18</v>
      </c>
      <c r="E2844" s="2" t="str">
        <f t="shared" si="88"/>
        <v>202003</v>
      </c>
      <c r="F2844" s="2" t="str">
        <f t="shared" si="89"/>
        <v>20200305</v>
      </c>
      <c r="G2844" s="2" t="s">
        <v>19</v>
      </c>
      <c r="H2844" s="2">
        <v>3895182</v>
      </c>
      <c r="I2844" s="10">
        <v>2430990</v>
      </c>
      <c r="J2844" s="10">
        <v>0</v>
      </c>
      <c r="K2844" s="3"/>
      <c r="L2844" s="3"/>
    </row>
    <row r="2845" spans="1:12" x14ac:dyDescent="0.3">
      <c r="A2845" s="2">
        <v>2020</v>
      </c>
      <c r="B2845" s="2" t="s">
        <v>13</v>
      </c>
      <c r="C2845" s="4" t="s">
        <v>90</v>
      </c>
      <c r="D2845" s="2" t="s">
        <v>20</v>
      </c>
      <c r="E2845" s="2" t="str">
        <f t="shared" si="88"/>
        <v>202003</v>
      </c>
      <c r="F2845" s="2" t="str">
        <f t="shared" si="89"/>
        <v>20200381</v>
      </c>
      <c r="G2845" s="2" t="s">
        <v>21</v>
      </c>
      <c r="H2845" s="2">
        <v>44967</v>
      </c>
      <c r="I2845" s="10">
        <v>215456</v>
      </c>
      <c r="J2845" s="10">
        <v>0</v>
      </c>
      <c r="K2845" s="3"/>
      <c r="L2845" s="3"/>
    </row>
    <row r="2846" spans="1:12" x14ac:dyDescent="0.3">
      <c r="A2846" s="2">
        <v>2020</v>
      </c>
      <c r="B2846" s="2" t="s">
        <v>13</v>
      </c>
      <c r="C2846" s="4" t="s">
        <v>90</v>
      </c>
      <c r="D2846" s="2" t="s">
        <v>22</v>
      </c>
      <c r="E2846" s="2" t="str">
        <f t="shared" si="88"/>
        <v>202003</v>
      </c>
      <c r="F2846" s="2" t="str">
        <f t="shared" si="89"/>
        <v>20200308</v>
      </c>
      <c r="G2846" s="2" t="s">
        <v>23</v>
      </c>
      <c r="H2846" s="2">
        <v>1116819</v>
      </c>
      <c r="I2846" s="10">
        <v>1412759</v>
      </c>
      <c r="J2846" s="10">
        <v>0</v>
      </c>
      <c r="K2846" s="3"/>
      <c r="L2846" s="3"/>
    </row>
    <row r="2847" spans="1:12" x14ac:dyDescent="0.3">
      <c r="A2847" s="2">
        <v>2020</v>
      </c>
      <c r="B2847" s="2" t="s">
        <v>13</v>
      </c>
      <c r="C2847" s="4" t="s">
        <v>90</v>
      </c>
      <c r="D2847" s="2" t="s">
        <v>24</v>
      </c>
      <c r="E2847" s="2" t="str">
        <f t="shared" si="88"/>
        <v>202003</v>
      </c>
      <c r="F2847" s="2" t="str">
        <f t="shared" si="89"/>
        <v>20200311</v>
      </c>
      <c r="G2847" s="2" t="s">
        <v>25</v>
      </c>
      <c r="H2847" s="2">
        <v>6188011</v>
      </c>
      <c r="I2847" s="10">
        <v>1318438</v>
      </c>
      <c r="J2847" s="10">
        <v>0</v>
      </c>
      <c r="K2847" s="3"/>
      <c r="L2847" s="3"/>
    </row>
    <row r="2848" spans="1:12" x14ac:dyDescent="0.3">
      <c r="A2848" s="2">
        <v>2020</v>
      </c>
      <c r="B2848" s="2" t="s">
        <v>13</v>
      </c>
      <c r="C2848" s="4" t="s">
        <v>90</v>
      </c>
      <c r="D2848" s="2" t="s">
        <v>26</v>
      </c>
      <c r="E2848" s="2" t="str">
        <f t="shared" si="88"/>
        <v>202003</v>
      </c>
      <c r="F2848" s="2" t="str">
        <f t="shared" si="89"/>
        <v>20200313</v>
      </c>
      <c r="G2848" s="2" t="s">
        <v>27</v>
      </c>
      <c r="H2848" s="2">
        <v>629311</v>
      </c>
      <c r="I2848" s="10">
        <v>1472763</v>
      </c>
      <c r="J2848" s="10">
        <v>0</v>
      </c>
      <c r="K2848" s="3"/>
      <c r="L2848" s="3"/>
    </row>
    <row r="2849" spans="1:12" x14ac:dyDescent="0.3">
      <c r="A2849" s="2">
        <v>2020</v>
      </c>
      <c r="B2849" s="2" t="s">
        <v>13</v>
      </c>
      <c r="C2849" s="4" t="s">
        <v>90</v>
      </c>
      <c r="D2849" s="2" t="s">
        <v>28</v>
      </c>
      <c r="E2849" s="2" t="str">
        <f t="shared" si="88"/>
        <v>202003</v>
      </c>
      <c r="F2849" s="2" t="str">
        <f t="shared" si="89"/>
        <v>20200315</v>
      </c>
      <c r="G2849" s="2" t="s">
        <v>29</v>
      </c>
      <c r="H2849" s="2">
        <v>445447</v>
      </c>
      <c r="I2849" s="10">
        <v>658260</v>
      </c>
      <c r="J2849" s="10">
        <v>0</v>
      </c>
      <c r="K2849" s="3"/>
      <c r="L2849" s="3"/>
    </row>
    <row r="2850" spans="1:12" x14ac:dyDescent="0.3">
      <c r="A2850" s="2">
        <v>2020</v>
      </c>
      <c r="B2850" s="2" t="s">
        <v>13</v>
      </c>
      <c r="C2850" s="4" t="s">
        <v>90</v>
      </c>
      <c r="D2850" s="2" t="s">
        <v>30</v>
      </c>
      <c r="E2850" s="2" t="str">
        <f t="shared" si="88"/>
        <v>202003</v>
      </c>
      <c r="F2850" s="2" t="str">
        <f t="shared" si="89"/>
        <v>20200317</v>
      </c>
      <c r="G2850" s="2" t="s">
        <v>31</v>
      </c>
      <c r="H2850" s="2">
        <v>459537</v>
      </c>
      <c r="I2850" s="10">
        <v>399514</v>
      </c>
      <c r="J2850" s="10">
        <v>0</v>
      </c>
      <c r="K2850" s="3"/>
      <c r="L2850" s="3"/>
    </row>
    <row r="2851" spans="1:12" x14ac:dyDescent="0.3">
      <c r="A2851" s="2">
        <v>2020</v>
      </c>
      <c r="B2851" s="2" t="s">
        <v>13</v>
      </c>
      <c r="C2851" s="4" t="s">
        <v>90</v>
      </c>
      <c r="D2851" s="2" t="s">
        <v>32</v>
      </c>
      <c r="E2851" s="2" t="str">
        <f t="shared" si="88"/>
        <v>202003</v>
      </c>
      <c r="F2851" s="2" t="str">
        <f t="shared" si="89"/>
        <v>20200318</v>
      </c>
      <c r="G2851" s="2" t="s">
        <v>33</v>
      </c>
      <c r="H2851" s="2">
        <v>69379</v>
      </c>
      <c r="I2851" s="10">
        <v>318113</v>
      </c>
      <c r="J2851" s="10">
        <v>0</v>
      </c>
      <c r="K2851" s="3"/>
      <c r="L2851" s="3"/>
    </row>
    <row r="2852" spans="1:12" x14ac:dyDescent="0.3">
      <c r="A2852" s="2">
        <v>2020</v>
      </c>
      <c r="B2852" s="2" t="s">
        <v>13</v>
      </c>
      <c r="C2852" s="4" t="s">
        <v>90</v>
      </c>
      <c r="D2852" s="2" t="s">
        <v>34</v>
      </c>
      <c r="E2852" s="2" t="str">
        <f t="shared" si="88"/>
        <v>202003</v>
      </c>
      <c r="F2852" s="2" t="str">
        <f t="shared" si="89"/>
        <v>20200385</v>
      </c>
      <c r="G2852" s="2" t="s">
        <v>35</v>
      </c>
      <c r="H2852" s="2">
        <v>151708</v>
      </c>
      <c r="I2852" s="7">
        <v>235368</v>
      </c>
      <c r="J2852" s="10">
        <v>0</v>
      </c>
      <c r="K2852" s="3"/>
      <c r="L2852" s="3"/>
    </row>
    <row r="2853" spans="1:12" x14ac:dyDescent="0.3">
      <c r="A2853" s="2">
        <v>2020</v>
      </c>
      <c r="B2853" s="2" t="s">
        <v>13</v>
      </c>
      <c r="C2853" s="4" t="s">
        <v>90</v>
      </c>
      <c r="D2853" s="2" t="s">
        <v>36</v>
      </c>
      <c r="E2853" s="2" t="str">
        <f t="shared" si="88"/>
        <v>202003</v>
      </c>
      <c r="F2853" s="2" t="str">
        <f t="shared" si="89"/>
        <v>20200319</v>
      </c>
      <c r="G2853" s="2" t="s">
        <v>37</v>
      </c>
      <c r="H2853" s="2">
        <v>270548</v>
      </c>
      <c r="I2853" s="10">
        <v>969376</v>
      </c>
      <c r="J2853" s="10">
        <v>0</v>
      </c>
      <c r="K2853" s="3"/>
      <c r="L2853" s="3"/>
    </row>
    <row r="2854" spans="1:12" x14ac:dyDescent="0.3">
      <c r="A2854" s="2">
        <v>2020</v>
      </c>
      <c r="B2854" s="2" t="s">
        <v>13</v>
      </c>
      <c r="C2854" s="4" t="s">
        <v>90</v>
      </c>
      <c r="D2854" s="2" t="s">
        <v>38</v>
      </c>
      <c r="E2854" s="2" t="str">
        <f t="shared" si="88"/>
        <v>202003</v>
      </c>
      <c r="F2854" s="2" t="str">
        <f t="shared" si="89"/>
        <v>20200320</v>
      </c>
      <c r="G2854" s="2" t="s">
        <v>39</v>
      </c>
      <c r="H2854" s="2">
        <v>304455</v>
      </c>
      <c r="I2854" s="10">
        <v>854415</v>
      </c>
      <c r="J2854" s="10">
        <v>0</v>
      </c>
      <c r="K2854" s="3"/>
      <c r="L2854" s="3"/>
    </row>
    <row r="2855" spans="1:12" x14ac:dyDescent="0.3">
      <c r="A2855" s="2">
        <v>2020</v>
      </c>
      <c r="B2855" s="2" t="s">
        <v>13</v>
      </c>
      <c r="C2855" s="4" t="s">
        <v>90</v>
      </c>
      <c r="D2855" s="2" t="s">
        <v>40</v>
      </c>
      <c r="E2855" s="2" t="str">
        <f t="shared" si="88"/>
        <v>202003</v>
      </c>
      <c r="F2855" s="2" t="str">
        <f t="shared" si="89"/>
        <v>20200327</v>
      </c>
      <c r="G2855" s="2" t="s">
        <v>41</v>
      </c>
      <c r="H2855" s="2">
        <v>44725</v>
      </c>
      <c r="I2855" s="10">
        <v>368735</v>
      </c>
      <c r="J2855" s="10">
        <v>0</v>
      </c>
      <c r="K2855" s="3"/>
      <c r="L2855" s="3"/>
    </row>
    <row r="2856" spans="1:12" x14ac:dyDescent="0.3">
      <c r="A2856" s="2">
        <v>2020</v>
      </c>
      <c r="B2856" s="2" t="s">
        <v>13</v>
      </c>
      <c r="C2856" s="4" t="s">
        <v>90</v>
      </c>
      <c r="D2856" s="2" t="s">
        <v>42</v>
      </c>
      <c r="E2856" s="2" t="str">
        <f t="shared" si="88"/>
        <v>202003</v>
      </c>
      <c r="F2856" s="2" t="str">
        <f t="shared" si="89"/>
        <v>20200323</v>
      </c>
      <c r="G2856" s="2" t="s">
        <v>43</v>
      </c>
      <c r="H2856" s="2">
        <v>294451</v>
      </c>
      <c r="I2856" s="10">
        <v>1332505</v>
      </c>
      <c r="J2856" s="10">
        <v>0</v>
      </c>
      <c r="K2856" s="3"/>
      <c r="L2856" s="3"/>
    </row>
    <row r="2857" spans="1:12" x14ac:dyDescent="0.3">
      <c r="A2857" s="2">
        <v>2020</v>
      </c>
      <c r="B2857" s="2" t="s">
        <v>13</v>
      </c>
      <c r="C2857" s="4" t="s">
        <v>90</v>
      </c>
      <c r="D2857" s="2" t="s">
        <v>44</v>
      </c>
      <c r="E2857" s="2" t="str">
        <f t="shared" si="88"/>
        <v>202003</v>
      </c>
      <c r="F2857" s="2" t="str">
        <f t="shared" si="89"/>
        <v>20200325</v>
      </c>
      <c r="G2857" s="2" t="s">
        <v>45</v>
      </c>
      <c r="H2857" s="2">
        <v>1439457</v>
      </c>
      <c r="I2857" s="10">
        <v>883967</v>
      </c>
      <c r="J2857" s="10">
        <v>0</v>
      </c>
      <c r="K2857" s="3"/>
      <c r="L2857" s="3"/>
    </row>
    <row r="2858" spans="1:12" x14ac:dyDescent="0.3">
      <c r="A2858" s="2">
        <v>2020</v>
      </c>
      <c r="B2858" s="2" t="s">
        <v>13</v>
      </c>
      <c r="C2858" s="4" t="s">
        <v>90</v>
      </c>
      <c r="D2858" s="2" t="s">
        <v>46</v>
      </c>
      <c r="E2858" s="2" t="str">
        <f t="shared" si="88"/>
        <v>202003</v>
      </c>
      <c r="F2858" s="2" t="str">
        <f t="shared" si="89"/>
        <v>20200394</v>
      </c>
      <c r="G2858" s="2" t="s">
        <v>47</v>
      </c>
      <c r="H2858" s="2">
        <v>4771</v>
      </c>
      <c r="I2858" s="10">
        <v>41507</v>
      </c>
      <c r="J2858" s="10">
        <v>0</v>
      </c>
      <c r="K2858" s="3"/>
      <c r="L2858" s="3"/>
    </row>
    <row r="2859" spans="1:12" x14ac:dyDescent="0.3">
      <c r="A2859" s="2">
        <v>2020</v>
      </c>
      <c r="B2859" s="2" t="s">
        <v>13</v>
      </c>
      <c r="C2859" s="4" t="s">
        <v>90</v>
      </c>
      <c r="D2859" s="2" t="s">
        <v>48</v>
      </c>
      <c r="E2859" s="2" t="str">
        <f t="shared" si="88"/>
        <v>202003</v>
      </c>
      <c r="F2859" s="2" t="str">
        <f t="shared" si="89"/>
        <v>20200395</v>
      </c>
      <c r="G2859" s="2" t="s">
        <v>49</v>
      </c>
      <c r="H2859" s="2">
        <v>17232</v>
      </c>
      <c r="I2859" s="10">
        <v>60456</v>
      </c>
      <c r="J2859" s="10">
        <v>0</v>
      </c>
      <c r="K2859" s="3"/>
      <c r="L2859" s="3"/>
    </row>
    <row r="2860" spans="1:12" x14ac:dyDescent="0.3">
      <c r="A2860" s="2">
        <v>2020</v>
      </c>
      <c r="B2860" s="2" t="s">
        <v>13</v>
      </c>
      <c r="C2860" s="4" t="s">
        <v>90</v>
      </c>
      <c r="D2860" s="2" t="s">
        <v>50</v>
      </c>
      <c r="E2860" s="2" t="str">
        <f t="shared" si="88"/>
        <v>202003</v>
      </c>
      <c r="F2860" s="2" t="str">
        <f t="shared" si="89"/>
        <v>20200341</v>
      </c>
      <c r="G2860" s="2" t="s">
        <v>51</v>
      </c>
      <c r="H2860" s="2">
        <v>312383</v>
      </c>
      <c r="I2860" s="10">
        <v>782401</v>
      </c>
      <c r="J2860" s="10">
        <v>0</v>
      </c>
      <c r="K2860" s="3"/>
      <c r="L2860" s="3"/>
    </row>
    <row r="2861" spans="1:12" x14ac:dyDescent="0.3">
      <c r="A2861" s="2">
        <v>2020</v>
      </c>
      <c r="B2861" s="2" t="s">
        <v>13</v>
      </c>
      <c r="C2861" s="4" t="s">
        <v>90</v>
      </c>
      <c r="D2861" s="2" t="s">
        <v>54</v>
      </c>
      <c r="E2861" s="2" t="str">
        <f t="shared" si="88"/>
        <v>202003</v>
      </c>
      <c r="F2861" s="2" t="str">
        <f t="shared" si="89"/>
        <v>20200344</v>
      </c>
      <c r="G2861" s="2" t="s">
        <v>55</v>
      </c>
      <c r="H2861" s="2">
        <v>128457</v>
      </c>
      <c r="I2861" s="10">
        <v>765427</v>
      </c>
      <c r="J2861" s="10">
        <v>0</v>
      </c>
      <c r="K2861" s="3"/>
      <c r="L2861" s="3"/>
    </row>
    <row r="2862" spans="1:12" x14ac:dyDescent="0.3">
      <c r="A2862" s="2">
        <v>2020</v>
      </c>
      <c r="B2862" s="2" t="s">
        <v>13</v>
      </c>
      <c r="C2862" s="4" t="s">
        <v>90</v>
      </c>
      <c r="D2862" s="2" t="s">
        <v>56</v>
      </c>
      <c r="E2862" s="2" t="str">
        <f t="shared" si="88"/>
        <v>202003</v>
      </c>
      <c r="F2862" s="2" t="str">
        <f t="shared" si="89"/>
        <v>20200347</v>
      </c>
      <c r="G2862" s="2" t="s">
        <v>57</v>
      </c>
      <c r="H2862" s="2">
        <v>357650</v>
      </c>
      <c r="I2862" s="10">
        <v>943462</v>
      </c>
      <c r="J2862" s="10">
        <v>0</v>
      </c>
      <c r="K2862" s="3"/>
      <c r="L2862" s="3"/>
    </row>
    <row r="2863" spans="1:12" x14ac:dyDescent="0.3">
      <c r="A2863" s="2">
        <v>2020</v>
      </c>
      <c r="B2863" s="2" t="s">
        <v>13</v>
      </c>
      <c r="C2863" s="4" t="s">
        <v>90</v>
      </c>
      <c r="D2863" s="2" t="s">
        <v>58</v>
      </c>
      <c r="E2863" s="2" t="str">
        <f t="shared" si="88"/>
        <v>202003</v>
      </c>
      <c r="F2863" s="2" t="str">
        <f t="shared" si="89"/>
        <v>20200350</v>
      </c>
      <c r="G2863" s="2" t="s">
        <v>59</v>
      </c>
      <c r="H2863" s="2">
        <v>416320</v>
      </c>
      <c r="I2863" s="10">
        <v>538837</v>
      </c>
      <c r="J2863" s="10">
        <v>0</v>
      </c>
      <c r="K2863" s="3"/>
      <c r="L2863" s="3"/>
    </row>
    <row r="2864" spans="1:12" x14ac:dyDescent="0.3">
      <c r="A2864" s="2">
        <v>2020</v>
      </c>
      <c r="B2864" s="2" t="s">
        <v>13</v>
      </c>
      <c r="C2864" s="4" t="s">
        <v>90</v>
      </c>
      <c r="D2864" s="2" t="s">
        <v>60</v>
      </c>
      <c r="E2864" s="2" t="str">
        <f t="shared" si="88"/>
        <v>202003</v>
      </c>
      <c r="F2864" s="2" t="str">
        <f t="shared" si="89"/>
        <v>20200352</v>
      </c>
      <c r="G2864" s="2" t="s">
        <v>61</v>
      </c>
      <c r="H2864" s="2">
        <v>257617</v>
      </c>
      <c r="I2864" s="10">
        <v>1139020</v>
      </c>
      <c r="J2864" s="10">
        <v>0</v>
      </c>
      <c r="K2864" s="3"/>
      <c r="L2864" s="3"/>
    </row>
    <row r="2865" spans="1:12" x14ac:dyDescent="0.3">
      <c r="A2865" s="2">
        <v>2020</v>
      </c>
      <c r="B2865" s="2" t="s">
        <v>13</v>
      </c>
      <c r="C2865" s="4" t="s">
        <v>90</v>
      </c>
      <c r="D2865" s="2" t="s">
        <v>62</v>
      </c>
      <c r="E2865" s="2" t="str">
        <f t="shared" si="88"/>
        <v>202003</v>
      </c>
      <c r="F2865" s="2" t="str">
        <f t="shared" si="89"/>
        <v>20200354</v>
      </c>
      <c r="G2865" s="2" t="s">
        <v>63</v>
      </c>
      <c r="H2865" s="2">
        <v>412622</v>
      </c>
      <c r="I2865" s="10">
        <v>1052407</v>
      </c>
      <c r="J2865" s="10">
        <v>0</v>
      </c>
      <c r="K2865" s="3"/>
      <c r="L2865" s="3"/>
    </row>
    <row r="2866" spans="1:12" x14ac:dyDescent="0.3">
      <c r="A2866" s="2">
        <v>2020</v>
      </c>
      <c r="B2866" s="2" t="s">
        <v>13</v>
      </c>
      <c r="C2866" s="4" t="s">
        <v>90</v>
      </c>
      <c r="D2866" s="2" t="s">
        <v>64</v>
      </c>
      <c r="E2866" s="2" t="str">
        <f t="shared" si="88"/>
        <v>202003</v>
      </c>
      <c r="F2866" s="2" t="str">
        <f t="shared" si="89"/>
        <v>20200386</v>
      </c>
      <c r="G2866" s="2" t="s">
        <v>65</v>
      </c>
      <c r="H2866" s="2">
        <v>42423</v>
      </c>
      <c r="I2866" s="10">
        <v>259702</v>
      </c>
      <c r="J2866" s="10">
        <v>0</v>
      </c>
      <c r="K2866" s="3"/>
      <c r="L2866" s="3"/>
    </row>
    <row r="2867" spans="1:12" x14ac:dyDescent="0.3">
      <c r="A2867" s="2">
        <v>2020</v>
      </c>
      <c r="B2867" s="2" t="s">
        <v>13</v>
      </c>
      <c r="C2867" s="4" t="s">
        <v>90</v>
      </c>
      <c r="D2867" s="2" t="s">
        <v>66</v>
      </c>
      <c r="E2867" s="2" t="str">
        <f t="shared" si="88"/>
        <v>202003</v>
      </c>
      <c r="F2867" s="2" t="str">
        <f t="shared" si="89"/>
        <v>20200363</v>
      </c>
      <c r="G2867" s="2" t="s">
        <v>67</v>
      </c>
      <c r="H2867" s="2">
        <v>267915</v>
      </c>
      <c r="I2867" s="10">
        <v>248902</v>
      </c>
      <c r="J2867" s="10">
        <v>0</v>
      </c>
      <c r="K2867" s="3"/>
      <c r="L2867" s="3"/>
    </row>
    <row r="2868" spans="1:12" x14ac:dyDescent="0.3">
      <c r="A2868" s="2">
        <v>2020</v>
      </c>
      <c r="B2868" s="2" t="s">
        <v>13</v>
      </c>
      <c r="C2868" s="4" t="s">
        <v>90</v>
      </c>
      <c r="D2868" s="2" t="s">
        <v>68</v>
      </c>
      <c r="E2868" s="2" t="str">
        <f t="shared" si="88"/>
        <v>202003</v>
      </c>
      <c r="F2868" s="2" t="str">
        <f t="shared" si="89"/>
        <v>20200366</v>
      </c>
      <c r="G2868" s="2" t="s">
        <v>69</v>
      </c>
      <c r="H2868" s="2">
        <v>536472</v>
      </c>
      <c r="I2868" s="10">
        <v>413300</v>
      </c>
      <c r="J2868" s="10">
        <v>0</v>
      </c>
      <c r="K2868" s="3"/>
      <c r="L2868" s="3"/>
    </row>
    <row r="2869" spans="1:12" x14ac:dyDescent="0.3">
      <c r="A2869" s="2">
        <v>2020</v>
      </c>
      <c r="B2869" s="2" t="s">
        <v>13</v>
      </c>
      <c r="C2869" s="4" t="s">
        <v>90</v>
      </c>
      <c r="D2869" s="2" t="s">
        <v>70</v>
      </c>
      <c r="E2869" s="2" t="str">
        <f t="shared" si="88"/>
        <v>202003</v>
      </c>
      <c r="F2869" s="2" t="str">
        <f t="shared" si="89"/>
        <v>20200388</v>
      </c>
      <c r="G2869" s="2" t="s">
        <v>71</v>
      </c>
      <c r="H2869" s="2">
        <v>41376</v>
      </c>
      <c r="I2869" s="10">
        <v>14956</v>
      </c>
      <c r="J2869" s="10">
        <v>0</v>
      </c>
      <c r="K2869" s="3"/>
      <c r="L2869" s="3"/>
    </row>
    <row r="2870" spans="1:12" x14ac:dyDescent="0.3">
      <c r="A2870" s="2">
        <v>2020</v>
      </c>
      <c r="B2870" s="2" t="s">
        <v>13</v>
      </c>
      <c r="C2870" s="4" t="s">
        <v>90</v>
      </c>
      <c r="D2870" s="2" t="s">
        <v>72</v>
      </c>
      <c r="E2870" s="2" t="str">
        <f t="shared" si="88"/>
        <v>202003</v>
      </c>
      <c r="F2870" s="2" t="str">
        <f t="shared" si="89"/>
        <v>20200368</v>
      </c>
      <c r="G2870" s="2" t="s">
        <v>73</v>
      </c>
      <c r="H2870" s="2">
        <v>1075418</v>
      </c>
      <c r="I2870" s="10">
        <v>980158</v>
      </c>
      <c r="J2870" s="10">
        <v>0</v>
      </c>
      <c r="K2870" s="3"/>
      <c r="L2870" s="3"/>
    </row>
    <row r="2871" spans="1:12" x14ac:dyDescent="0.3">
      <c r="A2871" s="2">
        <v>2020</v>
      </c>
      <c r="B2871" s="2" t="s">
        <v>13</v>
      </c>
      <c r="C2871" s="4" t="s">
        <v>90</v>
      </c>
      <c r="D2871" s="2" t="s">
        <v>74</v>
      </c>
      <c r="E2871" s="2" t="str">
        <f t="shared" si="88"/>
        <v>202003</v>
      </c>
      <c r="F2871" s="2" t="str">
        <f t="shared" si="89"/>
        <v>20200370</v>
      </c>
      <c r="G2871" s="2" t="s">
        <v>75</v>
      </c>
      <c r="H2871" s="2">
        <v>148131</v>
      </c>
      <c r="I2871" s="10">
        <v>769511</v>
      </c>
      <c r="J2871" s="10">
        <v>0</v>
      </c>
      <c r="K2871" s="3"/>
      <c r="L2871" s="3"/>
    </row>
    <row r="2872" spans="1:12" x14ac:dyDescent="0.3">
      <c r="A2872" s="2">
        <v>2020</v>
      </c>
      <c r="B2872" s="2" t="s">
        <v>13</v>
      </c>
      <c r="C2872" s="4" t="s">
        <v>90</v>
      </c>
      <c r="D2872" s="2" t="s">
        <v>76</v>
      </c>
      <c r="E2872" s="2" t="str">
        <f t="shared" si="88"/>
        <v>202003</v>
      </c>
      <c r="F2872" s="2" t="str">
        <f t="shared" si="89"/>
        <v>20200373</v>
      </c>
      <c r="G2872" s="2" t="s">
        <v>77</v>
      </c>
      <c r="H2872" s="2">
        <v>477806</v>
      </c>
      <c r="I2872" s="10">
        <v>744135</v>
      </c>
      <c r="J2872" s="10">
        <v>0</v>
      </c>
      <c r="K2872" s="3"/>
      <c r="L2872" s="3"/>
    </row>
    <row r="2873" spans="1:12" x14ac:dyDescent="0.3">
      <c r="A2873" s="2">
        <v>2020</v>
      </c>
      <c r="B2873" s="2" t="s">
        <v>13</v>
      </c>
      <c r="C2873" s="4" t="s">
        <v>90</v>
      </c>
      <c r="D2873" s="2" t="s">
        <v>78</v>
      </c>
      <c r="E2873" s="2" t="str">
        <f t="shared" si="88"/>
        <v>202003</v>
      </c>
      <c r="F2873" s="2" t="str">
        <f t="shared" si="89"/>
        <v>20200376</v>
      </c>
      <c r="G2873" s="2" t="s">
        <v>79</v>
      </c>
      <c r="H2873" s="2">
        <v>2448678</v>
      </c>
      <c r="I2873" s="10">
        <v>1848494</v>
      </c>
      <c r="J2873" s="10">
        <v>0</v>
      </c>
      <c r="K2873" s="3"/>
      <c r="L2873" s="3"/>
    </row>
    <row r="2874" spans="1:12" x14ac:dyDescent="0.3">
      <c r="A2874" s="2">
        <v>2020</v>
      </c>
      <c r="B2874" s="2" t="s">
        <v>13</v>
      </c>
      <c r="C2874" s="4" t="s">
        <v>90</v>
      </c>
      <c r="D2874" s="2" t="s">
        <v>80</v>
      </c>
      <c r="E2874" s="2" t="str">
        <f t="shared" si="88"/>
        <v>202003</v>
      </c>
      <c r="F2874" s="2" t="str">
        <f t="shared" si="89"/>
        <v>20200397</v>
      </c>
      <c r="G2874" s="2" t="s">
        <v>81</v>
      </c>
      <c r="H2874" s="2">
        <v>3394</v>
      </c>
      <c r="I2874" s="10">
        <v>27161</v>
      </c>
      <c r="J2874" s="10">
        <v>0</v>
      </c>
      <c r="K2874" s="3"/>
      <c r="L2874" s="3"/>
    </row>
    <row r="2875" spans="1:12" x14ac:dyDescent="0.3">
      <c r="A2875" s="2">
        <v>2020</v>
      </c>
      <c r="B2875" s="2" t="s">
        <v>13</v>
      </c>
      <c r="C2875" s="4" t="s">
        <v>90</v>
      </c>
      <c r="D2875" s="2" t="s">
        <v>82</v>
      </c>
      <c r="E2875" s="2" t="str">
        <f t="shared" si="88"/>
        <v>202003</v>
      </c>
      <c r="F2875" s="2" t="str">
        <f t="shared" si="89"/>
        <v>20200399</v>
      </c>
      <c r="G2875" s="2" t="s">
        <v>83</v>
      </c>
      <c r="H2875" s="2">
        <v>7845</v>
      </c>
      <c r="I2875" s="10">
        <v>62319</v>
      </c>
      <c r="J2875" s="10">
        <v>0</v>
      </c>
      <c r="K2875" s="3"/>
      <c r="L2875" s="3"/>
    </row>
    <row r="2876" spans="1:12" x14ac:dyDescent="0.3">
      <c r="A2876" s="2">
        <v>2020</v>
      </c>
      <c r="B2876" s="2" t="s">
        <v>4</v>
      </c>
      <c r="C2876" s="4" t="s">
        <v>85</v>
      </c>
      <c r="D2876" s="2" t="s">
        <v>5</v>
      </c>
      <c r="E2876" s="2" t="str">
        <f t="shared" si="88"/>
        <v>202004</v>
      </c>
      <c r="F2876" s="2" t="str">
        <f t="shared" si="89"/>
        <v>20200491</v>
      </c>
      <c r="G2876" s="2" t="s">
        <v>6</v>
      </c>
      <c r="H2876" s="2">
        <v>15304</v>
      </c>
      <c r="I2876" s="10">
        <v>54481</v>
      </c>
      <c r="J2876" s="10">
        <v>0</v>
      </c>
      <c r="K2876" s="3"/>
      <c r="L2876" s="3"/>
    </row>
    <row r="2877" spans="1:12" x14ac:dyDescent="0.3">
      <c r="A2877" s="2">
        <v>2020</v>
      </c>
      <c r="B2877" s="2" t="s">
        <v>4</v>
      </c>
      <c r="C2877" s="4" t="s">
        <v>85</v>
      </c>
      <c r="D2877" s="2" t="s">
        <v>18</v>
      </c>
      <c r="E2877" s="2" t="str">
        <f t="shared" si="88"/>
        <v>202004</v>
      </c>
      <c r="F2877" s="2" t="str">
        <f t="shared" si="89"/>
        <v>20200405</v>
      </c>
      <c r="G2877" s="2" t="s">
        <v>19</v>
      </c>
      <c r="H2877" s="2">
        <v>3825124</v>
      </c>
      <c r="I2877" s="10">
        <v>2473117</v>
      </c>
      <c r="J2877" s="10">
        <v>0</v>
      </c>
      <c r="K2877" s="3"/>
      <c r="L2877" s="3"/>
    </row>
    <row r="2878" spans="1:12" x14ac:dyDescent="0.3">
      <c r="A2878" s="2">
        <v>2020</v>
      </c>
      <c r="B2878" s="2" t="s">
        <v>4</v>
      </c>
      <c r="C2878" s="4" t="s">
        <v>85</v>
      </c>
      <c r="D2878" s="2" t="s">
        <v>20</v>
      </c>
      <c r="E2878" s="2" t="str">
        <f t="shared" si="88"/>
        <v>202004</v>
      </c>
      <c r="F2878" s="2" t="str">
        <f t="shared" si="89"/>
        <v>20200481</v>
      </c>
      <c r="G2878" s="2" t="s">
        <v>21</v>
      </c>
      <c r="H2878" s="2">
        <v>44581</v>
      </c>
      <c r="I2878" s="10">
        <v>216990</v>
      </c>
      <c r="J2878" s="10">
        <v>0</v>
      </c>
      <c r="K2878" s="3"/>
      <c r="L2878" s="3"/>
    </row>
    <row r="2879" spans="1:12" x14ac:dyDescent="0.3">
      <c r="A2879" s="2">
        <v>2020</v>
      </c>
      <c r="B2879" s="2" t="s">
        <v>4</v>
      </c>
      <c r="C2879" s="4" t="s">
        <v>85</v>
      </c>
      <c r="D2879" s="2" t="s">
        <v>22</v>
      </c>
      <c r="E2879" s="2" t="str">
        <f t="shared" si="88"/>
        <v>202004</v>
      </c>
      <c r="F2879" s="2" t="str">
        <f t="shared" si="89"/>
        <v>20200408</v>
      </c>
      <c r="G2879" s="2" t="s">
        <v>23</v>
      </c>
      <c r="H2879" s="2">
        <v>1103570</v>
      </c>
      <c r="I2879" s="10">
        <v>1425080</v>
      </c>
      <c r="J2879" s="10">
        <v>0</v>
      </c>
      <c r="K2879" s="3"/>
      <c r="L2879" s="3"/>
    </row>
    <row r="2880" spans="1:12" x14ac:dyDescent="0.3">
      <c r="A2880" s="2">
        <v>2020</v>
      </c>
      <c r="B2880" s="2" t="s">
        <v>4</v>
      </c>
      <c r="C2880" s="4" t="s">
        <v>85</v>
      </c>
      <c r="D2880" s="2" t="s">
        <v>24</v>
      </c>
      <c r="E2880" s="2" t="str">
        <f t="shared" si="88"/>
        <v>202004</v>
      </c>
      <c r="F2880" s="2" t="str">
        <f t="shared" si="89"/>
        <v>20200411</v>
      </c>
      <c r="G2880" s="2" t="s">
        <v>25</v>
      </c>
      <c r="H2880" s="2">
        <v>6071410</v>
      </c>
      <c r="I2880" s="10">
        <v>1360898</v>
      </c>
      <c r="J2880" s="10">
        <v>0</v>
      </c>
      <c r="K2880" s="3"/>
      <c r="L2880" s="3"/>
    </row>
    <row r="2881" spans="1:12" x14ac:dyDescent="0.3">
      <c r="A2881" s="2">
        <v>2020</v>
      </c>
      <c r="B2881" s="2" t="s">
        <v>4</v>
      </c>
      <c r="C2881" s="4" t="s">
        <v>85</v>
      </c>
      <c r="D2881" s="2" t="s">
        <v>26</v>
      </c>
      <c r="E2881" s="2" t="str">
        <f t="shared" si="88"/>
        <v>202004</v>
      </c>
      <c r="F2881" s="2" t="str">
        <f t="shared" si="89"/>
        <v>20200413</v>
      </c>
      <c r="G2881" s="2" t="s">
        <v>27</v>
      </c>
      <c r="H2881" s="2">
        <v>621123</v>
      </c>
      <c r="I2881" s="10">
        <v>1478722</v>
      </c>
      <c r="J2881" s="10">
        <v>0</v>
      </c>
      <c r="K2881" s="3"/>
      <c r="L2881" s="3"/>
    </row>
    <row r="2882" spans="1:12" x14ac:dyDescent="0.3">
      <c r="A2882" s="2">
        <v>2020</v>
      </c>
      <c r="B2882" s="2" t="s">
        <v>4</v>
      </c>
      <c r="C2882" s="4" t="s">
        <v>85</v>
      </c>
      <c r="D2882" s="2" t="s">
        <v>28</v>
      </c>
      <c r="E2882" s="2" t="str">
        <f t="shared" ref="E2882:E2945" si="90">+CONCATENATE(A2882,C2882)</f>
        <v>202004</v>
      </c>
      <c r="F2882" s="2" t="str">
        <f t="shared" ref="F2882:F2945" si="91">+CONCATENATE(A2882,C2882,D2882)</f>
        <v>20200415</v>
      </c>
      <c r="G2882" s="2" t="s">
        <v>29</v>
      </c>
      <c r="H2882" s="2">
        <v>443293</v>
      </c>
      <c r="I2882" s="10">
        <v>661243</v>
      </c>
      <c r="J2882" s="10">
        <v>0</v>
      </c>
      <c r="K2882" s="3"/>
      <c r="L2882" s="3"/>
    </row>
    <row r="2883" spans="1:12" x14ac:dyDescent="0.3">
      <c r="A2883" s="2">
        <v>2020</v>
      </c>
      <c r="B2883" s="2" t="s">
        <v>4</v>
      </c>
      <c r="C2883" s="4" t="s">
        <v>85</v>
      </c>
      <c r="D2883" s="2" t="s">
        <v>30</v>
      </c>
      <c r="E2883" s="2" t="str">
        <f t="shared" si="90"/>
        <v>202004</v>
      </c>
      <c r="F2883" s="2" t="str">
        <f t="shared" si="91"/>
        <v>20200417</v>
      </c>
      <c r="G2883" s="2" t="s">
        <v>31</v>
      </c>
      <c r="H2883" s="2">
        <v>451576</v>
      </c>
      <c r="I2883" s="10">
        <v>404519</v>
      </c>
      <c r="J2883" s="10">
        <v>0</v>
      </c>
      <c r="K2883" s="3"/>
      <c r="L2883" s="3"/>
    </row>
    <row r="2884" spans="1:12" x14ac:dyDescent="0.3">
      <c r="A2884" s="2">
        <v>2020</v>
      </c>
      <c r="B2884" s="2" t="s">
        <v>4</v>
      </c>
      <c r="C2884" s="4" t="s">
        <v>85</v>
      </c>
      <c r="D2884" s="2" t="s">
        <v>32</v>
      </c>
      <c r="E2884" s="2" t="str">
        <f t="shared" si="90"/>
        <v>202004</v>
      </c>
      <c r="F2884" s="2" t="str">
        <f t="shared" si="91"/>
        <v>20200418</v>
      </c>
      <c r="G2884" s="2" t="s">
        <v>33</v>
      </c>
      <c r="H2884" s="2">
        <v>68392</v>
      </c>
      <c r="I2884" s="10">
        <v>320466</v>
      </c>
      <c r="J2884" s="10">
        <v>0</v>
      </c>
      <c r="K2884" s="3"/>
      <c r="L2884" s="3"/>
    </row>
    <row r="2885" spans="1:12" x14ac:dyDescent="0.3">
      <c r="A2885" s="2">
        <v>2020</v>
      </c>
      <c r="B2885" s="2" t="s">
        <v>4</v>
      </c>
      <c r="C2885" s="4" t="s">
        <v>85</v>
      </c>
      <c r="D2885" s="2" t="s">
        <v>34</v>
      </c>
      <c r="E2885" s="2" t="str">
        <f t="shared" si="90"/>
        <v>202004</v>
      </c>
      <c r="F2885" s="2" t="str">
        <f t="shared" si="91"/>
        <v>20200485</v>
      </c>
      <c r="G2885" s="2" t="s">
        <v>35</v>
      </c>
      <c r="H2885" s="2">
        <v>150750</v>
      </c>
      <c r="I2885" s="10">
        <v>237655</v>
      </c>
      <c r="J2885" s="10">
        <v>0</v>
      </c>
      <c r="K2885" s="3"/>
      <c r="L2885" s="3"/>
    </row>
    <row r="2886" spans="1:12" x14ac:dyDescent="0.3">
      <c r="A2886" s="2">
        <v>2020</v>
      </c>
      <c r="B2886" s="2" t="s">
        <v>4</v>
      </c>
      <c r="C2886" s="4" t="s">
        <v>85</v>
      </c>
      <c r="D2886" s="2" t="s">
        <v>36</v>
      </c>
      <c r="E2886" s="2" t="str">
        <f t="shared" si="90"/>
        <v>202004</v>
      </c>
      <c r="F2886" s="2" t="str">
        <f t="shared" si="91"/>
        <v>20200419</v>
      </c>
      <c r="G2886" s="2" t="s">
        <v>37</v>
      </c>
      <c r="H2886" s="2">
        <v>267823</v>
      </c>
      <c r="I2886" s="10">
        <v>973329</v>
      </c>
      <c r="J2886" s="10">
        <v>0</v>
      </c>
      <c r="K2886" s="3"/>
      <c r="L2886" s="3"/>
    </row>
    <row r="2887" spans="1:12" x14ac:dyDescent="0.3">
      <c r="A2887" s="2">
        <v>2020</v>
      </c>
      <c r="B2887" s="2" t="s">
        <v>4</v>
      </c>
      <c r="C2887" s="4" t="s">
        <v>85</v>
      </c>
      <c r="D2887" s="2" t="s">
        <v>38</v>
      </c>
      <c r="E2887" s="2" t="str">
        <f t="shared" si="90"/>
        <v>202004</v>
      </c>
      <c r="F2887" s="2" t="str">
        <f t="shared" si="91"/>
        <v>20200420</v>
      </c>
      <c r="G2887" s="2" t="s">
        <v>39</v>
      </c>
      <c r="H2887" s="2">
        <v>303184</v>
      </c>
      <c r="I2887" s="10">
        <v>856576</v>
      </c>
      <c r="J2887" s="10">
        <v>0</v>
      </c>
      <c r="K2887" s="3"/>
      <c r="L2887" s="3"/>
    </row>
    <row r="2888" spans="1:12" x14ac:dyDescent="0.3">
      <c r="A2888" s="2">
        <v>2020</v>
      </c>
      <c r="B2888" s="2" t="s">
        <v>4</v>
      </c>
      <c r="C2888" s="4" t="s">
        <v>85</v>
      </c>
      <c r="D2888" s="2" t="s">
        <v>40</v>
      </c>
      <c r="E2888" s="2" t="str">
        <f t="shared" si="90"/>
        <v>202004</v>
      </c>
      <c r="F2888" s="2" t="str">
        <f t="shared" si="91"/>
        <v>20200427</v>
      </c>
      <c r="G2888" s="2" t="s">
        <v>41</v>
      </c>
      <c r="H2888" s="2">
        <v>43743</v>
      </c>
      <c r="I2888" s="10">
        <v>368119</v>
      </c>
      <c r="J2888" s="10">
        <v>0</v>
      </c>
      <c r="K2888" s="3"/>
      <c r="L2888" s="3"/>
    </row>
    <row r="2889" spans="1:12" x14ac:dyDescent="0.3">
      <c r="A2889" s="2">
        <v>2020</v>
      </c>
      <c r="B2889" s="2" t="s">
        <v>4</v>
      </c>
      <c r="C2889" s="4" t="s">
        <v>85</v>
      </c>
      <c r="D2889" s="2" t="s">
        <v>42</v>
      </c>
      <c r="E2889" s="2" t="str">
        <f t="shared" si="90"/>
        <v>202004</v>
      </c>
      <c r="F2889" s="2" t="str">
        <f t="shared" si="91"/>
        <v>20200423</v>
      </c>
      <c r="G2889" s="2" t="s">
        <v>43</v>
      </c>
      <c r="H2889" s="2">
        <v>295650</v>
      </c>
      <c r="I2889" s="10">
        <v>1330541</v>
      </c>
      <c r="J2889" s="10">
        <v>0</v>
      </c>
      <c r="K2889" s="3"/>
      <c r="L2889" s="3"/>
    </row>
    <row r="2890" spans="1:12" x14ac:dyDescent="0.3">
      <c r="A2890" s="2">
        <v>2020</v>
      </c>
      <c r="B2890" s="2" t="s">
        <v>4</v>
      </c>
      <c r="C2890" s="4" t="s">
        <v>85</v>
      </c>
      <c r="D2890" s="2" t="s">
        <v>44</v>
      </c>
      <c r="E2890" s="2" t="str">
        <f t="shared" si="90"/>
        <v>202004</v>
      </c>
      <c r="F2890" s="2" t="str">
        <f t="shared" si="91"/>
        <v>20200425</v>
      </c>
      <c r="G2890" s="2" t="s">
        <v>45</v>
      </c>
      <c r="H2890" s="2">
        <v>1423547</v>
      </c>
      <c r="I2890" s="10">
        <v>895580</v>
      </c>
      <c r="J2890" s="10">
        <v>0</v>
      </c>
      <c r="K2890" s="3"/>
      <c r="L2890" s="3"/>
    </row>
    <row r="2891" spans="1:12" x14ac:dyDescent="0.3">
      <c r="A2891" s="2">
        <v>2020</v>
      </c>
      <c r="B2891" s="2" t="s">
        <v>4</v>
      </c>
      <c r="C2891" s="4" t="s">
        <v>85</v>
      </c>
      <c r="D2891" s="2" t="s">
        <v>46</v>
      </c>
      <c r="E2891" s="2" t="str">
        <f t="shared" si="90"/>
        <v>202004</v>
      </c>
      <c r="F2891" s="2" t="str">
        <f t="shared" si="91"/>
        <v>20200494</v>
      </c>
      <c r="G2891" s="2" t="s">
        <v>47</v>
      </c>
      <c r="H2891" s="2">
        <v>4916</v>
      </c>
      <c r="I2891" s="10">
        <v>41424</v>
      </c>
      <c r="J2891" s="10">
        <v>0</v>
      </c>
      <c r="K2891" s="3"/>
      <c r="L2891" s="3"/>
    </row>
    <row r="2892" spans="1:12" x14ac:dyDescent="0.3">
      <c r="A2892" s="2">
        <v>2020</v>
      </c>
      <c r="B2892" s="2" t="s">
        <v>4</v>
      </c>
      <c r="C2892" s="4" t="s">
        <v>85</v>
      </c>
      <c r="D2892" s="2" t="s">
        <v>48</v>
      </c>
      <c r="E2892" s="2" t="str">
        <f t="shared" si="90"/>
        <v>202004</v>
      </c>
      <c r="F2892" s="2" t="str">
        <f t="shared" si="91"/>
        <v>20200495</v>
      </c>
      <c r="G2892" s="2" t="s">
        <v>49</v>
      </c>
      <c r="H2892" s="2">
        <v>17556</v>
      </c>
      <c r="I2892" s="10">
        <v>60327</v>
      </c>
      <c r="J2892" s="10">
        <v>0</v>
      </c>
      <c r="K2892" s="3"/>
      <c r="L2892" s="3"/>
    </row>
    <row r="2893" spans="1:12" x14ac:dyDescent="0.3">
      <c r="A2893" s="2">
        <v>2020</v>
      </c>
      <c r="B2893" s="2" t="s">
        <v>4</v>
      </c>
      <c r="C2893" s="4" t="s">
        <v>85</v>
      </c>
      <c r="D2893" s="2" t="s">
        <v>50</v>
      </c>
      <c r="E2893" s="2" t="str">
        <f t="shared" si="90"/>
        <v>202004</v>
      </c>
      <c r="F2893" s="2" t="str">
        <f t="shared" si="91"/>
        <v>20200441</v>
      </c>
      <c r="G2893" s="2" t="s">
        <v>51</v>
      </c>
      <c r="H2893" s="2">
        <v>309726</v>
      </c>
      <c r="I2893" s="10">
        <v>786845</v>
      </c>
      <c r="J2893" s="10">
        <v>0</v>
      </c>
      <c r="K2893" s="3"/>
      <c r="L2893" s="3"/>
    </row>
    <row r="2894" spans="1:12" x14ac:dyDescent="0.3">
      <c r="A2894" s="2">
        <v>2020</v>
      </c>
      <c r="B2894" s="2" t="s">
        <v>4</v>
      </c>
      <c r="C2894" s="4" t="s">
        <v>85</v>
      </c>
      <c r="D2894" s="2" t="s">
        <v>54</v>
      </c>
      <c r="E2894" s="2" t="str">
        <f t="shared" si="90"/>
        <v>202004</v>
      </c>
      <c r="F2894" s="2" t="str">
        <f t="shared" si="91"/>
        <v>20200444</v>
      </c>
      <c r="G2894" s="2" t="s">
        <v>55</v>
      </c>
      <c r="H2894" s="2">
        <v>128814</v>
      </c>
      <c r="I2894" s="10">
        <v>768632</v>
      </c>
      <c r="J2894" s="10">
        <v>0</v>
      </c>
      <c r="K2894" s="3"/>
      <c r="L2894" s="3"/>
    </row>
    <row r="2895" spans="1:12" x14ac:dyDescent="0.3">
      <c r="A2895" s="2">
        <v>2020</v>
      </c>
      <c r="B2895" s="2" t="s">
        <v>4</v>
      </c>
      <c r="C2895" s="4" t="s">
        <v>85</v>
      </c>
      <c r="D2895" s="2" t="s">
        <v>56</v>
      </c>
      <c r="E2895" s="2" t="str">
        <f t="shared" si="90"/>
        <v>202004</v>
      </c>
      <c r="F2895" s="2" t="str">
        <f t="shared" si="91"/>
        <v>20200447</v>
      </c>
      <c r="G2895" s="2" t="s">
        <v>57</v>
      </c>
      <c r="H2895" s="2">
        <v>355706</v>
      </c>
      <c r="I2895" s="10">
        <v>946976</v>
      </c>
      <c r="J2895" s="10">
        <v>0</v>
      </c>
      <c r="K2895" s="3"/>
      <c r="L2895" s="3"/>
    </row>
    <row r="2896" spans="1:12" x14ac:dyDescent="0.3">
      <c r="A2896" s="2">
        <v>2020</v>
      </c>
      <c r="B2896" s="2" t="s">
        <v>4</v>
      </c>
      <c r="C2896" s="4" t="s">
        <v>85</v>
      </c>
      <c r="D2896" s="2" t="s">
        <v>58</v>
      </c>
      <c r="E2896" s="2" t="str">
        <f t="shared" si="90"/>
        <v>202004</v>
      </c>
      <c r="F2896" s="2" t="str">
        <f t="shared" si="91"/>
        <v>20200450</v>
      </c>
      <c r="G2896" s="2" t="s">
        <v>59</v>
      </c>
      <c r="H2896" s="2">
        <v>408365</v>
      </c>
      <c r="I2896" s="10">
        <v>546813</v>
      </c>
      <c r="J2896" s="10">
        <v>0</v>
      </c>
      <c r="K2896" s="3"/>
      <c r="L2896" s="3"/>
    </row>
    <row r="2897" spans="1:12" x14ac:dyDescent="0.3">
      <c r="A2897" s="2">
        <v>2020</v>
      </c>
      <c r="B2897" s="2" t="s">
        <v>4</v>
      </c>
      <c r="C2897" s="4" t="s">
        <v>85</v>
      </c>
      <c r="D2897" s="2" t="s">
        <v>60</v>
      </c>
      <c r="E2897" s="2" t="str">
        <f t="shared" si="90"/>
        <v>202004</v>
      </c>
      <c r="F2897" s="2" t="str">
        <f t="shared" si="91"/>
        <v>20200452</v>
      </c>
      <c r="G2897" s="2" t="s">
        <v>61</v>
      </c>
      <c r="H2897" s="2">
        <v>257504</v>
      </c>
      <c r="I2897" s="10">
        <v>1140397</v>
      </c>
      <c r="J2897" s="10">
        <v>0</v>
      </c>
      <c r="K2897" s="3"/>
      <c r="L2897" s="3"/>
    </row>
    <row r="2898" spans="1:12" x14ac:dyDescent="0.3">
      <c r="A2898" s="2">
        <v>2020</v>
      </c>
      <c r="B2898" s="2" t="s">
        <v>4</v>
      </c>
      <c r="C2898" s="4" t="s">
        <v>85</v>
      </c>
      <c r="D2898" s="2" t="s">
        <v>62</v>
      </c>
      <c r="E2898" s="2" t="str">
        <f t="shared" si="90"/>
        <v>202004</v>
      </c>
      <c r="F2898" s="2" t="str">
        <f t="shared" si="91"/>
        <v>20200454</v>
      </c>
      <c r="G2898" s="2" t="s">
        <v>63</v>
      </c>
      <c r="H2898" s="2">
        <v>411068</v>
      </c>
      <c r="I2898" s="10">
        <v>1058668</v>
      </c>
      <c r="J2898" s="10">
        <v>0</v>
      </c>
      <c r="K2898" s="3"/>
      <c r="L2898" s="3"/>
    </row>
    <row r="2899" spans="1:12" x14ac:dyDescent="0.3">
      <c r="A2899" s="2">
        <v>2020</v>
      </c>
      <c r="B2899" s="2" t="s">
        <v>4</v>
      </c>
      <c r="C2899" s="4" t="s">
        <v>85</v>
      </c>
      <c r="D2899" s="2" t="s">
        <v>64</v>
      </c>
      <c r="E2899" s="2" t="str">
        <f t="shared" si="90"/>
        <v>202004</v>
      </c>
      <c r="F2899" s="2" t="str">
        <f t="shared" si="91"/>
        <v>20200486</v>
      </c>
      <c r="G2899" s="2" t="s">
        <v>65</v>
      </c>
      <c r="H2899" s="2">
        <v>41519</v>
      </c>
      <c r="I2899" s="10">
        <v>261020</v>
      </c>
      <c r="J2899" s="10">
        <v>0</v>
      </c>
      <c r="K2899" s="3"/>
      <c r="L2899" s="3"/>
    </row>
    <row r="2900" spans="1:12" x14ac:dyDescent="0.3">
      <c r="A2900" s="2">
        <v>2020</v>
      </c>
      <c r="B2900" s="2" t="s">
        <v>4</v>
      </c>
      <c r="C2900" s="4" t="s">
        <v>85</v>
      </c>
      <c r="D2900" s="2" t="s">
        <v>66</v>
      </c>
      <c r="E2900" s="2" t="str">
        <f t="shared" si="90"/>
        <v>202004</v>
      </c>
      <c r="F2900" s="2" t="str">
        <f t="shared" si="91"/>
        <v>20200463</v>
      </c>
      <c r="G2900" s="2" t="s">
        <v>67</v>
      </c>
      <c r="H2900" s="2">
        <v>262689</v>
      </c>
      <c r="I2900" s="10">
        <v>251514</v>
      </c>
      <c r="J2900" s="10">
        <v>0</v>
      </c>
      <c r="K2900" s="3"/>
      <c r="L2900" s="3"/>
    </row>
    <row r="2901" spans="1:12" x14ac:dyDescent="0.3">
      <c r="A2901" s="2">
        <v>2020</v>
      </c>
      <c r="B2901" s="2" t="s">
        <v>4</v>
      </c>
      <c r="C2901" s="4" t="s">
        <v>85</v>
      </c>
      <c r="D2901" s="2" t="s">
        <v>68</v>
      </c>
      <c r="E2901" s="2" t="str">
        <f t="shared" si="90"/>
        <v>202004</v>
      </c>
      <c r="F2901" s="2" t="str">
        <f t="shared" si="91"/>
        <v>20200466</v>
      </c>
      <c r="G2901" s="2" t="s">
        <v>69</v>
      </c>
      <c r="H2901" s="2">
        <v>526357</v>
      </c>
      <c r="I2901" s="10">
        <v>417214</v>
      </c>
      <c r="J2901" s="10">
        <v>0</v>
      </c>
      <c r="K2901" s="3"/>
      <c r="L2901" s="3"/>
    </row>
    <row r="2902" spans="1:12" x14ac:dyDescent="0.3">
      <c r="A2902" s="2">
        <v>2020</v>
      </c>
      <c r="B2902" s="2" t="s">
        <v>4</v>
      </c>
      <c r="C2902" s="4" t="s">
        <v>85</v>
      </c>
      <c r="D2902" s="2" t="s">
        <v>70</v>
      </c>
      <c r="E2902" s="2" t="str">
        <f t="shared" si="90"/>
        <v>202004</v>
      </c>
      <c r="F2902" s="2" t="str">
        <f t="shared" si="91"/>
        <v>20200488</v>
      </c>
      <c r="G2902" s="2" t="s">
        <v>71</v>
      </c>
      <c r="H2902" s="2">
        <v>41093</v>
      </c>
      <c r="I2902" s="10">
        <v>15346</v>
      </c>
      <c r="J2902" s="10">
        <v>0</v>
      </c>
      <c r="K2902" s="3"/>
      <c r="L2902" s="3"/>
    </row>
    <row r="2903" spans="1:12" x14ac:dyDescent="0.3">
      <c r="A2903" s="2">
        <v>2020</v>
      </c>
      <c r="B2903" s="2" t="s">
        <v>4</v>
      </c>
      <c r="C2903" s="4" t="s">
        <v>85</v>
      </c>
      <c r="D2903" s="2" t="s">
        <v>72</v>
      </c>
      <c r="E2903" s="2" t="str">
        <f t="shared" si="90"/>
        <v>202004</v>
      </c>
      <c r="F2903" s="2" t="str">
        <f t="shared" si="91"/>
        <v>20200468</v>
      </c>
      <c r="G2903" s="2" t="s">
        <v>73</v>
      </c>
      <c r="H2903" s="2">
        <v>1059238</v>
      </c>
      <c r="I2903" s="10">
        <v>992975</v>
      </c>
      <c r="J2903" s="10">
        <v>0</v>
      </c>
      <c r="K2903" s="3"/>
      <c r="L2903" s="3"/>
    </row>
    <row r="2904" spans="1:12" x14ac:dyDescent="0.3">
      <c r="A2904" s="2">
        <v>2020</v>
      </c>
      <c r="B2904" s="2" t="s">
        <v>4</v>
      </c>
      <c r="C2904" s="4" t="s">
        <v>85</v>
      </c>
      <c r="D2904" s="2" t="s">
        <v>74</v>
      </c>
      <c r="E2904" s="2" t="str">
        <f t="shared" si="90"/>
        <v>202004</v>
      </c>
      <c r="F2904" s="2" t="str">
        <f t="shared" si="91"/>
        <v>20200470</v>
      </c>
      <c r="G2904" s="2" t="s">
        <v>75</v>
      </c>
      <c r="H2904" s="2">
        <v>145627</v>
      </c>
      <c r="I2904" s="10">
        <v>772385</v>
      </c>
      <c r="J2904" s="10">
        <v>0</v>
      </c>
      <c r="K2904" s="3"/>
      <c r="L2904" s="3"/>
    </row>
    <row r="2905" spans="1:12" x14ac:dyDescent="0.3">
      <c r="A2905" s="2">
        <v>2020</v>
      </c>
      <c r="B2905" s="2" t="s">
        <v>4</v>
      </c>
      <c r="C2905" s="4" t="s">
        <v>85</v>
      </c>
      <c r="D2905" s="2" t="s">
        <v>76</v>
      </c>
      <c r="E2905" s="2" t="str">
        <f t="shared" si="90"/>
        <v>202004</v>
      </c>
      <c r="F2905" s="2" t="str">
        <f t="shared" si="91"/>
        <v>20200473</v>
      </c>
      <c r="G2905" s="2" t="s">
        <v>77</v>
      </c>
      <c r="H2905" s="2">
        <v>472617</v>
      </c>
      <c r="I2905" s="10">
        <v>748244</v>
      </c>
      <c r="J2905" s="10">
        <v>0</v>
      </c>
      <c r="K2905" s="3"/>
      <c r="L2905" s="3"/>
    </row>
    <row r="2906" spans="1:12" x14ac:dyDescent="0.3">
      <c r="A2906" s="2">
        <v>2020</v>
      </c>
      <c r="B2906" s="2" t="s">
        <v>4</v>
      </c>
      <c r="C2906" s="4" t="s">
        <v>85</v>
      </c>
      <c r="D2906" s="2" t="s">
        <v>78</v>
      </c>
      <c r="E2906" s="2" t="str">
        <f t="shared" si="90"/>
        <v>202004</v>
      </c>
      <c r="F2906" s="2" t="str">
        <f t="shared" si="91"/>
        <v>20200476</v>
      </c>
      <c r="G2906" s="2" t="s">
        <v>79</v>
      </c>
      <c r="H2906" s="2">
        <v>2409404</v>
      </c>
      <c r="I2906" s="10">
        <v>1870442</v>
      </c>
      <c r="J2906" s="10">
        <v>0</v>
      </c>
      <c r="K2906" s="3"/>
      <c r="L2906" s="3"/>
    </row>
    <row r="2907" spans="1:12" x14ac:dyDescent="0.3">
      <c r="A2907" s="2">
        <v>2020</v>
      </c>
      <c r="B2907" s="2" t="s">
        <v>4</v>
      </c>
      <c r="C2907" s="4" t="s">
        <v>85</v>
      </c>
      <c r="D2907" s="2" t="s">
        <v>80</v>
      </c>
      <c r="E2907" s="2" t="str">
        <f t="shared" si="90"/>
        <v>202004</v>
      </c>
      <c r="F2907" s="2" t="str">
        <f t="shared" si="91"/>
        <v>20200497</v>
      </c>
      <c r="G2907" s="2" t="s">
        <v>81</v>
      </c>
      <c r="H2907" s="2">
        <v>3518</v>
      </c>
      <c r="I2907" s="10">
        <v>27147</v>
      </c>
      <c r="J2907" s="10">
        <v>0</v>
      </c>
      <c r="K2907" s="3"/>
      <c r="L2907" s="3"/>
    </row>
    <row r="2908" spans="1:12" x14ac:dyDescent="0.3">
      <c r="A2908" s="2">
        <v>2020</v>
      </c>
      <c r="B2908" s="2" t="s">
        <v>4</v>
      </c>
      <c r="C2908" s="4" t="s">
        <v>85</v>
      </c>
      <c r="D2908" s="2" t="s">
        <v>82</v>
      </c>
      <c r="E2908" s="2" t="str">
        <f t="shared" si="90"/>
        <v>202004</v>
      </c>
      <c r="F2908" s="2" t="str">
        <f t="shared" si="91"/>
        <v>20200499</v>
      </c>
      <c r="G2908" s="2" t="s">
        <v>83</v>
      </c>
      <c r="H2908" s="2">
        <v>8062</v>
      </c>
      <c r="I2908" s="10">
        <v>61946</v>
      </c>
      <c r="J2908" s="10">
        <v>0</v>
      </c>
      <c r="K2908" s="3"/>
      <c r="L2908" s="3"/>
    </row>
    <row r="2909" spans="1:12" x14ac:dyDescent="0.3">
      <c r="A2909" s="2">
        <v>2020</v>
      </c>
      <c r="B2909" s="2" t="s">
        <v>14</v>
      </c>
      <c r="C2909" s="4" t="s">
        <v>18</v>
      </c>
      <c r="D2909" s="2" t="s">
        <v>5</v>
      </c>
      <c r="E2909" s="2" t="str">
        <f t="shared" si="90"/>
        <v>202005</v>
      </c>
      <c r="F2909" s="2" t="str">
        <f t="shared" si="91"/>
        <v>20200591</v>
      </c>
      <c r="G2909" s="2" t="s">
        <v>6</v>
      </c>
      <c r="H2909" s="2">
        <v>14985</v>
      </c>
      <c r="I2909" s="23">
        <v>54826</v>
      </c>
      <c r="J2909" s="10">
        <v>0</v>
      </c>
      <c r="K2909" s="3"/>
      <c r="L2909" s="3"/>
    </row>
    <row r="2910" spans="1:12" x14ac:dyDescent="0.3">
      <c r="A2910" s="2">
        <v>2020</v>
      </c>
      <c r="B2910" s="2" t="s">
        <v>14</v>
      </c>
      <c r="C2910" s="4" t="s">
        <v>18</v>
      </c>
      <c r="D2910" s="2" t="s">
        <v>18</v>
      </c>
      <c r="E2910" s="2" t="str">
        <f t="shared" si="90"/>
        <v>202005</v>
      </c>
      <c r="F2910" s="2" t="str">
        <f t="shared" si="91"/>
        <v>20200505</v>
      </c>
      <c r="G2910" s="2" t="s">
        <v>19</v>
      </c>
      <c r="H2910" s="2">
        <v>3755291</v>
      </c>
      <c r="I2910" s="23">
        <v>2524431</v>
      </c>
      <c r="J2910" s="10">
        <v>0</v>
      </c>
      <c r="K2910" s="3"/>
      <c r="L2910" s="3"/>
    </row>
    <row r="2911" spans="1:12" x14ac:dyDescent="0.3">
      <c r="A2911" s="2">
        <v>2020</v>
      </c>
      <c r="B2911" s="2" t="s">
        <v>14</v>
      </c>
      <c r="C2911" s="4" t="s">
        <v>18</v>
      </c>
      <c r="D2911" s="2" t="s">
        <v>20</v>
      </c>
      <c r="E2911" s="2" t="str">
        <f t="shared" si="90"/>
        <v>202005</v>
      </c>
      <c r="F2911" s="2" t="str">
        <f t="shared" si="91"/>
        <v>20200581</v>
      </c>
      <c r="G2911" s="2" t="s">
        <v>21</v>
      </c>
      <c r="H2911" s="2">
        <v>42369</v>
      </c>
      <c r="I2911" s="23">
        <v>219427</v>
      </c>
      <c r="J2911" s="10">
        <v>0</v>
      </c>
      <c r="K2911" s="3"/>
      <c r="L2911" s="3"/>
    </row>
    <row r="2912" spans="1:12" x14ac:dyDescent="0.3">
      <c r="A2912" s="2">
        <v>2020</v>
      </c>
      <c r="B2912" s="2" t="s">
        <v>14</v>
      </c>
      <c r="C2912" s="4" t="s">
        <v>18</v>
      </c>
      <c r="D2912" s="2" t="s">
        <v>22</v>
      </c>
      <c r="E2912" s="2" t="str">
        <f t="shared" si="90"/>
        <v>202005</v>
      </c>
      <c r="F2912" s="2" t="str">
        <f t="shared" si="91"/>
        <v>20200508</v>
      </c>
      <c r="G2912" s="2" t="s">
        <v>23</v>
      </c>
      <c r="H2912" s="2">
        <v>1079350</v>
      </c>
      <c r="I2912" s="23">
        <v>1438615</v>
      </c>
      <c r="J2912" s="10">
        <v>0</v>
      </c>
      <c r="K2912" s="3"/>
      <c r="L2912" s="3"/>
    </row>
    <row r="2913" spans="1:12" x14ac:dyDescent="0.3">
      <c r="A2913" s="2">
        <v>2020</v>
      </c>
      <c r="B2913" s="2" t="s">
        <v>14</v>
      </c>
      <c r="C2913" s="4" t="s">
        <v>18</v>
      </c>
      <c r="D2913" s="2" t="s">
        <v>24</v>
      </c>
      <c r="E2913" s="2" t="str">
        <f t="shared" si="90"/>
        <v>202005</v>
      </c>
      <c r="F2913" s="2" t="str">
        <f t="shared" si="91"/>
        <v>20200511</v>
      </c>
      <c r="G2913" s="2" t="s">
        <v>25</v>
      </c>
      <c r="H2913" s="2">
        <v>5977081</v>
      </c>
      <c r="I2913" s="23">
        <v>1415280</v>
      </c>
      <c r="J2913" s="10">
        <v>0</v>
      </c>
      <c r="K2913" s="3"/>
      <c r="L2913" s="3"/>
    </row>
    <row r="2914" spans="1:12" x14ac:dyDescent="0.3">
      <c r="A2914" s="2">
        <v>2020</v>
      </c>
      <c r="B2914" s="2" t="s">
        <v>14</v>
      </c>
      <c r="C2914" s="4" t="s">
        <v>18</v>
      </c>
      <c r="D2914" s="2" t="s">
        <v>26</v>
      </c>
      <c r="E2914" s="2" t="str">
        <f t="shared" si="90"/>
        <v>202005</v>
      </c>
      <c r="F2914" s="2" t="str">
        <f t="shared" si="91"/>
        <v>20200513</v>
      </c>
      <c r="G2914" s="2" t="s">
        <v>27</v>
      </c>
      <c r="H2914" s="2">
        <v>603425</v>
      </c>
      <c r="I2914" s="23">
        <v>1491193</v>
      </c>
      <c r="J2914" s="10">
        <v>0</v>
      </c>
      <c r="K2914" s="3"/>
      <c r="L2914" s="3"/>
    </row>
    <row r="2915" spans="1:12" x14ac:dyDescent="0.3">
      <c r="A2915" s="2">
        <v>2020</v>
      </c>
      <c r="B2915" s="2" t="s">
        <v>14</v>
      </c>
      <c r="C2915" s="4" t="s">
        <v>18</v>
      </c>
      <c r="D2915" s="2" t="s">
        <v>28</v>
      </c>
      <c r="E2915" s="2" t="str">
        <f t="shared" si="90"/>
        <v>202005</v>
      </c>
      <c r="F2915" s="2" t="str">
        <f t="shared" si="91"/>
        <v>20200515</v>
      </c>
      <c r="G2915" s="2" t="s">
        <v>29</v>
      </c>
      <c r="H2915" s="2">
        <v>432915</v>
      </c>
      <c r="I2915" s="23">
        <v>669178</v>
      </c>
      <c r="J2915" s="10">
        <v>0</v>
      </c>
      <c r="K2915" s="3"/>
      <c r="L2915" s="3"/>
    </row>
    <row r="2916" spans="1:12" x14ac:dyDescent="0.3">
      <c r="A2916" s="2">
        <v>2020</v>
      </c>
      <c r="B2916" s="2" t="s">
        <v>14</v>
      </c>
      <c r="C2916" s="4" t="s">
        <v>18</v>
      </c>
      <c r="D2916" s="2" t="s">
        <v>30</v>
      </c>
      <c r="E2916" s="2" t="str">
        <f t="shared" si="90"/>
        <v>202005</v>
      </c>
      <c r="F2916" s="2" t="str">
        <f t="shared" si="91"/>
        <v>20200517</v>
      </c>
      <c r="G2916" s="2" t="s">
        <v>31</v>
      </c>
      <c r="H2916" s="2">
        <v>441177</v>
      </c>
      <c r="I2916" s="23">
        <v>411703</v>
      </c>
      <c r="J2916" s="10">
        <v>0</v>
      </c>
      <c r="K2916" s="3"/>
      <c r="L2916" s="3"/>
    </row>
    <row r="2917" spans="1:12" x14ac:dyDescent="0.3">
      <c r="A2917" s="2">
        <v>2020</v>
      </c>
      <c r="B2917" s="2" t="s">
        <v>14</v>
      </c>
      <c r="C2917" s="4" t="s">
        <v>18</v>
      </c>
      <c r="D2917" s="2" t="s">
        <v>32</v>
      </c>
      <c r="E2917" s="2" t="str">
        <f t="shared" si="90"/>
        <v>202005</v>
      </c>
      <c r="F2917" s="2" t="str">
        <f t="shared" si="91"/>
        <v>20200518</v>
      </c>
      <c r="G2917" s="2" t="s">
        <v>33</v>
      </c>
      <c r="H2917" s="2">
        <v>66969</v>
      </c>
      <c r="I2917" s="23">
        <v>322788</v>
      </c>
      <c r="J2917" s="10">
        <v>0</v>
      </c>
      <c r="K2917" s="3"/>
      <c r="L2917" s="3"/>
    </row>
    <row r="2918" spans="1:12" x14ac:dyDescent="0.3">
      <c r="A2918" s="2">
        <v>2020</v>
      </c>
      <c r="B2918" s="2" t="s">
        <v>14</v>
      </c>
      <c r="C2918" s="4" t="s">
        <v>18</v>
      </c>
      <c r="D2918" s="2" t="s">
        <v>34</v>
      </c>
      <c r="E2918" s="2" t="str">
        <f t="shared" si="90"/>
        <v>202005</v>
      </c>
      <c r="F2918" s="2" t="str">
        <f t="shared" si="91"/>
        <v>20200585</v>
      </c>
      <c r="G2918" s="2" t="s">
        <v>35</v>
      </c>
      <c r="H2918" s="2">
        <v>142917</v>
      </c>
      <c r="I2918" s="23">
        <v>243969</v>
      </c>
      <c r="J2918" s="10">
        <v>0</v>
      </c>
      <c r="K2918" s="3"/>
      <c r="L2918" s="3"/>
    </row>
    <row r="2919" spans="1:12" x14ac:dyDescent="0.3">
      <c r="A2919" s="2">
        <v>2020</v>
      </c>
      <c r="B2919" s="2" t="s">
        <v>14</v>
      </c>
      <c r="C2919" s="4" t="s">
        <v>18</v>
      </c>
      <c r="D2919" s="2" t="s">
        <v>36</v>
      </c>
      <c r="E2919" s="2" t="str">
        <f t="shared" si="90"/>
        <v>202005</v>
      </c>
      <c r="F2919" s="2" t="str">
        <f t="shared" si="91"/>
        <v>20200519</v>
      </c>
      <c r="G2919" s="2" t="s">
        <v>37</v>
      </c>
      <c r="H2919" s="2">
        <v>261816</v>
      </c>
      <c r="I2919" s="23">
        <v>979165</v>
      </c>
      <c r="J2919" s="10">
        <v>0</v>
      </c>
      <c r="K2919" s="3"/>
      <c r="L2919" s="3"/>
    </row>
    <row r="2920" spans="1:12" x14ac:dyDescent="0.3">
      <c r="A2920" s="2">
        <v>2020</v>
      </c>
      <c r="B2920" s="2" t="s">
        <v>14</v>
      </c>
      <c r="C2920" s="4" t="s">
        <v>18</v>
      </c>
      <c r="D2920" s="2" t="s">
        <v>38</v>
      </c>
      <c r="E2920" s="2" t="str">
        <f t="shared" si="90"/>
        <v>202005</v>
      </c>
      <c r="F2920" s="2" t="str">
        <f t="shared" si="91"/>
        <v>20200520</v>
      </c>
      <c r="G2920" s="2" t="s">
        <v>39</v>
      </c>
      <c r="H2920" s="2">
        <v>295752</v>
      </c>
      <c r="I2920" s="23">
        <v>862320</v>
      </c>
      <c r="J2920" s="10">
        <v>0</v>
      </c>
      <c r="K2920" s="3"/>
      <c r="L2920" s="3"/>
    </row>
    <row r="2921" spans="1:12" x14ac:dyDescent="0.3">
      <c r="A2921" s="2">
        <v>2020</v>
      </c>
      <c r="B2921" s="2" t="s">
        <v>14</v>
      </c>
      <c r="C2921" s="4" t="s">
        <v>18</v>
      </c>
      <c r="D2921" s="2" t="s">
        <v>40</v>
      </c>
      <c r="E2921" s="2" t="str">
        <f t="shared" si="90"/>
        <v>202005</v>
      </c>
      <c r="F2921" s="2" t="str">
        <f t="shared" si="91"/>
        <v>20200527</v>
      </c>
      <c r="G2921" s="2" t="s">
        <v>41</v>
      </c>
      <c r="H2921" s="2">
        <v>43779</v>
      </c>
      <c r="I2921" s="23">
        <v>370930</v>
      </c>
      <c r="J2921" s="10">
        <v>0</v>
      </c>
      <c r="K2921" s="3"/>
      <c r="L2921" s="3"/>
    </row>
    <row r="2922" spans="1:12" x14ac:dyDescent="0.3">
      <c r="A2922" s="2">
        <v>2020</v>
      </c>
      <c r="B2922" s="2" t="s">
        <v>14</v>
      </c>
      <c r="C2922" s="4" t="s">
        <v>18</v>
      </c>
      <c r="D2922" s="2" t="s">
        <v>42</v>
      </c>
      <c r="E2922" s="2" t="str">
        <f t="shared" si="90"/>
        <v>202005</v>
      </c>
      <c r="F2922" s="2" t="str">
        <f t="shared" si="91"/>
        <v>20200523</v>
      </c>
      <c r="G2922" s="2" t="s">
        <v>43</v>
      </c>
      <c r="H2922" s="2">
        <v>286764</v>
      </c>
      <c r="I2922" s="23">
        <v>1336282</v>
      </c>
      <c r="J2922" s="10">
        <v>0</v>
      </c>
      <c r="K2922" s="3"/>
      <c r="L2922" s="3"/>
    </row>
    <row r="2923" spans="1:12" x14ac:dyDescent="0.3">
      <c r="A2923" s="2">
        <v>2020</v>
      </c>
      <c r="B2923" s="2" t="s">
        <v>14</v>
      </c>
      <c r="C2923" s="4" t="s">
        <v>18</v>
      </c>
      <c r="D2923" s="2" t="s">
        <v>44</v>
      </c>
      <c r="E2923" s="2" t="str">
        <f t="shared" si="90"/>
        <v>202005</v>
      </c>
      <c r="F2923" s="2" t="str">
        <f t="shared" si="91"/>
        <v>20200525</v>
      </c>
      <c r="G2923" s="2" t="s">
        <v>45</v>
      </c>
      <c r="H2923" s="2">
        <v>1403903</v>
      </c>
      <c r="I2923" s="23">
        <v>911500</v>
      </c>
      <c r="J2923" s="10">
        <v>0</v>
      </c>
      <c r="K2923" s="3"/>
      <c r="L2923" s="3"/>
    </row>
    <row r="2924" spans="1:12" x14ac:dyDescent="0.3">
      <c r="A2924" s="2">
        <v>2020</v>
      </c>
      <c r="B2924" s="2" t="s">
        <v>14</v>
      </c>
      <c r="C2924" s="4" t="s">
        <v>18</v>
      </c>
      <c r="D2924" s="2" t="s">
        <v>46</v>
      </c>
      <c r="E2924" s="2" t="str">
        <f t="shared" si="90"/>
        <v>202005</v>
      </c>
      <c r="F2924" s="2" t="str">
        <f t="shared" si="91"/>
        <v>20200594</v>
      </c>
      <c r="G2924" s="2" t="s">
        <v>47</v>
      </c>
      <c r="H2924" s="2">
        <v>4853</v>
      </c>
      <c r="I2924" s="23">
        <v>41501</v>
      </c>
      <c r="J2924" s="10">
        <v>0</v>
      </c>
      <c r="K2924" s="3"/>
      <c r="L2924" s="3"/>
    </row>
    <row r="2925" spans="1:12" x14ac:dyDescent="0.3">
      <c r="A2925" s="2">
        <v>2020</v>
      </c>
      <c r="B2925" s="2" t="s">
        <v>14</v>
      </c>
      <c r="C2925" s="4" t="s">
        <v>18</v>
      </c>
      <c r="D2925" s="2" t="s">
        <v>48</v>
      </c>
      <c r="E2925" s="2" t="str">
        <f t="shared" si="90"/>
        <v>202005</v>
      </c>
      <c r="F2925" s="2" t="str">
        <f t="shared" si="91"/>
        <v>20200595</v>
      </c>
      <c r="G2925" s="2" t="s">
        <v>49</v>
      </c>
      <c r="H2925" s="2">
        <v>16889</v>
      </c>
      <c r="I2925" s="23">
        <v>61027</v>
      </c>
      <c r="J2925" s="10">
        <v>0</v>
      </c>
      <c r="K2925" s="3"/>
      <c r="L2925" s="3"/>
    </row>
    <row r="2926" spans="1:12" x14ac:dyDescent="0.3">
      <c r="A2926" s="2">
        <v>2020</v>
      </c>
      <c r="B2926" s="2" t="s">
        <v>14</v>
      </c>
      <c r="C2926" s="4" t="s">
        <v>18</v>
      </c>
      <c r="D2926" s="2" t="s">
        <v>50</v>
      </c>
      <c r="E2926" s="2" t="str">
        <f t="shared" si="90"/>
        <v>202005</v>
      </c>
      <c r="F2926" s="2" t="str">
        <f t="shared" si="91"/>
        <v>20200541</v>
      </c>
      <c r="G2926" s="2" t="s">
        <v>51</v>
      </c>
      <c r="H2926" s="2">
        <v>301322</v>
      </c>
      <c r="I2926" s="23">
        <v>793747</v>
      </c>
      <c r="J2926" s="10">
        <v>0</v>
      </c>
      <c r="K2926" s="3"/>
      <c r="L2926" s="3"/>
    </row>
    <row r="2927" spans="1:12" x14ac:dyDescent="0.3">
      <c r="A2927" s="2">
        <v>2020</v>
      </c>
      <c r="B2927" s="2" t="s">
        <v>14</v>
      </c>
      <c r="C2927" s="4" t="s">
        <v>18</v>
      </c>
      <c r="D2927" s="2" t="s">
        <v>54</v>
      </c>
      <c r="E2927" s="2" t="str">
        <f t="shared" si="90"/>
        <v>202005</v>
      </c>
      <c r="F2927" s="2" t="str">
        <f t="shared" si="91"/>
        <v>20200544</v>
      </c>
      <c r="G2927" s="2" t="s">
        <v>55</v>
      </c>
      <c r="H2927" s="2">
        <v>127485</v>
      </c>
      <c r="I2927" s="23">
        <v>771164</v>
      </c>
      <c r="J2927" s="10">
        <v>0</v>
      </c>
      <c r="K2927" s="3"/>
      <c r="L2927" s="3"/>
    </row>
    <row r="2928" spans="1:12" x14ac:dyDescent="0.3">
      <c r="A2928" s="2">
        <v>2020</v>
      </c>
      <c r="B2928" s="2" t="s">
        <v>14</v>
      </c>
      <c r="C2928" s="4" t="s">
        <v>18</v>
      </c>
      <c r="D2928" s="2" t="s">
        <v>56</v>
      </c>
      <c r="E2928" s="2" t="str">
        <f t="shared" si="90"/>
        <v>202005</v>
      </c>
      <c r="F2928" s="2" t="str">
        <f t="shared" si="91"/>
        <v>20200547</v>
      </c>
      <c r="G2928" s="2" t="s">
        <v>57</v>
      </c>
      <c r="H2928" s="2">
        <v>347783</v>
      </c>
      <c r="I2928" s="23">
        <v>954296</v>
      </c>
      <c r="J2928" s="10">
        <v>0</v>
      </c>
      <c r="K2928" s="3"/>
      <c r="L2928" s="3"/>
    </row>
    <row r="2929" spans="1:12" x14ac:dyDescent="0.3">
      <c r="A2929" s="2">
        <v>2020</v>
      </c>
      <c r="B2929" s="2" t="s">
        <v>14</v>
      </c>
      <c r="C2929" s="4" t="s">
        <v>18</v>
      </c>
      <c r="D2929" s="2" t="s">
        <v>58</v>
      </c>
      <c r="E2929" s="2" t="str">
        <f t="shared" si="90"/>
        <v>202005</v>
      </c>
      <c r="F2929" s="2" t="str">
        <f t="shared" si="91"/>
        <v>20200550</v>
      </c>
      <c r="G2929" s="2" t="s">
        <v>59</v>
      </c>
      <c r="H2929" s="2">
        <v>394300</v>
      </c>
      <c r="I2929" s="23">
        <v>556461</v>
      </c>
      <c r="J2929" s="10">
        <v>0</v>
      </c>
      <c r="K2929" s="3"/>
      <c r="L2929" s="3"/>
    </row>
    <row r="2930" spans="1:12" x14ac:dyDescent="0.3">
      <c r="A2930" s="2">
        <v>2020</v>
      </c>
      <c r="B2930" s="2" t="s">
        <v>14</v>
      </c>
      <c r="C2930" s="4" t="s">
        <v>18</v>
      </c>
      <c r="D2930" s="2" t="s">
        <v>60</v>
      </c>
      <c r="E2930" s="2" t="str">
        <f t="shared" si="90"/>
        <v>202005</v>
      </c>
      <c r="F2930" s="2" t="str">
        <f t="shared" si="91"/>
        <v>20200552</v>
      </c>
      <c r="G2930" s="2" t="s">
        <v>61</v>
      </c>
      <c r="H2930" s="2">
        <v>252341</v>
      </c>
      <c r="I2930" s="23">
        <v>1145564</v>
      </c>
      <c r="J2930" s="10">
        <v>0</v>
      </c>
      <c r="K2930" s="3"/>
      <c r="L2930" s="3"/>
    </row>
    <row r="2931" spans="1:12" x14ac:dyDescent="0.3">
      <c r="A2931" s="2">
        <v>2020</v>
      </c>
      <c r="B2931" s="2" t="s">
        <v>14</v>
      </c>
      <c r="C2931" s="4" t="s">
        <v>18</v>
      </c>
      <c r="D2931" s="2" t="s">
        <v>62</v>
      </c>
      <c r="E2931" s="2" t="str">
        <f t="shared" si="90"/>
        <v>202005</v>
      </c>
      <c r="F2931" s="2" t="str">
        <f t="shared" si="91"/>
        <v>20200554</v>
      </c>
      <c r="G2931" s="2" t="s">
        <v>63</v>
      </c>
      <c r="H2931" s="2">
        <v>400267</v>
      </c>
      <c r="I2931" s="23">
        <v>1072726</v>
      </c>
      <c r="J2931" s="10">
        <v>0</v>
      </c>
      <c r="K2931" s="3"/>
      <c r="L2931" s="3"/>
    </row>
    <row r="2932" spans="1:12" x14ac:dyDescent="0.3">
      <c r="A2932" s="2">
        <v>2020</v>
      </c>
      <c r="B2932" s="2" t="s">
        <v>14</v>
      </c>
      <c r="C2932" s="4" t="s">
        <v>18</v>
      </c>
      <c r="D2932" s="2" t="s">
        <v>64</v>
      </c>
      <c r="E2932" s="2" t="str">
        <f t="shared" si="90"/>
        <v>202005</v>
      </c>
      <c r="F2932" s="2" t="str">
        <f t="shared" si="91"/>
        <v>20200586</v>
      </c>
      <c r="G2932" s="2" t="s">
        <v>65</v>
      </c>
      <c r="H2932" s="2">
        <v>38966</v>
      </c>
      <c r="I2932" s="23">
        <v>263485</v>
      </c>
      <c r="J2932" s="10">
        <v>0</v>
      </c>
      <c r="K2932" s="3"/>
      <c r="L2932" s="3"/>
    </row>
    <row r="2933" spans="1:12" x14ac:dyDescent="0.3">
      <c r="A2933" s="2">
        <v>2020</v>
      </c>
      <c r="B2933" s="2" t="s">
        <v>14</v>
      </c>
      <c r="C2933" s="4" t="s">
        <v>18</v>
      </c>
      <c r="D2933" s="2" t="s">
        <v>66</v>
      </c>
      <c r="E2933" s="2" t="str">
        <f t="shared" si="90"/>
        <v>202005</v>
      </c>
      <c r="F2933" s="2" t="str">
        <f t="shared" si="91"/>
        <v>20200563</v>
      </c>
      <c r="G2933" s="2" t="s">
        <v>67</v>
      </c>
      <c r="H2933" s="2">
        <v>257479</v>
      </c>
      <c r="I2933" s="23">
        <v>255807</v>
      </c>
      <c r="J2933" s="10">
        <v>0</v>
      </c>
      <c r="K2933" s="3"/>
      <c r="L2933" s="3"/>
    </row>
    <row r="2934" spans="1:12" x14ac:dyDescent="0.3">
      <c r="A2934" s="2">
        <v>2020</v>
      </c>
      <c r="B2934" s="2" t="s">
        <v>14</v>
      </c>
      <c r="C2934" s="4" t="s">
        <v>18</v>
      </c>
      <c r="D2934" s="2" t="s">
        <v>68</v>
      </c>
      <c r="E2934" s="2" t="str">
        <f t="shared" si="90"/>
        <v>202005</v>
      </c>
      <c r="F2934" s="2" t="str">
        <f t="shared" si="91"/>
        <v>20200566</v>
      </c>
      <c r="G2934" s="2" t="s">
        <v>69</v>
      </c>
      <c r="H2934" s="2">
        <v>514435</v>
      </c>
      <c r="I2934" s="23">
        <v>426776</v>
      </c>
      <c r="J2934" s="10">
        <v>0</v>
      </c>
      <c r="K2934" s="3"/>
      <c r="L2934" s="3"/>
    </row>
    <row r="2935" spans="1:12" x14ac:dyDescent="0.3">
      <c r="A2935" s="2">
        <v>2020</v>
      </c>
      <c r="B2935" s="2" t="s">
        <v>14</v>
      </c>
      <c r="C2935" s="4" t="s">
        <v>18</v>
      </c>
      <c r="D2935" s="2" t="s">
        <v>70</v>
      </c>
      <c r="E2935" s="2" t="str">
        <f t="shared" si="90"/>
        <v>202005</v>
      </c>
      <c r="F2935" s="2" t="str">
        <f t="shared" si="91"/>
        <v>20200588</v>
      </c>
      <c r="G2935" s="2" t="s">
        <v>71</v>
      </c>
      <c r="H2935" s="2">
        <v>39368</v>
      </c>
      <c r="I2935" s="23">
        <v>16591</v>
      </c>
      <c r="J2935" s="10">
        <v>0</v>
      </c>
      <c r="K2935" s="3"/>
      <c r="L2935" s="3"/>
    </row>
    <row r="2936" spans="1:12" x14ac:dyDescent="0.3">
      <c r="A2936" s="2">
        <v>2020</v>
      </c>
      <c r="B2936" s="2" t="s">
        <v>14</v>
      </c>
      <c r="C2936" s="4" t="s">
        <v>18</v>
      </c>
      <c r="D2936" s="2" t="s">
        <v>72</v>
      </c>
      <c r="E2936" s="2" t="str">
        <f t="shared" si="90"/>
        <v>202005</v>
      </c>
      <c r="F2936" s="2" t="str">
        <f t="shared" si="91"/>
        <v>20200568</v>
      </c>
      <c r="G2936" s="2" t="s">
        <v>73</v>
      </c>
      <c r="H2936" s="2">
        <v>1029227</v>
      </c>
      <c r="I2936" s="23">
        <v>1022630</v>
      </c>
      <c r="J2936" s="10">
        <v>0</v>
      </c>
      <c r="K2936" s="3"/>
      <c r="L2936" s="3"/>
    </row>
    <row r="2937" spans="1:12" x14ac:dyDescent="0.3">
      <c r="A2937" s="2">
        <v>2020</v>
      </c>
      <c r="B2937" s="2" t="s">
        <v>14</v>
      </c>
      <c r="C2937" s="4" t="s">
        <v>18</v>
      </c>
      <c r="D2937" s="2" t="s">
        <v>74</v>
      </c>
      <c r="E2937" s="2" t="str">
        <f t="shared" si="90"/>
        <v>202005</v>
      </c>
      <c r="F2937" s="2" t="str">
        <f t="shared" si="91"/>
        <v>20200570</v>
      </c>
      <c r="G2937" s="2" t="s">
        <v>75</v>
      </c>
      <c r="H2937" s="2">
        <v>141452</v>
      </c>
      <c r="I2937" s="23">
        <v>775810</v>
      </c>
      <c r="J2937" s="10">
        <v>0</v>
      </c>
      <c r="K2937" s="3"/>
      <c r="L2937" s="3"/>
    </row>
    <row r="2938" spans="1:12" x14ac:dyDescent="0.3">
      <c r="A2938" s="2">
        <v>2020</v>
      </c>
      <c r="B2938" s="2" t="s">
        <v>14</v>
      </c>
      <c r="C2938" s="4" t="s">
        <v>18</v>
      </c>
      <c r="D2938" s="2" t="s">
        <v>76</v>
      </c>
      <c r="E2938" s="2" t="str">
        <f t="shared" si="90"/>
        <v>202005</v>
      </c>
      <c r="F2938" s="2" t="str">
        <f t="shared" si="91"/>
        <v>20200573</v>
      </c>
      <c r="G2938" s="2" t="s">
        <v>77</v>
      </c>
      <c r="H2938" s="2">
        <v>459934</v>
      </c>
      <c r="I2938" s="23">
        <v>757961</v>
      </c>
      <c r="J2938" s="10">
        <v>0</v>
      </c>
      <c r="K2938" s="3"/>
      <c r="L2938" s="3"/>
    </row>
    <row r="2939" spans="1:12" x14ac:dyDescent="0.3">
      <c r="A2939" s="2">
        <v>2020</v>
      </c>
      <c r="B2939" s="2" t="s">
        <v>14</v>
      </c>
      <c r="C2939" s="4" t="s">
        <v>18</v>
      </c>
      <c r="D2939" s="2" t="s">
        <v>78</v>
      </c>
      <c r="E2939" s="2" t="str">
        <f t="shared" si="90"/>
        <v>202005</v>
      </c>
      <c r="F2939" s="2" t="str">
        <f t="shared" si="91"/>
        <v>20200576</v>
      </c>
      <c r="G2939" s="2" t="s">
        <v>79</v>
      </c>
      <c r="H2939" s="2">
        <v>2365639</v>
      </c>
      <c r="I2939" s="23">
        <v>1904015</v>
      </c>
      <c r="J2939" s="10">
        <v>0</v>
      </c>
      <c r="K2939" s="3"/>
      <c r="L2939" s="3"/>
    </row>
    <row r="2940" spans="1:12" x14ac:dyDescent="0.3">
      <c r="A2940" s="2">
        <v>2020</v>
      </c>
      <c r="B2940" s="2" t="s">
        <v>14</v>
      </c>
      <c r="C2940" s="4" t="s">
        <v>18</v>
      </c>
      <c r="D2940" s="2" t="s">
        <v>80</v>
      </c>
      <c r="E2940" s="2" t="str">
        <f t="shared" si="90"/>
        <v>202005</v>
      </c>
      <c r="F2940" s="2" t="str">
        <f t="shared" si="91"/>
        <v>20200597</v>
      </c>
      <c r="G2940" s="2" t="s">
        <v>81</v>
      </c>
      <c r="H2940" s="2">
        <v>3320</v>
      </c>
      <c r="I2940" s="23">
        <v>27301</v>
      </c>
      <c r="J2940" s="10">
        <v>0</v>
      </c>
      <c r="K2940" s="3"/>
      <c r="L2940" s="3"/>
    </row>
    <row r="2941" spans="1:12" x14ac:dyDescent="0.3">
      <c r="A2941" s="2">
        <v>2020</v>
      </c>
      <c r="B2941" s="2" t="s">
        <v>14</v>
      </c>
      <c r="C2941" s="4" t="s">
        <v>18</v>
      </c>
      <c r="D2941" s="2" t="s">
        <v>82</v>
      </c>
      <c r="E2941" s="2" t="str">
        <f t="shared" si="90"/>
        <v>202005</v>
      </c>
      <c r="F2941" s="2" t="str">
        <f t="shared" si="91"/>
        <v>20200599</v>
      </c>
      <c r="G2941" s="2" t="s">
        <v>83</v>
      </c>
      <c r="H2941" s="2">
        <v>7743</v>
      </c>
      <c r="I2941" s="22">
        <v>61726</v>
      </c>
      <c r="J2941" s="10">
        <v>0</v>
      </c>
      <c r="K2941" s="3"/>
      <c r="L2941" s="3"/>
    </row>
    <row r="2942" spans="1:12" x14ac:dyDescent="0.3">
      <c r="A2942" s="27">
        <v>2020</v>
      </c>
      <c r="B2942" s="27" t="s">
        <v>12</v>
      </c>
      <c r="C2942" s="4" t="s">
        <v>89</v>
      </c>
      <c r="D2942" s="2" t="s">
        <v>5</v>
      </c>
      <c r="E2942" s="2" t="str">
        <f t="shared" si="90"/>
        <v>202006</v>
      </c>
      <c r="F2942" s="2" t="str">
        <f t="shared" si="91"/>
        <v>20200691</v>
      </c>
      <c r="G2942" s="27" t="s">
        <v>6</v>
      </c>
      <c r="H2942" s="27">
        <v>14883</v>
      </c>
      <c r="I2942" s="27">
        <v>54964</v>
      </c>
      <c r="J2942" s="10">
        <v>0</v>
      </c>
    </row>
    <row r="2943" spans="1:12" x14ac:dyDescent="0.3">
      <c r="A2943" s="27">
        <v>2020</v>
      </c>
      <c r="B2943" s="27" t="s">
        <v>12</v>
      </c>
      <c r="C2943" s="4" t="s">
        <v>89</v>
      </c>
      <c r="D2943" s="2" t="s">
        <v>18</v>
      </c>
      <c r="E2943" s="2" t="str">
        <f t="shared" si="90"/>
        <v>202006</v>
      </c>
      <c r="F2943" s="2" t="str">
        <f t="shared" si="91"/>
        <v>20200605</v>
      </c>
      <c r="G2943" s="27" t="s">
        <v>19</v>
      </c>
      <c r="H2943" s="27">
        <v>3737512</v>
      </c>
      <c r="I2943" s="27">
        <v>2540904</v>
      </c>
      <c r="J2943" s="10">
        <v>0</v>
      </c>
    </row>
    <row r="2944" spans="1:12" x14ac:dyDescent="0.3">
      <c r="A2944" s="27">
        <v>2020</v>
      </c>
      <c r="B2944" s="27" t="s">
        <v>12</v>
      </c>
      <c r="C2944" s="4" t="s">
        <v>89</v>
      </c>
      <c r="D2944" s="2" t="s">
        <v>20</v>
      </c>
      <c r="E2944" s="2" t="str">
        <f t="shared" si="90"/>
        <v>202006</v>
      </c>
      <c r="F2944" s="2" t="str">
        <f t="shared" si="91"/>
        <v>20200681</v>
      </c>
      <c r="G2944" s="27" t="s">
        <v>21</v>
      </c>
      <c r="H2944" s="27">
        <v>41655</v>
      </c>
      <c r="I2944" s="27">
        <v>220436</v>
      </c>
      <c r="J2944" s="10">
        <v>0</v>
      </c>
    </row>
    <row r="2945" spans="1:10" x14ac:dyDescent="0.3">
      <c r="A2945" s="27">
        <v>2020</v>
      </c>
      <c r="B2945" s="27" t="s">
        <v>12</v>
      </c>
      <c r="C2945" s="4" t="s">
        <v>89</v>
      </c>
      <c r="D2945" s="2" t="s">
        <v>22</v>
      </c>
      <c r="E2945" s="2" t="str">
        <f t="shared" si="90"/>
        <v>202006</v>
      </c>
      <c r="F2945" s="2" t="str">
        <f t="shared" si="91"/>
        <v>20200608</v>
      </c>
      <c r="G2945" s="27" t="s">
        <v>23</v>
      </c>
      <c r="H2945" s="27">
        <v>1066302</v>
      </c>
      <c r="I2945" s="27">
        <v>1443932</v>
      </c>
      <c r="J2945" s="10">
        <v>0</v>
      </c>
    </row>
    <row r="2946" spans="1:10" x14ac:dyDescent="0.3">
      <c r="A2946" s="27">
        <v>2020</v>
      </c>
      <c r="B2946" s="27" t="s">
        <v>12</v>
      </c>
      <c r="C2946" s="4" t="s">
        <v>89</v>
      </c>
      <c r="D2946" s="2" t="s">
        <v>24</v>
      </c>
      <c r="E2946" s="2" t="str">
        <f t="shared" ref="E2946:E3009" si="92">+CONCATENATE(A2946,C2946)</f>
        <v>202006</v>
      </c>
      <c r="F2946" s="2" t="str">
        <f t="shared" ref="F2946:F3009" si="93">+CONCATENATE(A2946,C2946,D2946)</f>
        <v>20200611</v>
      </c>
      <c r="G2946" s="27" t="s">
        <v>25</v>
      </c>
      <c r="H2946" s="27">
        <v>5928034</v>
      </c>
      <c r="I2946" s="27">
        <v>1450761</v>
      </c>
      <c r="J2946" s="10">
        <v>0</v>
      </c>
    </row>
    <row r="2947" spans="1:10" x14ac:dyDescent="0.3">
      <c r="A2947" s="27">
        <v>2020</v>
      </c>
      <c r="B2947" s="27" t="s">
        <v>12</v>
      </c>
      <c r="C2947" s="4" t="s">
        <v>89</v>
      </c>
      <c r="D2947" s="2" t="s">
        <v>26</v>
      </c>
      <c r="E2947" s="2" t="str">
        <f t="shared" si="92"/>
        <v>202006</v>
      </c>
      <c r="F2947" s="2" t="str">
        <f t="shared" si="93"/>
        <v>20200613</v>
      </c>
      <c r="G2947" s="27" t="s">
        <v>27</v>
      </c>
      <c r="H2947" s="27">
        <v>594927</v>
      </c>
      <c r="I2947" s="27">
        <v>1496742</v>
      </c>
      <c r="J2947" s="10">
        <v>0</v>
      </c>
    </row>
    <row r="2948" spans="1:10" x14ac:dyDescent="0.3">
      <c r="A2948" s="27">
        <v>2020</v>
      </c>
      <c r="B2948" s="27" t="s">
        <v>12</v>
      </c>
      <c r="C2948" s="4" t="s">
        <v>89</v>
      </c>
      <c r="D2948" s="2" t="s">
        <v>28</v>
      </c>
      <c r="E2948" s="2" t="str">
        <f t="shared" si="92"/>
        <v>202006</v>
      </c>
      <c r="F2948" s="2" t="str">
        <f t="shared" si="93"/>
        <v>20200615</v>
      </c>
      <c r="G2948" s="27" t="s">
        <v>29</v>
      </c>
      <c r="H2948" s="27">
        <v>430422</v>
      </c>
      <c r="I2948" s="27">
        <v>672313</v>
      </c>
      <c r="J2948" s="10">
        <v>0</v>
      </c>
    </row>
    <row r="2949" spans="1:10" x14ac:dyDescent="0.3">
      <c r="A2949" s="27">
        <v>2020</v>
      </c>
      <c r="B2949" s="27" t="s">
        <v>12</v>
      </c>
      <c r="C2949" s="4" t="s">
        <v>89</v>
      </c>
      <c r="D2949" s="2" t="s">
        <v>30</v>
      </c>
      <c r="E2949" s="2" t="str">
        <f t="shared" si="92"/>
        <v>202006</v>
      </c>
      <c r="F2949" s="2" t="str">
        <f t="shared" si="93"/>
        <v>20200617</v>
      </c>
      <c r="G2949" s="27" t="s">
        <v>31</v>
      </c>
      <c r="H2949" s="27">
        <v>439632</v>
      </c>
      <c r="I2949" s="27">
        <v>415361</v>
      </c>
      <c r="J2949" s="10">
        <v>0</v>
      </c>
    </row>
    <row r="2950" spans="1:10" x14ac:dyDescent="0.3">
      <c r="A2950" s="27">
        <v>2020</v>
      </c>
      <c r="B2950" s="27" t="s">
        <v>12</v>
      </c>
      <c r="C2950" s="4" t="s">
        <v>89</v>
      </c>
      <c r="D2950" s="2" t="s">
        <v>32</v>
      </c>
      <c r="E2950" s="2" t="str">
        <f t="shared" si="92"/>
        <v>202006</v>
      </c>
      <c r="F2950" s="2" t="str">
        <f t="shared" si="93"/>
        <v>20200618</v>
      </c>
      <c r="G2950" s="27" t="s">
        <v>33</v>
      </c>
      <c r="H2950" s="27">
        <v>66396</v>
      </c>
      <c r="I2950" s="27">
        <v>323837</v>
      </c>
      <c r="J2950" s="10">
        <v>0</v>
      </c>
    </row>
    <row r="2951" spans="1:10" x14ac:dyDescent="0.3">
      <c r="A2951" s="27">
        <v>2020</v>
      </c>
      <c r="B2951" s="27" t="s">
        <v>12</v>
      </c>
      <c r="C2951" s="4" t="s">
        <v>89</v>
      </c>
      <c r="D2951" s="2" t="s">
        <v>34</v>
      </c>
      <c r="E2951" s="2" t="str">
        <f t="shared" si="92"/>
        <v>202006</v>
      </c>
      <c r="F2951" s="2" t="str">
        <f t="shared" si="93"/>
        <v>20200685</v>
      </c>
      <c r="G2951" s="27" t="s">
        <v>35</v>
      </c>
      <c r="H2951" s="27">
        <v>141438</v>
      </c>
      <c r="I2951" s="27">
        <v>246079</v>
      </c>
      <c r="J2951" s="10">
        <v>0</v>
      </c>
    </row>
    <row r="2952" spans="1:10" x14ac:dyDescent="0.3">
      <c r="A2952" s="27">
        <v>2020</v>
      </c>
      <c r="B2952" s="27" t="s">
        <v>12</v>
      </c>
      <c r="C2952" s="4" t="s">
        <v>89</v>
      </c>
      <c r="D2952" s="2" t="s">
        <v>36</v>
      </c>
      <c r="E2952" s="2" t="str">
        <f t="shared" si="92"/>
        <v>202006</v>
      </c>
      <c r="F2952" s="2" t="str">
        <f t="shared" si="93"/>
        <v>20200619</v>
      </c>
      <c r="G2952" s="27" t="s">
        <v>37</v>
      </c>
      <c r="H2952" s="27">
        <v>262866</v>
      </c>
      <c r="I2952" s="27">
        <v>980798</v>
      </c>
      <c r="J2952" s="10">
        <v>0</v>
      </c>
    </row>
    <row r="2953" spans="1:10" x14ac:dyDescent="0.3">
      <c r="A2953" s="27">
        <v>2020</v>
      </c>
      <c r="B2953" s="27" t="s">
        <v>12</v>
      </c>
      <c r="C2953" s="4" t="s">
        <v>89</v>
      </c>
      <c r="D2953" s="2" t="s">
        <v>38</v>
      </c>
      <c r="E2953" s="2" t="str">
        <f t="shared" si="92"/>
        <v>202006</v>
      </c>
      <c r="F2953" s="2" t="str">
        <f t="shared" si="93"/>
        <v>20200620</v>
      </c>
      <c r="G2953" s="27" t="s">
        <v>39</v>
      </c>
      <c r="H2953" s="27">
        <v>292973</v>
      </c>
      <c r="I2953" s="27">
        <v>866482</v>
      </c>
      <c r="J2953" s="10">
        <v>0</v>
      </c>
    </row>
    <row r="2954" spans="1:10" x14ac:dyDescent="0.3">
      <c r="A2954" s="27">
        <v>2020</v>
      </c>
      <c r="B2954" s="27" t="s">
        <v>12</v>
      </c>
      <c r="C2954" s="4" t="s">
        <v>89</v>
      </c>
      <c r="D2954" s="2" t="s">
        <v>40</v>
      </c>
      <c r="E2954" s="2" t="str">
        <f t="shared" si="92"/>
        <v>202006</v>
      </c>
      <c r="F2954" s="2" t="str">
        <f t="shared" si="93"/>
        <v>20200627</v>
      </c>
      <c r="G2954" s="27" t="s">
        <v>41</v>
      </c>
      <c r="H2954" s="27">
        <v>44796</v>
      </c>
      <c r="I2954" s="27">
        <v>370644</v>
      </c>
      <c r="J2954" s="10">
        <v>0</v>
      </c>
    </row>
    <row r="2955" spans="1:10" x14ac:dyDescent="0.3">
      <c r="A2955" s="27">
        <v>2020</v>
      </c>
      <c r="B2955" s="27" t="s">
        <v>12</v>
      </c>
      <c r="C2955" s="4" t="s">
        <v>89</v>
      </c>
      <c r="D2955" s="2" t="s">
        <v>42</v>
      </c>
      <c r="E2955" s="2" t="str">
        <f t="shared" si="92"/>
        <v>202006</v>
      </c>
      <c r="F2955" s="2" t="str">
        <f t="shared" si="93"/>
        <v>20200623</v>
      </c>
      <c r="G2955" s="27" t="s">
        <v>43</v>
      </c>
      <c r="H2955" s="27">
        <v>285858</v>
      </c>
      <c r="I2955" s="27">
        <v>1337874</v>
      </c>
      <c r="J2955" s="10">
        <v>0</v>
      </c>
    </row>
    <row r="2956" spans="1:10" x14ac:dyDescent="0.3">
      <c r="A2956" s="27">
        <v>2020</v>
      </c>
      <c r="B2956" s="27" t="s">
        <v>12</v>
      </c>
      <c r="C2956" s="4" t="s">
        <v>89</v>
      </c>
      <c r="D2956" s="2" t="s">
        <v>44</v>
      </c>
      <c r="E2956" s="2" t="str">
        <f t="shared" si="92"/>
        <v>202006</v>
      </c>
      <c r="F2956" s="2" t="str">
        <f t="shared" si="93"/>
        <v>20200625</v>
      </c>
      <c r="G2956" s="27" t="s">
        <v>45</v>
      </c>
      <c r="H2956" s="27">
        <v>1391119</v>
      </c>
      <c r="I2956" s="27">
        <v>924643</v>
      </c>
      <c r="J2956" s="10">
        <v>0</v>
      </c>
    </row>
    <row r="2957" spans="1:10" x14ac:dyDescent="0.3">
      <c r="A2957" s="27">
        <v>2020</v>
      </c>
      <c r="B2957" s="27" t="s">
        <v>12</v>
      </c>
      <c r="C2957" s="4" t="s">
        <v>89</v>
      </c>
      <c r="D2957" s="2" t="s">
        <v>46</v>
      </c>
      <c r="E2957" s="2" t="str">
        <f t="shared" si="92"/>
        <v>202006</v>
      </c>
      <c r="F2957" s="2" t="str">
        <f t="shared" si="93"/>
        <v>20200694</v>
      </c>
      <c r="G2957" s="27" t="s">
        <v>47</v>
      </c>
      <c r="H2957" s="27">
        <v>4984</v>
      </c>
      <c r="I2957" s="27">
        <v>41416</v>
      </c>
      <c r="J2957" s="10">
        <v>0</v>
      </c>
    </row>
    <row r="2958" spans="1:10" x14ac:dyDescent="0.3">
      <c r="A2958" s="27">
        <v>2020</v>
      </c>
      <c r="B2958" s="27" t="s">
        <v>12</v>
      </c>
      <c r="C2958" s="4" t="s">
        <v>89</v>
      </c>
      <c r="D2958" s="2" t="s">
        <v>48</v>
      </c>
      <c r="E2958" s="2" t="str">
        <f t="shared" si="92"/>
        <v>202006</v>
      </c>
      <c r="F2958" s="2" t="str">
        <f t="shared" si="93"/>
        <v>20200695</v>
      </c>
      <c r="G2958" s="27" t="s">
        <v>49</v>
      </c>
      <c r="H2958" s="27">
        <v>16298</v>
      </c>
      <c r="I2958" s="27">
        <v>61734</v>
      </c>
      <c r="J2958" s="10">
        <v>0</v>
      </c>
    </row>
    <row r="2959" spans="1:10" x14ac:dyDescent="0.3">
      <c r="A2959" s="27">
        <v>2020</v>
      </c>
      <c r="B2959" s="27" t="s">
        <v>12</v>
      </c>
      <c r="C2959" s="4" t="s">
        <v>89</v>
      </c>
      <c r="D2959" s="2" t="s">
        <v>50</v>
      </c>
      <c r="E2959" s="2" t="str">
        <f t="shared" si="92"/>
        <v>202006</v>
      </c>
      <c r="F2959" s="2" t="str">
        <f t="shared" si="93"/>
        <v>20200641</v>
      </c>
      <c r="G2959" s="27" t="s">
        <v>51</v>
      </c>
      <c r="H2959" s="27">
        <v>299237</v>
      </c>
      <c r="I2959" s="27">
        <v>797194</v>
      </c>
      <c r="J2959" s="10">
        <v>0</v>
      </c>
    </row>
    <row r="2960" spans="1:10" x14ac:dyDescent="0.3">
      <c r="A2960" s="27">
        <v>2020</v>
      </c>
      <c r="B2960" s="27" t="s">
        <v>12</v>
      </c>
      <c r="C2960" s="4" t="s">
        <v>89</v>
      </c>
      <c r="D2960" s="2" t="s">
        <v>54</v>
      </c>
      <c r="E2960" s="2" t="str">
        <f t="shared" si="92"/>
        <v>202006</v>
      </c>
      <c r="F2960" s="2" t="str">
        <f t="shared" si="93"/>
        <v>20200644</v>
      </c>
      <c r="G2960" s="27" t="s">
        <v>55</v>
      </c>
      <c r="H2960" s="27">
        <v>127750</v>
      </c>
      <c r="I2960" s="27">
        <v>773353</v>
      </c>
      <c r="J2960" s="10">
        <v>0</v>
      </c>
    </row>
    <row r="2961" spans="1:10" x14ac:dyDescent="0.3">
      <c r="A2961" s="27">
        <v>2020</v>
      </c>
      <c r="B2961" s="27" t="s">
        <v>12</v>
      </c>
      <c r="C2961" s="4" t="s">
        <v>89</v>
      </c>
      <c r="D2961" s="2" t="s">
        <v>56</v>
      </c>
      <c r="E2961" s="2" t="str">
        <f t="shared" si="92"/>
        <v>202006</v>
      </c>
      <c r="F2961" s="2" t="str">
        <f t="shared" si="93"/>
        <v>20200647</v>
      </c>
      <c r="G2961" s="27" t="s">
        <v>57</v>
      </c>
      <c r="H2961" s="27">
        <v>343335</v>
      </c>
      <c r="I2961" s="27">
        <v>956942</v>
      </c>
      <c r="J2961" s="10">
        <v>0</v>
      </c>
    </row>
    <row r="2962" spans="1:10" x14ac:dyDescent="0.3">
      <c r="A2962" s="27">
        <v>2020</v>
      </c>
      <c r="B2962" s="27" t="s">
        <v>12</v>
      </c>
      <c r="C2962" s="4" t="s">
        <v>89</v>
      </c>
      <c r="D2962" s="2" t="s">
        <v>58</v>
      </c>
      <c r="E2962" s="2" t="str">
        <f t="shared" si="92"/>
        <v>202006</v>
      </c>
      <c r="F2962" s="2" t="str">
        <f t="shared" si="93"/>
        <v>20200650</v>
      </c>
      <c r="G2962" s="27" t="s">
        <v>59</v>
      </c>
      <c r="H2962" s="27">
        <v>390221</v>
      </c>
      <c r="I2962" s="27">
        <v>562065</v>
      </c>
      <c r="J2962" s="10">
        <v>0</v>
      </c>
    </row>
    <row r="2963" spans="1:10" x14ac:dyDescent="0.3">
      <c r="A2963" s="27">
        <v>2020</v>
      </c>
      <c r="B2963" s="27" t="s">
        <v>12</v>
      </c>
      <c r="C2963" s="4" t="s">
        <v>89</v>
      </c>
      <c r="D2963" s="2" t="s">
        <v>60</v>
      </c>
      <c r="E2963" s="2" t="str">
        <f t="shared" si="92"/>
        <v>202006</v>
      </c>
      <c r="F2963" s="2" t="str">
        <f t="shared" si="93"/>
        <v>20200652</v>
      </c>
      <c r="G2963" s="27" t="s">
        <v>61</v>
      </c>
      <c r="H2963" s="27">
        <v>252880</v>
      </c>
      <c r="I2963" s="27">
        <v>1146418</v>
      </c>
      <c r="J2963" s="10">
        <v>0</v>
      </c>
    </row>
    <row r="2964" spans="1:10" x14ac:dyDescent="0.3">
      <c r="A2964" s="27">
        <v>2020</v>
      </c>
      <c r="B2964" s="27" t="s">
        <v>12</v>
      </c>
      <c r="C2964" s="4" t="s">
        <v>89</v>
      </c>
      <c r="D2964" s="2" t="s">
        <v>62</v>
      </c>
      <c r="E2964" s="2" t="str">
        <f t="shared" si="92"/>
        <v>202006</v>
      </c>
      <c r="F2964" s="2" t="str">
        <f t="shared" si="93"/>
        <v>20200654</v>
      </c>
      <c r="G2964" s="27" t="s">
        <v>63</v>
      </c>
      <c r="H2964" s="27">
        <v>399592</v>
      </c>
      <c r="I2964" s="27">
        <v>1078842</v>
      </c>
      <c r="J2964" s="10">
        <v>0</v>
      </c>
    </row>
    <row r="2965" spans="1:10" x14ac:dyDescent="0.3">
      <c r="A2965" s="27">
        <v>2020</v>
      </c>
      <c r="B2965" s="27" t="s">
        <v>12</v>
      </c>
      <c r="C2965" s="4" t="s">
        <v>89</v>
      </c>
      <c r="D2965" s="2" t="s">
        <v>64</v>
      </c>
      <c r="E2965" s="2" t="str">
        <f t="shared" si="92"/>
        <v>202006</v>
      </c>
      <c r="F2965" s="2" t="str">
        <f t="shared" si="93"/>
        <v>20200686</v>
      </c>
      <c r="G2965" s="27" t="s">
        <v>65</v>
      </c>
      <c r="H2965" s="27">
        <v>38155</v>
      </c>
      <c r="I2965" s="27">
        <v>264689</v>
      </c>
      <c r="J2965" s="10">
        <v>0</v>
      </c>
    </row>
    <row r="2966" spans="1:10" x14ac:dyDescent="0.3">
      <c r="A2966" s="27">
        <v>2020</v>
      </c>
      <c r="B2966" s="27" t="s">
        <v>12</v>
      </c>
      <c r="C2966" s="4" t="s">
        <v>89</v>
      </c>
      <c r="D2966" s="2" t="s">
        <v>66</v>
      </c>
      <c r="E2966" s="2" t="str">
        <f t="shared" si="92"/>
        <v>202006</v>
      </c>
      <c r="F2966" s="2" t="str">
        <f t="shared" si="93"/>
        <v>20200663</v>
      </c>
      <c r="G2966" s="27" t="s">
        <v>67</v>
      </c>
      <c r="H2966" s="27">
        <v>256509</v>
      </c>
      <c r="I2966" s="27">
        <v>257555</v>
      </c>
      <c r="J2966" s="10">
        <v>0</v>
      </c>
    </row>
    <row r="2967" spans="1:10" x14ac:dyDescent="0.3">
      <c r="A2967" s="27">
        <v>2020</v>
      </c>
      <c r="B2967" s="27" t="s">
        <v>12</v>
      </c>
      <c r="C2967" s="4" t="s">
        <v>89</v>
      </c>
      <c r="D2967" s="2" t="s">
        <v>68</v>
      </c>
      <c r="E2967" s="2" t="str">
        <f t="shared" si="92"/>
        <v>202006</v>
      </c>
      <c r="F2967" s="2" t="str">
        <f t="shared" si="93"/>
        <v>20200666</v>
      </c>
      <c r="G2967" s="27" t="s">
        <v>69</v>
      </c>
      <c r="H2967" s="27">
        <v>512483</v>
      </c>
      <c r="I2967" s="27">
        <v>431517</v>
      </c>
      <c r="J2967" s="10">
        <v>0</v>
      </c>
    </row>
    <row r="2968" spans="1:10" x14ac:dyDescent="0.3">
      <c r="A2968" s="27">
        <v>2020</v>
      </c>
      <c r="B2968" s="27" t="s">
        <v>12</v>
      </c>
      <c r="C2968" s="4" t="s">
        <v>89</v>
      </c>
      <c r="D2968" s="2" t="s">
        <v>70</v>
      </c>
      <c r="E2968" s="2" t="str">
        <f t="shared" si="92"/>
        <v>202006</v>
      </c>
      <c r="F2968" s="2" t="str">
        <f t="shared" si="93"/>
        <v>20200688</v>
      </c>
      <c r="G2968" s="27" t="s">
        <v>71</v>
      </c>
      <c r="H2968" s="27">
        <v>38837</v>
      </c>
      <c r="I2968" s="27">
        <v>17149</v>
      </c>
      <c r="J2968" s="10">
        <v>0</v>
      </c>
    </row>
    <row r="2969" spans="1:10" x14ac:dyDescent="0.3">
      <c r="A2969" s="27">
        <v>2020</v>
      </c>
      <c r="B2969" s="27" t="s">
        <v>12</v>
      </c>
      <c r="C2969" s="4" t="s">
        <v>89</v>
      </c>
      <c r="D2969" s="2" t="s">
        <v>72</v>
      </c>
      <c r="E2969" s="2" t="str">
        <f t="shared" si="92"/>
        <v>202006</v>
      </c>
      <c r="F2969" s="2" t="str">
        <f t="shared" si="93"/>
        <v>20200668</v>
      </c>
      <c r="G2969" s="27" t="s">
        <v>73</v>
      </c>
      <c r="H2969" s="27">
        <v>1021651</v>
      </c>
      <c r="I2969" s="27">
        <v>1036509</v>
      </c>
      <c r="J2969" s="10">
        <v>0</v>
      </c>
    </row>
    <row r="2970" spans="1:10" x14ac:dyDescent="0.3">
      <c r="A2970" s="27">
        <v>2020</v>
      </c>
      <c r="B2970" s="27" t="s">
        <v>12</v>
      </c>
      <c r="C2970" s="4" t="s">
        <v>89</v>
      </c>
      <c r="D2970" s="2" t="s">
        <v>74</v>
      </c>
      <c r="E2970" s="2" t="str">
        <f t="shared" si="92"/>
        <v>202006</v>
      </c>
      <c r="F2970" s="2" t="str">
        <f t="shared" si="93"/>
        <v>20200670</v>
      </c>
      <c r="G2970" s="27" t="s">
        <v>75</v>
      </c>
      <c r="H2970" s="27">
        <v>140089</v>
      </c>
      <c r="I2970" s="27">
        <v>779786</v>
      </c>
      <c r="J2970" s="10">
        <v>0</v>
      </c>
    </row>
    <row r="2971" spans="1:10" x14ac:dyDescent="0.3">
      <c r="A2971" s="27">
        <v>2020</v>
      </c>
      <c r="B2971" s="27" t="s">
        <v>12</v>
      </c>
      <c r="C2971" s="4" t="s">
        <v>89</v>
      </c>
      <c r="D2971" s="2" t="s">
        <v>76</v>
      </c>
      <c r="E2971" s="2" t="str">
        <f t="shared" si="92"/>
        <v>202006</v>
      </c>
      <c r="F2971" s="2" t="str">
        <f t="shared" si="93"/>
        <v>20200673</v>
      </c>
      <c r="G2971" s="27" t="s">
        <v>77</v>
      </c>
      <c r="H2971" s="27">
        <v>456706</v>
      </c>
      <c r="I2971" s="27">
        <v>763305</v>
      </c>
      <c r="J2971" s="10">
        <v>0</v>
      </c>
    </row>
    <row r="2972" spans="1:10" x14ac:dyDescent="0.3">
      <c r="A2972" s="27">
        <v>2020</v>
      </c>
      <c r="B2972" s="27" t="s">
        <v>12</v>
      </c>
      <c r="C2972" s="4" t="s">
        <v>89</v>
      </c>
      <c r="D2972" s="2" t="s">
        <v>78</v>
      </c>
      <c r="E2972" s="2" t="str">
        <f t="shared" si="92"/>
        <v>202006</v>
      </c>
      <c r="F2972" s="2" t="str">
        <f t="shared" si="93"/>
        <v>20200676</v>
      </c>
      <c r="G2972" s="27" t="s">
        <v>79</v>
      </c>
      <c r="H2972" s="27">
        <v>2362478</v>
      </c>
      <c r="I2972" s="27">
        <v>1911861</v>
      </c>
      <c r="J2972" s="10">
        <v>0</v>
      </c>
    </row>
    <row r="2973" spans="1:10" x14ac:dyDescent="0.3">
      <c r="A2973" s="27">
        <v>2020</v>
      </c>
      <c r="B2973" s="27" t="s">
        <v>12</v>
      </c>
      <c r="C2973" s="4" t="s">
        <v>89</v>
      </c>
      <c r="D2973" s="2" t="s">
        <v>80</v>
      </c>
      <c r="E2973" s="2" t="str">
        <f t="shared" si="92"/>
        <v>202006</v>
      </c>
      <c r="F2973" s="2" t="str">
        <f t="shared" si="93"/>
        <v>20200697</v>
      </c>
      <c r="G2973" s="27" t="s">
        <v>81</v>
      </c>
      <c r="H2973" s="27">
        <v>3417</v>
      </c>
      <c r="I2973" s="27">
        <v>27279</v>
      </c>
      <c r="J2973" s="10">
        <v>0</v>
      </c>
    </row>
    <row r="2974" spans="1:10" x14ac:dyDescent="0.3">
      <c r="A2974" s="27">
        <v>2020</v>
      </c>
      <c r="B2974" s="27" t="s">
        <v>12</v>
      </c>
      <c r="C2974" s="4" t="s">
        <v>89</v>
      </c>
      <c r="D2974" s="2" t="s">
        <v>82</v>
      </c>
      <c r="E2974" s="2" t="str">
        <f t="shared" si="92"/>
        <v>202006</v>
      </c>
      <c r="F2974" s="2" t="str">
        <f t="shared" si="93"/>
        <v>20200699</v>
      </c>
      <c r="G2974" s="27" t="s">
        <v>83</v>
      </c>
      <c r="H2974" s="27">
        <v>7887</v>
      </c>
      <c r="I2974" s="27">
        <v>61489</v>
      </c>
      <c r="J2974" s="10">
        <v>0</v>
      </c>
    </row>
    <row r="2975" spans="1:10" x14ac:dyDescent="0.3">
      <c r="A2975" s="30">
        <v>2020</v>
      </c>
      <c r="B2975" s="27" t="s">
        <v>11</v>
      </c>
      <c r="C2975" s="4" t="s">
        <v>88</v>
      </c>
      <c r="D2975" s="2" t="s">
        <v>5</v>
      </c>
      <c r="E2975" s="2" t="str">
        <f t="shared" si="92"/>
        <v>202007</v>
      </c>
      <c r="F2975" s="2" t="str">
        <f t="shared" si="93"/>
        <v>20200791</v>
      </c>
      <c r="G2975" s="27" t="s">
        <v>6</v>
      </c>
      <c r="H2975" s="27">
        <v>14620</v>
      </c>
      <c r="I2975" s="27">
        <v>55261</v>
      </c>
      <c r="J2975" s="10">
        <v>0</v>
      </c>
    </row>
    <row r="2976" spans="1:10" x14ac:dyDescent="0.3">
      <c r="A2976" s="30">
        <v>2020</v>
      </c>
      <c r="B2976" s="27" t="s">
        <v>11</v>
      </c>
      <c r="C2976" s="4" t="s">
        <v>88</v>
      </c>
      <c r="D2976" s="2" t="s">
        <v>18</v>
      </c>
      <c r="E2976" s="2" t="str">
        <f t="shared" si="92"/>
        <v>202007</v>
      </c>
      <c r="F2976" s="2" t="str">
        <f t="shared" si="93"/>
        <v>20200705</v>
      </c>
      <c r="G2976" s="27" t="s">
        <v>19</v>
      </c>
      <c r="H2976" s="27">
        <v>3743128</v>
      </c>
      <c r="I2976" s="27">
        <v>2540655</v>
      </c>
      <c r="J2976" s="10">
        <v>0</v>
      </c>
    </row>
    <row r="2977" spans="1:10" x14ac:dyDescent="0.3">
      <c r="A2977" s="30">
        <v>2020</v>
      </c>
      <c r="B2977" s="27" t="s">
        <v>11</v>
      </c>
      <c r="C2977" s="4" t="s">
        <v>88</v>
      </c>
      <c r="D2977" s="2" t="s">
        <v>20</v>
      </c>
      <c r="E2977" s="2" t="str">
        <f t="shared" si="92"/>
        <v>202007</v>
      </c>
      <c r="F2977" s="2" t="str">
        <f t="shared" si="93"/>
        <v>20200781</v>
      </c>
      <c r="G2977" s="27" t="s">
        <v>21</v>
      </c>
      <c r="H2977" s="27">
        <v>39616</v>
      </c>
      <c r="I2977" s="27">
        <v>222479</v>
      </c>
      <c r="J2977" s="10">
        <v>0</v>
      </c>
    </row>
    <row r="2978" spans="1:10" x14ac:dyDescent="0.3">
      <c r="A2978" s="30">
        <v>2020</v>
      </c>
      <c r="B2978" s="27" t="s">
        <v>11</v>
      </c>
      <c r="C2978" s="4" t="s">
        <v>88</v>
      </c>
      <c r="D2978" s="2" t="s">
        <v>22</v>
      </c>
      <c r="E2978" s="2" t="str">
        <f t="shared" si="92"/>
        <v>202007</v>
      </c>
      <c r="F2978" s="2" t="str">
        <f t="shared" si="93"/>
        <v>20200708</v>
      </c>
      <c r="G2978" s="27" t="s">
        <v>23</v>
      </c>
      <c r="H2978" s="27">
        <v>1061651</v>
      </c>
      <c r="I2978" s="27">
        <v>1451080</v>
      </c>
      <c r="J2978" s="10">
        <v>0</v>
      </c>
    </row>
    <row r="2979" spans="1:10" x14ac:dyDescent="0.3">
      <c r="A2979" s="30">
        <v>2020</v>
      </c>
      <c r="B2979" s="27" t="s">
        <v>11</v>
      </c>
      <c r="C2979" s="4" t="s">
        <v>88</v>
      </c>
      <c r="D2979" s="2" t="s">
        <v>24</v>
      </c>
      <c r="E2979" s="2" t="str">
        <f t="shared" si="92"/>
        <v>202007</v>
      </c>
      <c r="F2979" s="2" t="str">
        <f t="shared" si="93"/>
        <v>20200711</v>
      </c>
      <c r="G2979" s="27" t="s">
        <v>25</v>
      </c>
      <c r="H2979" s="27">
        <v>5900085</v>
      </c>
      <c r="I2979" s="27">
        <v>1482894</v>
      </c>
      <c r="J2979" s="10">
        <v>0</v>
      </c>
    </row>
    <row r="2980" spans="1:10" x14ac:dyDescent="0.3">
      <c r="A2980" s="30">
        <v>2020</v>
      </c>
      <c r="B2980" s="27" t="s">
        <v>11</v>
      </c>
      <c r="C2980" s="4" t="s">
        <v>88</v>
      </c>
      <c r="D2980" s="2" t="s">
        <v>26</v>
      </c>
      <c r="E2980" s="2" t="str">
        <f t="shared" si="92"/>
        <v>202007</v>
      </c>
      <c r="F2980" s="2" t="str">
        <f t="shared" si="93"/>
        <v>20200713</v>
      </c>
      <c r="G2980" s="27" t="s">
        <v>27</v>
      </c>
      <c r="H2980" s="27">
        <v>590840</v>
      </c>
      <c r="I2980" s="27">
        <v>1498717</v>
      </c>
      <c r="J2980" s="10">
        <v>0</v>
      </c>
    </row>
    <row r="2981" spans="1:10" x14ac:dyDescent="0.3">
      <c r="A2981" s="30">
        <v>2020</v>
      </c>
      <c r="B2981" s="27" t="s">
        <v>11</v>
      </c>
      <c r="C2981" s="4" t="s">
        <v>88</v>
      </c>
      <c r="D2981" s="2" t="s">
        <v>28</v>
      </c>
      <c r="E2981" s="2" t="str">
        <f t="shared" si="92"/>
        <v>202007</v>
      </c>
      <c r="F2981" s="2" t="str">
        <f t="shared" si="93"/>
        <v>20200715</v>
      </c>
      <c r="G2981" s="27" t="s">
        <v>29</v>
      </c>
      <c r="H2981" s="27">
        <v>429125</v>
      </c>
      <c r="I2981" s="27">
        <v>673431</v>
      </c>
      <c r="J2981" s="10">
        <v>0</v>
      </c>
    </row>
    <row r="2982" spans="1:10" x14ac:dyDescent="0.3">
      <c r="A2982" s="30">
        <v>2020</v>
      </c>
      <c r="B2982" s="27" t="s">
        <v>11</v>
      </c>
      <c r="C2982" s="4" t="s">
        <v>88</v>
      </c>
      <c r="D2982" s="2" t="s">
        <v>30</v>
      </c>
      <c r="E2982" s="2" t="str">
        <f t="shared" si="92"/>
        <v>202007</v>
      </c>
      <c r="F2982" s="2" t="str">
        <f t="shared" si="93"/>
        <v>20200717</v>
      </c>
      <c r="G2982" s="27" t="s">
        <v>31</v>
      </c>
      <c r="H2982" s="27">
        <v>441754</v>
      </c>
      <c r="I2982" s="27">
        <v>417039</v>
      </c>
      <c r="J2982" s="10">
        <v>0</v>
      </c>
    </row>
    <row r="2983" spans="1:10" x14ac:dyDescent="0.3">
      <c r="A2983" s="30">
        <v>2020</v>
      </c>
      <c r="B2983" s="27" t="s">
        <v>11</v>
      </c>
      <c r="C2983" s="4" t="s">
        <v>88</v>
      </c>
      <c r="D2983" s="2" t="s">
        <v>32</v>
      </c>
      <c r="E2983" s="2" t="str">
        <f t="shared" si="92"/>
        <v>202007</v>
      </c>
      <c r="F2983" s="2" t="str">
        <f t="shared" si="93"/>
        <v>20200718</v>
      </c>
      <c r="G2983" s="27" t="s">
        <v>33</v>
      </c>
      <c r="H2983" s="27">
        <v>66123</v>
      </c>
      <c r="I2983" s="27">
        <v>324459</v>
      </c>
      <c r="J2983" s="10">
        <v>0</v>
      </c>
    </row>
    <row r="2984" spans="1:10" x14ac:dyDescent="0.3">
      <c r="A2984" s="30">
        <v>2020</v>
      </c>
      <c r="B2984" s="27" t="s">
        <v>11</v>
      </c>
      <c r="C2984" s="4" t="s">
        <v>88</v>
      </c>
      <c r="D2984" s="2" t="s">
        <v>34</v>
      </c>
      <c r="E2984" s="2" t="str">
        <f t="shared" si="92"/>
        <v>202007</v>
      </c>
      <c r="F2984" s="2" t="str">
        <f t="shared" si="93"/>
        <v>20200785</v>
      </c>
      <c r="G2984" s="27" t="s">
        <v>35</v>
      </c>
      <c r="H2984" s="27">
        <v>139530</v>
      </c>
      <c r="I2984" s="27">
        <v>248341</v>
      </c>
      <c r="J2984" s="10">
        <v>0</v>
      </c>
    </row>
    <row r="2985" spans="1:10" x14ac:dyDescent="0.3">
      <c r="A2985" s="30">
        <v>2020</v>
      </c>
      <c r="B2985" s="27" t="s">
        <v>11</v>
      </c>
      <c r="C2985" s="4" t="s">
        <v>88</v>
      </c>
      <c r="D2985" s="2" t="s">
        <v>36</v>
      </c>
      <c r="E2985" s="2" t="str">
        <f t="shared" si="92"/>
        <v>202007</v>
      </c>
      <c r="F2985" s="2" t="str">
        <f t="shared" si="93"/>
        <v>20200719</v>
      </c>
      <c r="G2985" s="27" t="s">
        <v>37</v>
      </c>
      <c r="H2985" s="27">
        <v>258871</v>
      </c>
      <c r="I2985" s="27">
        <v>984230</v>
      </c>
      <c r="J2985" s="10">
        <v>0</v>
      </c>
    </row>
    <row r="2986" spans="1:10" x14ac:dyDescent="0.3">
      <c r="A2986" s="30">
        <v>2020</v>
      </c>
      <c r="B2986" s="27" t="s">
        <v>11</v>
      </c>
      <c r="C2986" s="4" t="s">
        <v>88</v>
      </c>
      <c r="D2986" s="2" t="s">
        <v>38</v>
      </c>
      <c r="E2986" s="2" t="str">
        <f t="shared" si="92"/>
        <v>202007</v>
      </c>
      <c r="F2986" s="2" t="str">
        <f t="shared" si="93"/>
        <v>20200720</v>
      </c>
      <c r="G2986" s="27" t="s">
        <v>39</v>
      </c>
      <c r="H2986" s="27">
        <v>292924</v>
      </c>
      <c r="I2986" s="27">
        <v>870040</v>
      </c>
      <c r="J2986" s="10">
        <v>0</v>
      </c>
    </row>
    <row r="2987" spans="1:10" x14ac:dyDescent="0.3">
      <c r="A2987" s="30">
        <v>2020</v>
      </c>
      <c r="B2987" s="27" t="s">
        <v>11</v>
      </c>
      <c r="C2987" s="4" t="s">
        <v>88</v>
      </c>
      <c r="D2987" s="2" t="s">
        <v>40</v>
      </c>
      <c r="E2987" s="2" t="str">
        <f t="shared" si="92"/>
        <v>202007</v>
      </c>
      <c r="F2987" s="2" t="str">
        <f t="shared" si="93"/>
        <v>20200727</v>
      </c>
      <c r="G2987" s="27" t="s">
        <v>41</v>
      </c>
      <c r="H2987" s="27">
        <v>44883</v>
      </c>
      <c r="I2987" s="27">
        <v>371072</v>
      </c>
      <c r="J2987" s="10">
        <v>0</v>
      </c>
    </row>
    <row r="2988" spans="1:10" x14ac:dyDescent="0.3">
      <c r="A2988" s="30">
        <v>2020</v>
      </c>
      <c r="B2988" s="27" t="s">
        <v>11</v>
      </c>
      <c r="C2988" s="4" t="s">
        <v>88</v>
      </c>
      <c r="D2988" s="2" t="s">
        <v>42</v>
      </c>
      <c r="E2988" s="2" t="str">
        <f t="shared" si="92"/>
        <v>202007</v>
      </c>
      <c r="F2988" s="2" t="str">
        <f t="shared" si="93"/>
        <v>20200723</v>
      </c>
      <c r="G2988" s="27" t="s">
        <v>43</v>
      </c>
      <c r="H2988" s="27">
        <v>288368</v>
      </c>
      <c r="I2988" s="27">
        <v>1336200</v>
      </c>
      <c r="J2988" s="10">
        <v>0</v>
      </c>
    </row>
    <row r="2989" spans="1:10" x14ac:dyDescent="0.3">
      <c r="A2989" s="30">
        <v>2020</v>
      </c>
      <c r="B2989" s="27" t="s">
        <v>11</v>
      </c>
      <c r="C2989" s="4" t="s">
        <v>88</v>
      </c>
      <c r="D2989" s="2" t="s">
        <v>44</v>
      </c>
      <c r="E2989" s="2" t="str">
        <f t="shared" si="92"/>
        <v>202007</v>
      </c>
      <c r="F2989" s="2" t="str">
        <f t="shared" si="93"/>
        <v>20200725</v>
      </c>
      <c r="G2989" s="27" t="s">
        <v>45</v>
      </c>
      <c r="H2989" s="27">
        <v>1386561</v>
      </c>
      <c r="I2989" s="27">
        <v>931260</v>
      </c>
      <c r="J2989" s="10">
        <v>0</v>
      </c>
    </row>
    <row r="2990" spans="1:10" x14ac:dyDescent="0.3">
      <c r="A2990" s="30">
        <v>2020</v>
      </c>
      <c r="B2990" s="27" t="s">
        <v>11</v>
      </c>
      <c r="C2990" s="4" t="s">
        <v>88</v>
      </c>
      <c r="D2990" s="2" t="s">
        <v>46</v>
      </c>
      <c r="E2990" s="2" t="str">
        <f t="shared" si="92"/>
        <v>202007</v>
      </c>
      <c r="F2990" s="2" t="str">
        <f t="shared" si="93"/>
        <v>20200794</v>
      </c>
      <c r="G2990" s="27" t="s">
        <v>47</v>
      </c>
      <c r="H2990" s="27">
        <v>5043</v>
      </c>
      <c r="I2990" s="27">
        <v>41353</v>
      </c>
      <c r="J2990" s="10">
        <v>0</v>
      </c>
    </row>
    <row r="2991" spans="1:10" x14ac:dyDescent="0.3">
      <c r="A2991" s="30">
        <v>2020</v>
      </c>
      <c r="B2991" s="27" t="s">
        <v>11</v>
      </c>
      <c r="C2991" s="4" t="s">
        <v>88</v>
      </c>
      <c r="D2991" s="2" t="s">
        <v>48</v>
      </c>
      <c r="E2991" s="2" t="str">
        <f t="shared" si="92"/>
        <v>202007</v>
      </c>
      <c r="F2991" s="2" t="str">
        <f t="shared" si="93"/>
        <v>20200795</v>
      </c>
      <c r="G2991" s="27" t="s">
        <v>49</v>
      </c>
      <c r="H2991" s="27">
        <v>15984</v>
      </c>
      <c r="I2991" s="27">
        <v>62300</v>
      </c>
      <c r="J2991" s="10">
        <v>0</v>
      </c>
    </row>
    <row r="2992" spans="1:10" x14ac:dyDescent="0.3">
      <c r="A2992" s="30">
        <v>2020</v>
      </c>
      <c r="B2992" s="27" t="s">
        <v>11</v>
      </c>
      <c r="C2992" s="4" t="s">
        <v>88</v>
      </c>
      <c r="D2992" s="2" t="s">
        <v>50</v>
      </c>
      <c r="E2992" s="2" t="str">
        <f t="shared" si="92"/>
        <v>202007</v>
      </c>
      <c r="F2992" s="2" t="str">
        <f t="shared" si="93"/>
        <v>20200741</v>
      </c>
      <c r="G2992" s="27" t="s">
        <v>51</v>
      </c>
      <c r="H2992" s="27">
        <v>296598</v>
      </c>
      <c r="I2992" s="27">
        <v>800142</v>
      </c>
      <c r="J2992" s="10">
        <v>0</v>
      </c>
    </row>
    <row r="2993" spans="1:10" x14ac:dyDescent="0.3">
      <c r="A2993" s="30">
        <v>2020</v>
      </c>
      <c r="B2993" s="27" t="s">
        <v>11</v>
      </c>
      <c r="C2993" s="4" t="s">
        <v>88</v>
      </c>
      <c r="D2993" s="2" t="s">
        <v>54</v>
      </c>
      <c r="E2993" s="2" t="str">
        <f t="shared" si="92"/>
        <v>202007</v>
      </c>
      <c r="F2993" s="2" t="str">
        <f t="shared" si="93"/>
        <v>20200744</v>
      </c>
      <c r="G2993" s="27" t="s">
        <v>55</v>
      </c>
      <c r="H2993" s="27">
        <v>128252</v>
      </c>
      <c r="I2993" s="27">
        <v>774171</v>
      </c>
      <c r="J2993" s="10">
        <v>0</v>
      </c>
    </row>
    <row r="2994" spans="1:10" x14ac:dyDescent="0.3">
      <c r="A2994" s="30">
        <v>2020</v>
      </c>
      <c r="B2994" s="27" t="s">
        <v>11</v>
      </c>
      <c r="C2994" s="4" t="s">
        <v>88</v>
      </c>
      <c r="D2994" s="2" t="s">
        <v>56</v>
      </c>
      <c r="E2994" s="2" t="str">
        <f t="shared" si="92"/>
        <v>202007</v>
      </c>
      <c r="F2994" s="2" t="str">
        <f t="shared" si="93"/>
        <v>20200747</v>
      </c>
      <c r="G2994" s="27" t="s">
        <v>57</v>
      </c>
      <c r="H2994" s="27">
        <v>340052</v>
      </c>
      <c r="I2994" s="27">
        <v>958512</v>
      </c>
      <c r="J2994" s="10">
        <v>0</v>
      </c>
    </row>
    <row r="2995" spans="1:10" x14ac:dyDescent="0.3">
      <c r="A2995" s="30">
        <v>2020</v>
      </c>
      <c r="B2995" s="27" t="s">
        <v>11</v>
      </c>
      <c r="C2995" s="4" t="s">
        <v>88</v>
      </c>
      <c r="D2995" s="2" t="s">
        <v>58</v>
      </c>
      <c r="E2995" s="2" t="str">
        <f t="shared" si="92"/>
        <v>202007</v>
      </c>
      <c r="F2995" s="2" t="str">
        <f t="shared" si="93"/>
        <v>20200750</v>
      </c>
      <c r="G2995" s="27" t="s">
        <v>59</v>
      </c>
      <c r="H2995" s="27">
        <v>389811</v>
      </c>
      <c r="I2995" s="27">
        <v>564589</v>
      </c>
      <c r="J2995" s="10">
        <v>0</v>
      </c>
    </row>
    <row r="2996" spans="1:10" x14ac:dyDescent="0.3">
      <c r="A2996" s="30">
        <v>2020</v>
      </c>
      <c r="B2996" s="27" t="s">
        <v>11</v>
      </c>
      <c r="C2996" s="4" t="s">
        <v>88</v>
      </c>
      <c r="D2996" s="2" t="s">
        <v>60</v>
      </c>
      <c r="E2996" s="2" t="str">
        <f t="shared" si="92"/>
        <v>202007</v>
      </c>
      <c r="F2996" s="2" t="str">
        <f t="shared" si="93"/>
        <v>20200752</v>
      </c>
      <c r="G2996" s="27" t="s">
        <v>61</v>
      </c>
      <c r="H2996" s="27">
        <v>251067</v>
      </c>
      <c r="I2996" s="27">
        <v>1149379</v>
      </c>
      <c r="J2996" s="10">
        <v>0</v>
      </c>
    </row>
    <row r="2997" spans="1:10" x14ac:dyDescent="0.3">
      <c r="A2997" s="30">
        <v>2020</v>
      </c>
      <c r="B2997" s="27" t="s">
        <v>11</v>
      </c>
      <c r="C2997" s="4" t="s">
        <v>88</v>
      </c>
      <c r="D2997" s="2" t="s">
        <v>62</v>
      </c>
      <c r="E2997" s="2" t="str">
        <f t="shared" si="92"/>
        <v>202007</v>
      </c>
      <c r="F2997" s="2" t="str">
        <f t="shared" si="93"/>
        <v>20200754</v>
      </c>
      <c r="G2997" s="27" t="s">
        <v>63</v>
      </c>
      <c r="H2997" s="27">
        <v>398973</v>
      </c>
      <c r="I2997" s="27">
        <v>1081896</v>
      </c>
      <c r="J2997" s="10">
        <v>0</v>
      </c>
    </row>
    <row r="2998" spans="1:10" x14ac:dyDescent="0.3">
      <c r="A2998" s="30">
        <v>2020</v>
      </c>
      <c r="B2998" s="27" t="s">
        <v>11</v>
      </c>
      <c r="C2998" s="4" t="s">
        <v>88</v>
      </c>
      <c r="D2998" s="2" t="s">
        <v>64</v>
      </c>
      <c r="E2998" s="2" t="str">
        <f t="shared" si="92"/>
        <v>202007</v>
      </c>
      <c r="F2998" s="2" t="str">
        <f t="shared" si="93"/>
        <v>20200786</v>
      </c>
      <c r="G2998" s="27" t="s">
        <v>65</v>
      </c>
      <c r="H2998" s="27">
        <v>38074</v>
      </c>
      <c r="I2998" s="27">
        <v>265431</v>
      </c>
      <c r="J2998" s="10">
        <v>0</v>
      </c>
    </row>
    <row r="2999" spans="1:10" x14ac:dyDescent="0.3">
      <c r="A2999" s="30">
        <v>2020</v>
      </c>
      <c r="B2999" s="27" t="s">
        <v>11</v>
      </c>
      <c r="C2999" s="4" t="s">
        <v>88</v>
      </c>
      <c r="D2999" s="2" t="s">
        <v>66</v>
      </c>
      <c r="E2999" s="2" t="str">
        <f t="shared" si="92"/>
        <v>202007</v>
      </c>
      <c r="F2999" s="2" t="str">
        <f t="shared" si="93"/>
        <v>20200763</v>
      </c>
      <c r="G2999" s="27" t="s">
        <v>67</v>
      </c>
      <c r="H2999" s="27">
        <v>255651</v>
      </c>
      <c r="I2999" s="27">
        <v>258406</v>
      </c>
      <c r="J2999" s="10">
        <v>0</v>
      </c>
    </row>
    <row r="3000" spans="1:10" x14ac:dyDescent="0.3">
      <c r="A3000" s="30">
        <v>2020</v>
      </c>
      <c r="B3000" s="27" t="s">
        <v>11</v>
      </c>
      <c r="C3000" s="4" t="s">
        <v>88</v>
      </c>
      <c r="D3000" s="2" t="s">
        <v>68</v>
      </c>
      <c r="E3000" s="2" t="str">
        <f t="shared" si="92"/>
        <v>202007</v>
      </c>
      <c r="F3000" s="2" t="str">
        <f t="shared" si="93"/>
        <v>20200766</v>
      </c>
      <c r="G3000" s="27" t="s">
        <v>69</v>
      </c>
      <c r="H3000" s="27">
        <v>513742</v>
      </c>
      <c r="I3000" s="27">
        <v>432327</v>
      </c>
      <c r="J3000" s="10">
        <v>0</v>
      </c>
    </row>
    <row r="3001" spans="1:10" x14ac:dyDescent="0.3">
      <c r="A3001" s="30">
        <v>2020</v>
      </c>
      <c r="B3001" s="27" t="s">
        <v>11</v>
      </c>
      <c r="C3001" s="4" t="s">
        <v>88</v>
      </c>
      <c r="D3001" s="2" t="s">
        <v>70</v>
      </c>
      <c r="E3001" s="2" t="str">
        <f t="shared" si="92"/>
        <v>202007</v>
      </c>
      <c r="F3001" s="2" t="str">
        <f t="shared" si="93"/>
        <v>20200788</v>
      </c>
      <c r="G3001" s="27" t="s">
        <v>71</v>
      </c>
      <c r="H3001" s="27">
        <v>37639</v>
      </c>
      <c r="I3001" s="27">
        <v>17449</v>
      </c>
      <c r="J3001" s="10">
        <v>0</v>
      </c>
    </row>
    <row r="3002" spans="1:10" x14ac:dyDescent="0.3">
      <c r="A3002" s="30">
        <v>2020</v>
      </c>
      <c r="B3002" s="27" t="s">
        <v>11</v>
      </c>
      <c r="C3002" s="4" t="s">
        <v>88</v>
      </c>
      <c r="D3002" s="2" t="s">
        <v>72</v>
      </c>
      <c r="E3002" s="2" t="str">
        <f t="shared" si="92"/>
        <v>202007</v>
      </c>
      <c r="F3002" s="2" t="str">
        <f t="shared" si="93"/>
        <v>20200768</v>
      </c>
      <c r="G3002" s="27" t="s">
        <v>73</v>
      </c>
      <c r="H3002" s="27">
        <v>1022556</v>
      </c>
      <c r="I3002" s="27">
        <v>1039026</v>
      </c>
      <c r="J3002" s="10">
        <v>0</v>
      </c>
    </row>
    <row r="3003" spans="1:10" x14ac:dyDescent="0.3">
      <c r="A3003" s="30">
        <v>2020</v>
      </c>
      <c r="B3003" s="27" t="s">
        <v>11</v>
      </c>
      <c r="C3003" s="4" t="s">
        <v>88</v>
      </c>
      <c r="D3003" s="2" t="s">
        <v>74</v>
      </c>
      <c r="E3003" s="2" t="str">
        <f t="shared" si="92"/>
        <v>202007</v>
      </c>
      <c r="F3003" s="2" t="str">
        <f t="shared" si="93"/>
        <v>20200770</v>
      </c>
      <c r="G3003" s="27" t="s">
        <v>75</v>
      </c>
      <c r="H3003" s="27">
        <v>141771</v>
      </c>
      <c r="I3003" s="27">
        <v>778428</v>
      </c>
      <c r="J3003" s="10">
        <v>0</v>
      </c>
    </row>
    <row r="3004" spans="1:10" x14ac:dyDescent="0.3">
      <c r="A3004" s="30">
        <v>2020</v>
      </c>
      <c r="B3004" s="27" t="s">
        <v>11</v>
      </c>
      <c r="C3004" s="4" t="s">
        <v>88</v>
      </c>
      <c r="D3004" s="2" t="s">
        <v>76</v>
      </c>
      <c r="E3004" s="2" t="str">
        <f t="shared" si="92"/>
        <v>202007</v>
      </c>
      <c r="F3004" s="2" t="str">
        <f t="shared" si="93"/>
        <v>20200773</v>
      </c>
      <c r="G3004" s="27" t="s">
        <v>77</v>
      </c>
      <c r="H3004" s="27">
        <v>457719</v>
      </c>
      <c r="I3004" s="27">
        <v>766215</v>
      </c>
      <c r="J3004" s="10">
        <v>0</v>
      </c>
    </row>
    <row r="3005" spans="1:10" x14ac:dyDescent="0.3">
      <c r="A3005" s="30">
        <v>2020</v>
      </c>
      <c r="B3005" s="27" t="s">
        <v>11</v>
      </c>
      <c r="C3005" s="4" t="s">
        <v>88</v>
      </c>
      <c r="D3005" s="2" t="s">
        <v>78</v>
      </c>
      <c r="E3005" s="2" t="str">
        <f t="shared" si="92"/>
        <v>202007</v>
      </c>
      <c r="F3005" s="2" t="str">
        <f t="shared" si="93"/>
        <v>20200776</v>
      </c>
      <c r="G3005" s="27" t="s">
        <v>79</v>
      </c>
      <c r="H3005" s="27">
        <v>2357669</v>
      </c>
      <c r="I3005" s="27">
        <v>1914080</v>
      </c>
      <c r="J3005" s="10">
        <v>0</v>
      </c>
    </row>
    <row r="3006" spans="1:10" x14ac:dyDescent="0.3">
      <c r="A3006" s="30">
        <v>2020</v>
      </c>
      <c r="B3006" s="27" t="s">
        <v>11</v>
      </c>
      <c r="C3006" s="4" t="s">
        <v>88</v>
      </c>
      <c r="D3006" s="2" t="s">
        <v>80</v>
      </c>
      <c r="E3006" s="2" t="str">
        <f t="shared" si="92"/>
        <v>202007</v>
      </c>
      <c r="F3006" s="2" t="str">
        <f t="shared" si="93"/>
        <v>20200797</v>
      </c>
      <c r="G3006" s="27" t="s">
        <v>81</v>
      </c>
      <c r="H3006" s="27">
        <v>3543</v>
      </c>
      <c r="I3006" s="27">
        <v>27212</v>
      </c>
      <c r="J3006" s="10">
        <v>0</v>
      </c>
    </row>
    <row r="3007" spans="1:10" x14ac:dyDescent="0.3">
      <c r="A3007" s="30">
        <v>2020</v>
      </c>
      <c r="B3007" s="27" t="s">
        <v>11</v>
      </c>
      <c r="C3007" s="4" t="s">
        <v>88</v>
      </c>
      <c r="D3007" s="2" t="s">
        <v>82</v>
      </c>
      <c r="E3007" s="2" t="str">
        <f t="shared" si="92"/>
        <v>202007</v>
      </c>
      <c r="F3007" s="2" t="str">
        <f t="shared" si="93"/>
        <v>20200799</v>
      </c>
      <c r="G3007" s="27" t="s">
        <v>83</v>
      </c>
      <c r="H3007" s="27">
        <v>7926</v>
      </c>
      <c r="I3007" s="27">
        <v>61912</v>
      </c>
      <c r="J3007" s="10">
        <v>0</v>
      </c>
    </row>
    <row r="3008" spans="1:10" x14ac:dyDescent="0.3">
      <c r="A3008" s="30">
        <v>2020</v>
      </c>
      <c r="B3008" s="27" t="s">
        <v>7</v>
      </c>
      <c r="C3008" s="4" t="s">
        <v>22</v>
      </c>
      <c r="D3008" s="2" t="s">
        <v>5</v>
      </c>
      <c r="E3008" s="2" t="str">
        <f t="shared" si="92"/>
        <v>202008</v>
      </c>
      <c r="F3008" s="2" t="str">
        <f t="shared" si="93"/>
        <v>20200891</v>
      </c>
      <c r="G3008" s="27" t="s">
        <v>6</v>
      </c>
      <c r="H3008" s="27">
        <v>15468</v>
      </c>
      <c r="I3008" s="27">
        <v>55145</v>
      </c>
      <c r="J3008" s="10">
        <v>0</v>
      </c>
    </row>
    <row r="3009" spans="1:10" x14ac:dyDescent="0.3">
      <c r="A3009" s="30">
        <v>2020</v>
      </c>
      <c r="B3009" s="27" t="s">
        <v>7</v>
      </c>
      <c r="C3009" s="4" t="s">
        <v>22</v>
      </c>
      <c r="D3009" s="2" t="s">
        <v>18</v>
      </c>
      <c r="E3009" s="2" t="str">
        <f t="shared" si="92"/>
        <v>202008</v>
      </c>
      <c r="F3009" s="2" t="str">
        <f t="shared" si="93"/>
        <v>20200805</v>
      </c>
      <c r="G3009" s="27" t="s">
        <v>19</v>
      </c>
      <c r="H3009" s="27">
        <v>3864845</v>
      </c>
      <c r="I3009" s="27">
        <v>2498733</v>
      </c>
      <c r="J3009" s="10">
        <v>0</v>
      </c>
    </row>
    <row r="3010" spans="1:10" x14ac:dyDescent="0.3">
      <c r="A3010" s="30">
        <v>2020</v>
      </c>
      <c r="B3010" s="27" t="s">
        <v>7</v>
      </c>
      <c r="C3010" s="4" t="s">
        <v>22</v>
      </c>
      <c r="D3010" s="2" t="s">
        <v>20</v>
      </c>
      <c r="E3010" s="2" t="str">
        <f t="shared" ref="E3010:E3074" si="94">+CONCATENATE(A3010,C3010)</f>
        <v>202008</v>
      </c>
      <c r="F3010" s="2" t="str">
        <f t="shared" ref="F3010:F3075" si="95">+CONCATENATE(A3010,C3010,D3010)</f>
        <v>20200881</v>
      </c>
      <c r="G3010" s="27" t="s">
        <v>21</v>
      </c>
      <c r="H3010" s="27">
        <v>44309</v>
      </c>
      <c r="I3010" s="27">
        <v>220721</v>
      </c>
      <c r="J3010" s="10">
        <v>0</v>
      </c>
    </row>
    <row r="3011" spans="1:10" x14ac:dyDescent="0.3">
      <c r="A3011" s="30">
        <v>2020</v>
      </c>
      <c r="B3011" s="27" t="s">
        <v>7</v>
      </c>
      <c r="C3011" s="4" t="s">
        <v>22</v>
      </c>
      <c r="D3011" s="2" t="s">
        <v>22</v>
      </c>
      <c r="E3011" s="2" t="str">
        <f t="shared" si="94"/>
        <v>202008</v>
      </c>
      <c r="F3011" s="2" t="str">
        <f t="shared" si="95"/>
        <v>20200808</v>
      </c>
      <c r="G3011" s="27" t="s">
        <v>23</v>
      </c>
      <c r="H3011" s="27">
        <v>1102703</v>
      </c>
      <c r="I3011" s="27">
        <v>1439229</v>
      </c>
      <c r="J3011" s="10">
        <v>0</v>
      </c>
    </row>
    <row r="3012" spans="1:10" x14ac:dyDescent="0.3">
      <c r="A3012" s="30">
        <v>2020</v>
      </c>
      <c r="B3012" s="27" t="s">
        <v>7</v>
      </c>
      <c r="C3012" s="4" t="s">
        <v>22</v>
      </c>
      <c r="D3012" s="2" t="s">
        <v>24</v>
      </c>
      <c r="E3012" s="2" t="str">
        <f t="shared" si="94"/>
        <v>202008</v>
      </c>
      <c r="F3012" s="2" t="str">
        <f t="shared" si="95"/>
        <v>20200811</v>
      </c>
      <c r="G3012" s="27" t="s">
        <v>25</v>
      </c>
      <c r="H3012" s="27">
        <v>6100916</v>
      </c>
      <c r="I3012" s="27">
        <v>1465536</v>
      </c>
      <c r="J3012" s="10">
        <v>0</v>
      </c>
    </row>
    <row r="3013" spans="1:10" x14ac:dyDescent="0.3">
      <c r="A3013" s="30">
        <v>2020</v>
      </c>
      <c r="B3013" s="27" t="s">
        <v>7</v>
      </c>
      <c r="C3013" s="4" t="s">
        <v>22</v>
      </c>
      <c r="D3013" s="2" t="s">
        <v>26</v>
      </c>
      <c r="E3013" s="2" t="str">
        <f t="shared" si="94"/>
        <v>202008</v>
      </c>
      <c r="F3013" s="2" t="str">
        <f t="shared" si="95"/>
        <v>20200813</v>
      </c>
      <c r="G3013" s="27" t="s">
        <v>27</v>
      </c>
      <c r="H3013" s="27">
        <v>615012</v>
      </c>
      <c r="I3013" s="27">
        <v>1492865</v>
      </c>
      <c r="J3013" s="10">
        <v>0</v>
      </c>
    </row>
    <row r="3014" spans="1:10" x14ac:dyDescent="0.3">
      <c r="A3014" s="30">
        <v>2020</v>
      </c>
      <c r="B3014" s="27" t="s">
        <v>7</v>
      </c>
      <c r="C3014" s="4" t="s">
        <v>22</v>
      </c>
      <c r="D3014" s="2" t="s">
        <v>28</v>
      </c>
      <c r="E3014" s="2" t="str">
        <f t="shared" si="94"/>
        <v>202008</v>
      </c>
      <c r="F3014" s="2" t="str">
        <f t="shared" si="95"/>
        <v>20200815</v>
      </c>
      <c r="G3014" s="27" t="s">
        <v>29</v>
      </c>
      <c r="H3014" s="27">
        <v>445057</v>
      </c>
      <c r="I3014" s="27">
        <v>667984</v>
      </c>
      <c r="J3014" s="10">
        <v>0</v>
      </c>
    </row>
    <row r="3015" spans="1:10" x14ac:dyDescent="0.3">
      <c r="A3015" s="30">
        <v>2020</v>
      </c>
      <c r="B3015" s="27" t="s">
        <v>7</v>
      </c>
      <c r="C3015" s="4" t="s">
        <v>22</v>
      </c>
      <c r="D3015" s="2" t="s">
        <v>30</v>
      </c>
      <c r="E3015" s="2" t="str">
        <f t="shared" si="94"/>
        <v>202008</v>
      </c>
      <c r="F3015" s="2" t="str">
        <f t="shared" si="95"/>
        <v>20200817</v>
      </c>
      <c r="G3015" s="27" t="s">
        <v>31</v>
      </c>
      <c r="H3015" s="27">
        <v>457601</v>
      </c>
      <c r="I3015" s="27">
        <v>411825</v>
      </c>
      <c r="J3015" s="10">
        <v>0</v>
      </c>
    </row>
    <row r="3016" spans="1:10" x14ac:dyDescent="0.3">
      <c r="A3016" s="30">
        <v>2020</v>
      </c>
      <c r="B3016" s="27" t="s">
        <v>7</v>
      </c>
      <c r="C3016" s="4" t="s">
        <v>22</v>
      </c>
      <c r="D3016" s="2" t="s">
        <v>32</v>
      </c>
      <c r="E3016" s="2" t="str">
        <f t="shared" si="94"/>
        <v>202008</v>
      </c>
      <c r="F3016" s="2" t="str">
        <f t="shared" si="95"/>
        <v>20200818</v>
      </c>
      <c r="G3016" s="27" t="s">
        <v>33</v>
      </c>
      <c r="H3016" s="27">
        <v>69243</v>
      </c>
      <c r="I3016" s="27">
        <v>323325</v>
      </c>
      <c r="J3016" s="10">
        <v>0</v>
      </c>
    </row>
    <row r="3017" spans="1:10" x14ac:dyDescent="0.3">
      <c r="A3017" s="30">
        <v>2020</v>
      </c>
      <c r="B3017" s="27" t="s">
        <v>7</v>
      </c>
      <c r="C3017" s="4" t="s">
        <v>22</v>
      </c>
      <c r="D3017" s="2" t="s">
        <v>34</v>
      </c>
      <c r="E3017" s="2" t="str">
        <f t="shared" si="94"/>
        <v>202008</v>
      </c>
      <c r="F3017" s="2" t="str">
        <f t="shared" si="95"/>
        <v>20200885</v>
      </c>
      <c r="G3017" s="27" t="s">
        <v>35</v>
      </c>
      <c r="H3017" s="27">
        <v>148484</v>
      </c>
      <c r="I3017" s="27">
        <v>244583</v>
      </c>
      <c r="J3017" s="10">
        <v>0</v>
      </c>
    </row>
    <row r="3018" spans="1:10" x14ac:dyDescent="0.3">
      <c r="A3018" s="30">
        <v>2020</v>
      </c>
      <c r="B3018" s="27" t="s">
        <v>7</v>
      </c>
      <c r="C3018" s="4" t="s">
        <v>22</v>
      </c>
      <c r="D3018" s="2" t="s">
        <v>36</v>
      </c>
      <c r="E3018" s="2" t="str">
        <f t="shared" si="94"/>
        <v>202008</v>
      </c>
      <c r="F3018" s="2" t="str">
        <f t="shared" si="95"/>
        <v>20200819</v>
      </c>
      <c r="G3018" s="27" t="s">
        <v>37</v>
      </c>
      <c r="H3018" s="27">
        <v>270819</v>
      </c>
      <c r="I3018" s="27">
        <v>978441</v>
      </c>
      <c r="J3018" s="10">
        <v>0</v>
      </c>
    </row>
    <row r="3019" spans="1:10" x14ac:dyDescent="0.3">
      <c r="A3019" s="30">
        <v>2020</v>
      </c>
      <c r="B3019" s="27" t="s">
        <v>7</v>
      </c>
      <c r="C3019" s="4" t="s">
        <v>22</v>
      </c>
      <c r="D3019" s="2" t="s">
        <v>38</v>
      </c>
      <c r="E3019" s="2" t="str">
        <f t="shared" si="94"/>
        <v>202008</v>
      </c>
      <c r="F3019" s="2" t="str">
        <f t="shared" si="95"/>
        <v>20200820</v>
      </c>
      <c r="G3019" s="27" t="s">
        <v>39</v>
      </c>
      <c r="H3019" s="27">
        <v>304847</v>
      </c>
      <c r="I3019" s="27">
        <v>866611</v>
      </c>
      <c r="J3019" s="10">
        <v>0</v>
      </c>
    </row>
    <row r="3020" spans="1:10" x14ac:dyDescent="0.3">
      <c r="A3020" s="30">
        <v>2020</v>
      </c>
      <c r="B3020" s="27" t="s">
        <v>7</v>
      </c>
      <c r="C3020" s="4" t="s">
        <v>22</v>
      </c>
      <c r="D3020" s="2" t="s">
        <v>40</v>
      </c>
      <c r="E3020" s="2" t="str">
        <f t="shared" si="94"/>
        <v>202008</v>
      </c>
      <c r="F3020" s="2" t="str">
        <f t="shared" si="95"/>
        <v>20200827</v>
      </c>
      <c r="G3020" s="27" t="s">
        <v>41</v>
      </c>
      <c r="H3020" s="27">
        <v>47245</v>
      </c>
      <c r="I3020" s="27">
        <v>369723</v>
      </c>
      <c r="J3020" s="10">
        <v>0</v>
      </c>
    </row>
    <row r="3021" spans="1:10" x14ac:dyDescent="0.3">
      <c r="A3021" s="30">
        <v>2020</v>
      </c>
      <c r="B3021" s="27" t="s">
        <v>7</v>
      </c>
      <c r="C3021" s="4" t="s">
        <v>22</v>
      </c>
      <c r="D3021" s="2" t="s">
        <v>42</v>
      </c>
      <c r="E3021" s="2" t="str">
        <f t="shared" si="94"/>
        <v>202008</v>
      </c>
      <c r="F3021" s="2" t="str">
        <f t="shared" si="95"/>
        <v>20200823</v>
      </c>
      <c r="G3021" s="27" t="s">
        <v>43</v>
      </c>
      <c r="H3021" s="27">
        <v>298828</v>
      </c>
      <c r="I3021" s="27">
        <v>1329989</v>
      </c>
      <c r="J3021" s="10">
        <v>0</v>
      </c>
    </row>
    <row r="3022" spans="1:10" x14ac:dyDescent="0.3">
      <c r="A3022" s="30">
        <v>2020</v>
      </c>
      <c r="B3022" s="27" t="s">
        <v>7</v>
      </c>
      <c r="C3022" s="4" t="s">
        <v>22</v>
      </c>
      <c r="D3022" s="2" t="s">
        <v>44</v>
      </c>
      <c r="E3022" s="2" t="str">
        <f t="shared" si="94"/>
        <v>202008</v>
      </c>
      <c r="F3022" s="2" t="str">
        <f t="shared" si="95"/>
        <v>20200825</v>
      </c>
      <c r="G3022" s="27" t="s">
        <v>45</v>
      </c>
      <c r="H3022" s="27">
        <v>1437643</v>
      </c>
      <c r="I3022" s="27">
        <v>917568</v>
      </c>
      <c r="J3022" s="10">
        <v>0</v>
      </c>
    </row>
    <row r="3023" spans="1:10" x14ac:dyDescent="0.3">
      <c r="A3023" s="30">
        <v>2020</v>
      </c>
      <c r="B3023" s="27" t="s">
        <v>7</v>
      </c>
      <c r="C3023" s="4" t="s">
        <v>22</v>
      </c>
      <c r="D3023" s="2" t="s">
        <v>46</v>
      </c>
      <c r="E3023" s="2" t="str">
        <f t="shared" si="94"/>
        <v>202008</v>
      </c>
      <c r="F3023" s="2" t="str">
        <f t="shared" si="95"/>
        <v>20200894</v>
      </c>
      <c r="G3023" s="27" t="s">
        <v>47</v>
      </c>
      <c r="H3023" s="27">
        <v>5035</v>
      </c>
      <c r="I3023" s="27">
        <v>41334</v>
      </c>
      <c r="J3023" s="10">
        <v>0</v>
      </c>
    </row>
    <row r="3024" spans="1:10" x14ac:dyDescent="0.3">
      <c r="A3024" s="30">
        <v>2020</v>
      </c>
      <c r="B3024" s="27" t="s">
        <v>7</v>
      </c>
      <c r="C3024" s="4" t="s">
        <v>22</v>
      </c>
      <c r="D3024" s="2" t="s">
        <v>48</v>
      </c>
      <c r="E3024" s="2" t="str">
        <f t="shared" si="94"/>
        <v>202008</v>
      </c>
      <c r="F3024" s="2" t="str">
        <f t="shared" si="95"/>
        <v>20200895</v>
      </c>
      <c r="G3024" s="27" t="s">
        <v>49</v>
      </c>
      <c r="H3024" s="27">
        <v>16998</v>
      </c>
      <c r="I3024" s="27">
        <v>61845</v>
      </c>
      <c r="J3024" s="10">
        <v>0</v>
      </c>
    </row>
    <row r="3025" spans="1:10" x14ac:dyDescent="0.3">
      <c r="A3025" s="30">
        <v>2020</v>
      </c>
      <c r="B3025" s="27" t="s">
        <v>7</v>
      </c>
      <c r="C3025" s="4" t="s">
        <v>22</v>
      </c>
      <c r="D3025" s="2" t="s">
        <v>50</v>
      </c>
      <c r="E3025" s="2" t="str">
        <f t="shared" si="94"/>
        <v>202008</v>
      </c>
      <c r="F3025" s="2" t="str">
        <f t="shared" si="95"/>
        <v>20200841</v>
      </c>
      <c r="G3025" s="27" t="s">
        <v>51</v>
      </c>
      <c r="H3025" s="27">
        <v>310403</v>
      </c>
      <c r="I3025" s="27">
        <v>795779</v>
      </c>
      <c r="J3025" s="10">
        <v>0</v>
      </c>
    </row>
    <row r="3026" spans="1:10" x14ac:dyDescent="0.3">
      <c r="A3026" s="30">
        <v>2020</v>
      </c>
      <c r="B3026" s="27" t="s">
        <v>7</v>
      </c>
      <c r="C3026" s="4" t="s">
        <v>22</v>
      </c>
      <c r="D3026" s="2" t="s">
        <v>54</v>
      </c>
      <c r="E3026" s="2" t="str">
        <f t="shared" si="94"/>
        <v>202008</v>
      </c>
      <c r="F3026" s="2" t="str">
        <f t="shared" si="95"/>
        <v>20200844</v>
      </c>
      <c r="G3026" s="27" t="s">
        <v>55</v>
      </c>
      <c r="H3026" s="27">
        <v>133659</v>
      </c>
      <c r="I3026" s="27">
        <v>773694</v>
      </c>
      <c r="J3026" s="10">
        <v>0</v>
      </c>
    </row>
    <row r="3027" spans="1:10" x14ac:dyDescent="0.3">
      <c r="A3027" s="30">
        <v>2020</v>
      </c>
      <c r="B3027" s="27" t="s">
        <v>7</v>
      </c>
      <c r="C3027" s="4" t="s">
        <v>22</v>
      </c>
      <c r="D3027" s="2" t="s">
        <v>56</v>
      </c>
      <c r="E3027" s="2" t="str">
        <f t="shared" si="94"/>
        <v>202008</v>
      </c>
      <c r="F3027" s="2" t="str">
        <f t="shared" si="95"/>
        <v>20200847</v>
      </c>
      <c r="G3027" s="27" t="s">
        <v>57</v>
      </c>
      <c r="H3027" s="27">
        <v>354593</v>
      </c>
      <c r="I3027" s="27">
        <v>953412</v>
      </c>
      <c r="J3027" s="10">
        <v>0</v>
      </c>
    </row>
    <row r="3028" spans="1:10" x14ac:dyDescent="0.3">
      <c r="A3028" s="30">
        <v>2020</v>
      </c>
      <c r="B3028" s="27" t="s">
        <v>7</v>
      </c>
      <c r="C3028" s="4" t="s">
        <v>22</v>
      </c>
      <c r="D3028" s="2" t="s">
        <v>58</v>
      </c>
      <c r="E3028" s="2" t="str">
        <f t="shared" si="94"/>
        <v>202008</v>
      </c>
      <c r="F3028" s="2" t="str">
        <f t="shared" si="95"/>
        <v>20200850</v>
      </c>
      <c r="G3028" s="27" t="s">
        <v>59</v>
      </c>
      <c r="H3028" s="27">
        <v>407881</v>
      </c>
      <c r="I3028" s="27">
        <v>557714</v>
      </c>
      <c r="J3028" s="10">
        <v>0</v>
      </c>
    </row>
    <row r="3029" spans="1:10" x14ac:dyDescent="0.3">
      <c r="A3029" s="30">
        <v>2020</v>
      </c>
      <c r="B3029" s="27" t="s">
        <v>7</v>
      </c>
      <c r="C3029" s="4" t="s">
        <v>22</v>
      </c>
      <c r="D3029" s="2" t="s">
        <v>60</v>
      </c>
      <c r="E3029" s="2" t="str">
        <f t="shared" si="94"/>
        <v>202008</v>
      </c>
      <c r="F3029" s="2" t="str">
        <f t="shared" si="95"/>
        <v>20200852</v>
      </c>
      <c r="G3029" s="27" t="s">
        <v>61</v>
      </c>
      <c r="H3029" s="27">
        <v>260496</v>
      </c>
      <c r="I3029" s="27">
        <v>1144444</v>
      </c>
      <c r="J3029" s="10">
        <v>0</v>
      </c>
    </row>
    <row r="3030" spans="1:10" x14ac:dyDescent="0.3">
      <c r="A3030" s="30">
        <v>2020</v>
      </c>
      <c r="B3030" s="27" t="s">
        <v>7</v>
      </c>
      <c r="C3030" s="4" t="s">
        <v>22</v>
      </c>
      <c r="D3030" s="2" t="s">
        <v>62</v>
      </c>
      <c r="E3030" s="2" t="str">
        <f t="shared" si="94"/>
        <v>202008</v>
      </c>
      <c r="F3030" s="2" t="str">
        <f t="shared" si="95"/>
        <v>20200854</v>
      </c>
      <c r="G3030" s="27" t="s">
        <v>63</v>
      </c>
      <c r="H3030" s="27">
        <v>415741</v>
      </c>
      <c r="I3030" s="27">
        <v>1076319</v>
      </c>
      <c r="J3030" s="10">
        <v>0</v>
      </c>
    </row>
    <row r="3031" spans="1:10" x14ac:dyDescent="0.3">
      <c r="A3031" s="30">
        <v>2020</v>
      </c>
      <c r="B3031" s="27" t="s">
        <v>7</v>
      </c>
      <c r="C3031" s="4" t="s">
        <v>22</v>
      </c>
      <c r="D3031" s="2" t="s">
        <v>64</v>
      </c>
      <c r="E3031" s="2" t="str">
        <f t="shared" si="94"/>
        <v>202008</v>
      </c>
      <c r="F3031" s="2" t="str">
        <f t="shared" si="95"/>
        <v>20200886</v>
      </c>
      <c r="G3031" s="27" t="s">
        <v>65</v>
      </c>
      <c r="H3031" s="27">
        <v>40929</v>
      </c>
      <c r="I3031" s="27">
        <v>263767</v>
      </c>
      <c r="J3031" s="10">
        <v>0</v>
      </c>
    </row>
    <row r="3032" spans="1:10" x14ac:dyDescent="0.3">
      <c r="A3032" s="30">
        <v>2020</v>
      </c>
      <c r="B3032" s="27" t="s">
        <v>7</v>
      </c>
      <c r="C3032" s="4" t="s">
        <v>22</v>
      </c>
      <c r="D3032" s="2" t="s">
        <v>66</v>
      </c>
      <c r="E3032" s="2" t="str">
        <f t="shared" si="94"/>
        <v>202008</v>
      </c>
      <c r="F3032" s="2" t="str">
        <f t="shared" si="95"/>
        <v>20200863</v>
      </c>
      <c r="G3032" s="27" t="s">
        <v>67</v>
      </c>
      <c r="H3032" s="27">
        <v>266636</v>
      </c>
      <c r="I3032" s="27">
        <v>256069</v>
      </c>
      <c r="J3032" s="10">
        <v>0</v>
      </c>
    </row>
    <row r="3033" spans="1:10" x14ac:dyDescent="0.3">
      <c r="A3033" s="30">
        <v>2020</v>
      </c>
      <c r="B3033" s="27" t="s">
        <v>7</v>
      </c>
      <c r="C3033" s="4" t="s">
        <v>22</v>
      </c>
      <c r="D3033" s="2" t="s">
        <v>68</v>
      </c>
      <c r="E3033" s="2" t="str">
        <f t="shared" si="94"/>
        <v>202008</v>
      </c>
      <c r="F3033" s="2" t="str">
        <f t="shared" si="95"/>
        <v>20200866</v>
      </c>
      <c r="G3033" s="27" t="s">
        <v>69</v>
      </c>
      <c r="H3033" s="27">
        <v>532773</v>
      </c>
      <c r="I3033" s="27">
        <v>427026</v>
      </c>
      <c r="J3033" s="10">
        <v>0</v>
      </c>
    </row>
    <row r="3034" spans="1:10" x14ac:dyDescent="0.3">
      <c r="A3034" s="30">
        <v>2020</v>
      </c>
      <c r="B3034" s="27" t="s">
        <v>7</v>
      </c>
      <c r="C3034" s="4" t="s">
        <v>22</v>
      </c>
      <c r="D3034" s="2" t="s">
        <v>70</v>
      </c>
      <c r="E3034" s="2" t="str">
        <f t="shared" si="94"/>
        <v>202008</v>
      </c>
      <c r="F3034" s="2" t="str">
        <f t="shared" si="95"/>
        <v>20200888</v>
      </c>
      <c r="G3034" s="27" t="s">
        <v>71</v>
      </c>
      <c r="H3034" s="27">
        <v>40271</v>
      </c>
      <c r="I3034" s="27">
        <v>17077</v>
      </c>
      <c r="J3034" s="10">
        <v>0</v>
      </c>
    </row>
    <row r="3035" spans="1:10" x14ac:dyDescent="0.3">
      <c r="A3035" s="30">
        <v>2020</v>
      </c>
      <c r="B3035" s="27" t="s">
        <v>7</v>
      </c>
      <c r="C3035" s="4" t="s">
        <v>22</v>
      </c>
      <c r="D3035" s="2" t="s">
        <v>72</v>
      </c>
      <c r="E3035" s="2" t="str">
        <f t="shared" si="94"/>
        <v>202008</v>
      </c>
      <c r="F3035" s="2" t="str">
        <f t="shared" si="95"/>
        <v>20200868</v>
      </c>
      <c r="G3035" s="27" t="s">
        <v>73</v>
      </c>
      <c r="H3035" s="27">
        <v>1063269</v>
      </c>
      <c r="I3035" s="27">
        <v>1024577</v>
      </c>
      <c r="J3035" s="10">
        <v>0</v>
      </c>
    </row>
    <row r="3036" spans="1:10" x14ac:dyDescent="0.3">
      <c r="A3036" s="30">
        <v>2020</v>
      </c>
      <c r="B3036" s="27" t="s">
        <v>7</v>
      </c>
      <c r="C3036" s="4" t="s">
        <v>22</v>
      </c>
      <c r="D3036" s="2" t="s">
        <v>74</v>
      </c>
      <c r="E3036" s="2" t="str">
        <f t="shared" si="94"/>
        <v>202008</v>
      </c>
      <c r="F3036" s="2" t="str">
        <f t="shared" si="95"/>
        <v>20200870</v>
      </c>
      <c r="G3036" s="27" t="s">
        <v>75</v>
      </c>
      <c r="H3036" s="27">
        <v>146724</v>
      </c>
      <c r="I3036" s="27">
        <v>776512</v>
      </c>
      <c r="J3036" s="10">
        <v>0</v>
      </c>
    </row>
    <row r="3037" spans="1:10" x14ac:dyDescent="0.3">
      <c r="A3037" s="30">
        <v>2020</v>
      </c>
      <c r="B3037" s="27" t="s">
        <v>7</v>
      </c>
      <c r="C3037" s="4" t="s">
        <v>22</v>
      </c>
      <c r="D3037" s="2" t="s">
        <v>76</v>
      </c>
      <c r="E3037" s="2" t="str">
        <f t="shared" si="94"/>
        <v>202008</v>
      </c>
      <c r="F3037" s="2" t="str">
        <f t="shared" si="95"/>
        <v>20200873</v>
      </c>
      <c r="G3037" s="27" t="s">
        <v>77</v>
      </c>
      <c r="H3037" s="27">
        <v>474453</v>
      </c>
      <c r="I3037" s="27">
        <v>761552</v>
      </c>
      <c r="J3037" s="10">
        <v>0</v>
      </c>
    </row>
    <row r="3038" spans="1:10" x14ac:dyDescent="0.3">
      <c r="A3038" s="30">
        <v>2020</v>
      </c>
      <c r="B3038" s="27" t="s">
        <v>7</v>
      </c>
      <c r="C3038" s="4" t="s">
        <v>22</v>
      </c>
      <c r="D3038" s="2" t="s">
        <v>78</v>
      </c>
      <c r="E3038" s="2" t="str">
        <f t="shared" si="94"/>
        <v>202008</v>
      </c>
      <c r="F3038" s="2" t="str">
        <f t="shared" si="95"/>
        <v>20200876</v>
      </c>
      <c r="G3038" s="27" t="s">
        <v>79</v>
      </c>
      <c r="H3038" s="27">
        <v>2425473</v>
      </c>
      <c r="I3038" s="27">
        <v>1897656</v>
      </c>
      <c r="J3038" s="10">
        <v>0</v>
      </c>
    </row>
    <row r="3039" spans="1:10" x14ac:dyDescent="0.3">
      <c r="A3039" s="30">
        <v>2020</v>
      </c>
      <c r="B3039" s="27" t="s">
        <v>7</v>
      </c>
      <c r="C3039" s="4" t="s">
        <v>22</v>
      </c>
      <c r="D3039" s="2" t="s">
        <v>80</v>
      </c>
      <c r="E3039" s="2" t="str">
        <f t="shared" si="94"/>
        <v>202008</v>
      </c>
      <c r="F3039" s="2" t="str">
        <f t="shared" si="95"/>
        <v>20200897</v>
      </c>
      <c r="G3039" s="27" t="s">
        <v>81</v>
      </c>
      <c r="H3039" s="27">
        <v>3731</v>
      </c>
      <c r="I3039" s="27">
        <v>27170</v>
      </c>
      <c r="J3039" s="10">
        <v>0</v>
      </c>
    </row>
    <row r="3040" spans="1:10" x14ac:dyDescent="0.3">
      <c r="A3040" s="30">
        <v>2020</v>
      </c>
      <c r="B3040" s="27" t="s">
        <v>7</v>
      </c>
      <c r="C3040" s="4" t="s">
        <v>22</v>
      </c>
      <c r="D3040" s="2" t="s">
        <v>82</v>
      </c>
      <c r="E3040" s="2" t="str">
        <f t="shared" si="94"/>
        <v>202008</v>
      </c>
      <c r="F3040" s="2" t="str">
        <f t="shared" si="95"/>
        <v>20200899</v>
      </c>
      <c r="G3040" s="27" t="s">
        <v>83</v>
      </c>
      <c r="H3040" s="27">
        <v>8561</v>
      </c>
      <c r="I3040" s="27">
        <v>61536</v>
      </c>
      <c r="J3040" s="10">
        <v>0</v>
      </c>
    </row>
    <row r="3041" spans="1:10" x14ac:dyDescent="0.3">
      <c r="A3041" s="31">
        <v>2020</v>
      </c>
      <c r="B3041" s="31" t="s">
        <v>17</v>
      </c>
      <c r="C3041" s="4" t="s">
        <v>92</v>
      </c>
      <c r="D3041" s="2" t="s">
        <v>5</v>
      </c>
      <c r="E3041" s="2" t="str">
        <f t="shared" si="94"/>
        <v>202009</v>
      </c>
      <c r="F3041" s="2" t="str">
        <f t="shared" si="95"/>
        <v>20200991</v>
      </c>
      <c r="G3041" s="31" t="s">
        <v>6</v>
      </c>
      <c r="H3041" s="31">
        <v>15750</v>
      </c>
      <c r="I3041" s="31">
        <v>55294</v>
      </c>
      <c r="J3041" s="10">
        <v>0</v>
      </c>
    </row>
    <row r="3042" spans="1:10" x14ac:dyDescent="0.3">
      <c r="A3042" s="31">
        <v>2020</v>
      </c>
      <c r="B3042" s="31" t="s">
        <v>17</v>
      </c>
      <c r="C3042" s="4" t="s">
        <v>92</v>
      </c>
      <c r="D3042" s="2" t="s">
        <v>18</v>
      </c>
      <c r="E3042" s="2" t="str">
        <f t="shared" si="94"/>
        <v>202009</v>
      </c>
      <c r="F3042" s="2" t="str">
        <f t="shared" si="95"/>
        <v>20200905</v>
      </c>
      <c r="G3042" s="31" t="s">
        <v>19</v>
      </c>
      <c r="H3042" s="31">
        <v>3943689</v>
      </c>
      <c r="I3042" s="31">
        <v>2484416</v>
      </c>
      <c r="J3042" s="10">
        <v>0</v>
      </c>
    </row>
    <row r="3043" spans="1:10" x14ac:dyDescent="0.3">
      <c r="A3043" s="31">
        <v>2020</v>
      </c>
      <c r="B3043" s="31" t="s">
        <v>17</v>
      </c>
      <c r="C3043" s="4" t="s">
        <v>92</v>
      </c>
      <c r="D3043" s="2" t="s">
        <v>20</v>
      </c>
      <c r="E3043" s="2" t="str">
        <f t="shared" si="94"/>
        <v>202009</v>
      </c>
      <c r="F3043" s="2" t="str">
        <f t="shared" si="95"/>
        <v>20200981</v>
      </c>
      <c r="G3043" s="31" t="s">
        <v>21</v>
      </c>
      <c r="H3043" s="31">
        <v>45100</v>
      </c>
      <c r="I3043" s="31">
        <v>221336</v>
      </c>
      <c r="J3043" s="10">
        <v>0</v>
      </c>
    </row>
    <row r="3044" spans="1:10" x14ac:dyDescent="0.3">
      <c r="A3044" s="31">
        <v>2020</v>
      </c>
      <c r="B3044" s="31" t="s">
        <v>17</v>
      </c>
      <c r="C3044" s="4" t="s">
        <v>92</v>
      </c>
      <c r="D3044" s="2" t="s">
        <v>22</v>
      </c>
      <c r="E3044" s="2" t="str">
        <f t="shared" si="94"/>
        <v>202009</v>
      </c>
      <c r="F3044" s="2" t="str">
        <f t="shared" si="95"/>
        <v>20200908</v>
      </c>
      <c r="G3044" s="31" t="s">
        <v>23</v>
      </c>
      <c r="H3044" s="31">
        <v>1131290</v>
      </c>
      <c r="I3044" s="31">
        <v>1439862</v>
      </c>
      <c r="J3044" s="10">
        <v>0</v>
      </c>
    </row>
    <row r="3045" spans="1:10" x14ac:dyDescent="0.3">
      <c r="A3045" s="31">
        <v>2020</v>
      </c>
      <c r="B3045" s="31" t="s">
        <v>17</v>
      </c>
      <c r="C3045" s="4" t="s">
        <v>92</v>
      </c>
      <c r="D3045" s="2" t="s">
        <v>24</v>
      </c>
      <c r="E3045" s="2" t="str">
        <f t="shared" si="94"/>
        <v>202009</v>
      </c>
      <c r="F3045" s="2" t="str">
        <f t="shared" si="95"/>
        <v>20200911</v>
      </c>
      <c r="G3045" s="31" t="s">
        <v>25</v>
      </c>
      <c r="H3045" s="31">
        <v>6229846</v>
      </c>
      <c r="I3045" s="31">
        <v>1489801</v>
      </c>
      <c r="J3045" s="10">
        <v>0</v>
      </c>
    </row>
    <row r="3046" spans="1:10" x14ac:dyDescent="0.3">
      <c r="A3046" s="31">
        <v>2020</v>
      </c>
      <c r="B3046" s="31" t="s">
        <v>17</v>
      </c>
      <c r="C3046" s="4" t="s">
        <v>92</v>
      </c>
      <c r="D3046" s="2" t="s">
        <v>26</v>
      </c>
      <c r="E3046" s="2" t="str">
        <f t="shared" si="94"/>
        <v>202009</v>
      </c>
      <c r="F3046" s="2" t="str">
        <f t="shared" si="95"/>
        <v>20200913</v>
      </c>
      <c r="G3046" s="31" t="s">
        <v>27</v>
      </c>
      <c r="H3046" s="31">
        <v>635225</v>
      </c>
      <c r="I3046" s="31">
        <v>1495414</v>
      </c>
      <c r="J3046" s="10">
        <v>0</v>
      </c>
    </row>
    <row r="3047" spans="1:10" x14ac:dyDescent="0.3">
      <c r="A3047" s="31">
        <v>2020</v>
      </c>
      <c r="B3047" s="31" t="s">
        <v>17</v>
      </c>
      <c r="C3047" s="4" t="s">
        <v>92</v>
      </c>
      <c r="D3047" s="2" t="s">
        <v>28</v>
      </c>
      <c r="E3047" s="2" t="str">
        <f t="shared" si="94"/>
        <v>202009</v>
      </c>
      <c r="F3047" s="2" t="str">
        <f t="shared" si="95"/>
        <v>20200915</v>
      </c>
      <c r="G3047" s="31" t="s">
        <v>29</v>
      </c>
      <c r="H3047" s="31">
        <v>451619</v>
      </c>
      <c r="I3047" s="31">
        <v>668458</v>
      </c>
      <c r="J3047" s="10">
        <v>0</v>
      </c>
    </row>
    <row r="3048" spans="1:10" x14ac:dyDescent="0.3">
      <c r="A3048" s="31">
        <v>2020</v>
      </c>
      <c r="B3048" s="31" t="s">
        <v>17</v>
      </c>
      <c r="C3048" s="4" t="s">
        <v>92</v>
      </c>
      <c r="D3048" s="2" t="s">
        <v>30</v>
      </c>
      <c r="E3048" s="2" t="str">
        <f t="shared" si="94"/>
        <v>202009</v>
      </c>
      <c r="F3048" s="2" t="str">
        <f t="shared" si="95"/>
        <v>20200917</v>
      </c>
      <c r="G3048" s="31" t="s">
        <v>31</v>
      </c>
      <c r="H3048" s="31">
        <v>467569</v>
      </c>
      <c r="I3048" s="31">
        <v>410370</v>
      </c>
      <c r="J3048" s="10">
        <v>0</v>
      </c>
    </row>
    <row r="3049" spans="1:10" x14ac:dyDescent="0.3">
      <c r="A3049" s="31">
        <v>2020</v>
      </c>
      <c r="B3049" s="31" t="s">
        <v>17</v>
      </c>
      <c r="C3049" s="4" t="s">
        <v>92</v>
      </c>
      <c r="D3049" s="2" t="s">
        <v>32</v>
      </c>
      <c r="E3049" s="2" t="str">
        <f t="shared" si="94"/>
        <v>202009</v>
      </c>
      <c r="F3049" s="2" t="str">
        <f t="shared" si="95"/>
        <v>20200918</v>
      </c>
      <c r="G3049" s="31" t="s">
        <v>33</v>
      </c>
      <c r="H3049" s="31">
        <v>70188</v>
      </c>
      <c r="I3049" s="31">
        <v>323304</v>
      </c>
      <c r="J3049" s="10">
        <v>0</v>
      </c>
    </row>
    <row r="3050" spans="1:10" x14ac:dyDescent="0.3">
      <c r="A3050" s="31">
        <v>2020</v>
      </c>
      <c r="B3050" s="31" t="s">
        <v>17</v>
      </c>
      <c r="C3050" s="4" t="s">
        <v>92</v>
      </c>
      <c r="D3050" s="2" t="s">
        <v>34</v>
      </c>
      <c r="E3050" s="2" t="str">
        <f t="shared" si="94"/>
        <v>202009</v>
      </c>
      <c r="F3050" s="2" t="str">
        <f t="shared" si="95"/>
        <v>20200985</v>
      </c>
      <c r="G3050" s="31" t="s">
        <v>35</v>
      </c>
      <c r="H3050" s="31">
        <v>153745</v>
      </c>
      <c r="I3050" s="31">
        <v>243083</v>
      </c>
      <c r="J3050" s="10">
        <v>0</v>
      </c>
    </row>
    <row r="3051" spans="1:10" x14ac:dyDescent="0.3">
      <c r="A3051" s="31">
        <v>2020</v>
      </c>
      <c r="B3051" s="31" t="s">
        <v>17</v>
      </c>
      <c r="C3051" s="4" t="s">
        <v>92</v>
      </c>
      <c r="D3051" s="2" t="s">
        <v>36</v>
      </c>
      <c r="E3051" s="2" t="str">
        <f t="shared" si="94"/>
        <v>202009</v>
      </c>
      <c r="F3051" s="2" t="str">
        <f t="shared" si="95"/>
        <v>20200919</v>
      </c>
      <c r="G3051" s="31" t="s">
        <v>37</v>
      </c>
      <c r="H3051" s="31">
        <v>276526</v>
      </c>
      <c r="I3051" s="31">
        <v>979609</v>
      </c>
      <c r="J3051" s="10">
        <v>0</v>
      </c>
    </row>
    <row r="3052" spans="1:10" x14ac:dyDescent="0.3">
      <c r="A3052" s="31">
        <v>2020</v>
      </c>
      <c r="B3052" s="31" t="s">
        <v>17</v>
      </c>
      <c r="C3052" s="4" t="s">
        <v>92</v>
      </c>
      <c r="D3052" s="2" t="s">
        <v>38</v>
      </c>
      <c r="E3052" s="2" t="str">
        <f t="shared" si="94"/>
        <v>202009</v>
      </c>
      <c r="F3052" s="2" t="str">
        <f t="shared" si="95"/>
        <v>20200920</v>
      </c>
      <c r="G3052" s="31" t="s">
        <v>39</v>
      </c>
      <c r="H3052" s="31">
        <v>312893</v>
      </c>
      <c r="I3052" s="31">
        <v>869027</v>
      </c>
      <c r="J3052" s="10">
        <v>0</v>
      </c>
    </row>
    <row r="3053" spans="1:10" x14ac:dyDescent="0.3">
      <c r="A3053" s="31">
        <v>2020</v>
      </c>
      <c r="B3053" s="31" t="s">
        <v>17</v>
      </c>
      <c r="C3053" s="4" t="s">
        <v>92</v>
      </c>
      <c r="D3053" s="2" t="s">
        <v>40</v>
      </c>
      <c r="E3053" s="2" t="str">
        <f t="shared" si="94"/>
        <v>202009</v>
      </c>
      <c r="F3053" s="2" t="str">
        <f t="shared" si="95"/>
        <v>20200927</v>
      </c>
      <c r="G3053" s="31" t="s">
        <v>41</v>
      </c>
      <c r="H3053" s="31">
        <v>48194</v>
      </c>
      <c r="I3053" s="31">
        <v>369810</v>
      </c>
      <c r="J3053" s="10">
        <v>0</v>
      </c>
    </row>
    <row r="3054" spans="1:10" x14ac:dyDescent="0.3">
      <c r="A3054" s="31">
        <v>2020</v>
      </c>
      <c r="B3054" s="31" t="s">
        <v>17</v>
      </c>
      <c r="C3054" s="4" t="s">
        <v>92</v>
      </c>
      <c r="D3054" s="2" t="s">
        <v>42</v>
      </c>
      <c r="E3054" s="2" t="str">
        <f t="shared" si="94"/>
        <v>202009</v>
      </c>
      <c r="F3054" s="2" t="str">
        <f t="shared" si="95"/>
        <v>20200923</v>
      </c>
      <c r="G3054" s="31" t="s">
        <v>43</v>
      </c>
      <c r="H3054" s="31">
        <v>307206</v>
      </c>
      <c r="I3054" s="31">
        <v>1328429</v>
      </c>
      <c r="J3054" s="10">
        <v>0</v>
      </c>
    </row>
    <row r="3055" spans="1:10" x14ac:dyDescent="0.3">
      <c r="A3055" s="31">
        <v>2020</v>
      </c>
      <c r="B3055" s="31" t="s">
        <v>17</v>
      </c>
      <c r="C3055" s="4" t="s">
        <v>92</v>
      </c>
      <c r="D3055" s="2" t="s">
        <v>44</v>
      </c>
      <c r="E3055" s="2" t="str">
        <f t="shared" si="94"/>
        <v>202009</v>
      </c>
      <c r="F3055" s="2" t="str">
        <f t="shared" si="95"/>
        <v>20200925</v>
      </c>
      <c r="G3055" s="31" t="s">
        <v>45</v>
      </c>
      <c r="H3055" s="31">
        <v>1464136</v>
      </c>
      <c r="I3055" s="31">
        <v>924558</v>
      </c>
      <c r="J3055" s="10">
        <v>0</v>
      </c>
    </row>
    <row r="3056" spans="1:10" x14ac:dyDescent="0.3">
      <c r="A3056" s="31">
        <v>2020</v>
      </c>
      <c r="B3056" s="31" t="s">
        <v>17</v>
      </c>
      <c r="C3056" s="4" t="s">
        <v>92</v>
      </c>
      <c r="D3056" s="2" t="s">
        <v>46</v>
      </c>
      <c r="E3056" s="2" t="str">
        <f t="shared" si="94"/>
        <v>202009</v>
      </c>
      <c r="F3056" s="2" t="str">
        <f t="shared" si="95"/>
        <v>20200994</v>
      </c>
      <c r="G3056" s="31" t="s">
        <v>47</v>
      </c>
      <c r="H3056" s="31">
        <v>5229</v>
      </c>
      <c r="I3056" s="31">
        <v>41311</v>
      </c>
      <c r="J3056" s="10">
        <v>0</v>
      </c>
    </row>
    <row r="3057" spans="1:10" x14ac:dyDescent="0.3">
      <c r="A3057" s="31">
        <v>2020</v>
      </c>
      <c r="B3057" s="31" t="s">
        <v>17</v>
      </c>
      <c r="C3057" s="4" t="s">
        <v>92</v>
      </c>
      <c r="D3057" s="2" t="s">
        <v>48</v>
      </c>
      <c r="E3057" s="2" t="str">
        <f t="shared" si="94"/>
        <v>202009</v>
      </c>
      <c r="F3057" s="2" t="str">
        <f t="shared" si="95"/>
        <v>20200995</v>
      </c>
      <c r="G3057" s="31" t="s">
        <v>49</v>
      </c>
      <c r="H3057" s="31">
        <v>17552</v>
      </c>
      <c r="I3057" s="31">
        <v>61585</v>
      </c>
      <c r="J3057" s="10">
        <v>0</v>
      </c>
    </row>
    <row r="3058" spans="1:10" x14ac:dyDescent="0.3">
      <c r="A3058" s="31">
        <v>2020</v>
      </c>
      <c r="B3058" s="31" t="s">
        <v>17</v>
      </c>
      <c r="C3058" s="4" t="s">
        <v>92</v>
      </c>
      <c r="D3058" s="2" t="s">
        <v>50</v>
      </c>
      <c r="E3058" s="2" t="str">
        <f t="shared" si="94"/>
        <v>202009</v>
      </c>
      <c r="F3058" s="2" t="str">
        <f t="shared" si="95"/>
        <v>20200941</v>
      </c>
      <c r="G3058" s="31" t="s">
        <v>51</v>
      </c>
      <c r="H3058" s="31">
        <v>317775</v>
      </c>
      <c r="I3058" s="31">
        <v>793953</v>
      </c>
      <c r="J3058" s="10">
        <v>0</v>
      </c>
    </row>
    <row r="3059" spans="1:10" x14ac:dyDescent="0.3">
      <c r="A3059" s="31">
        <v>2020</v>
      </c>
      <c r="B3059" s="31" t="s">
        <v>17</v>
      </c>
      <c r="C3059" s="4" t="s">
        <v>92</v>
      </c>
      <c r="D3059" s="2" t="s">
        <v>54</v>
      </c>
      <c r="E3059" s="2" t="str">
        <f t="shared" si="94"/>
        <v>202009</v>
      </c>
      <c r="F3059" s="2" t="str">
        <f t="shared" si="95"/>
        <v>20200944</v>
      </c>
      <c r="G3059" s="31" t="s">
        <v>55</v>
      </c>
      <c r="H3059" s="31">
        <v>138481</v>
      </c>
      <c r="I3059" s="31">
        <v>775421</v>
      </c>
      <c r="J3059" s="10">
        <v>0</v>
      </c>
    </row>
    <row r="3060" spans="1:10" x14ac:dyDescent="0.3">
      <c r="A3060" s="31">
        <v>2020</v>
      </c>
      <c r="B3060" s="31" t="s">
        <v>17</v>
      </c>
      <c r="C3060" s="4" t="s">
        <v>92</v>
      </c>
      <c r="D3060" s="2" t="s">
        <v>56</v>
      </c>
      <c r="E3060" s="2" t="str">
        <f t="shared" si="94"/>
        <v>202009</v>
      </c>
      <c r="F3060" s="2" t="str">
        <f t="shared" si="95"/>
        <v>20200947</v>
      </c>
      <c r="G3060" s="31" t="s">
        <v>57</v>
      </c>
      <c r="H3060" s="31">
        <v>365344</v>
      </c>
      <c r="I3060" s="31">
        <v>954113</v>
      </c>
      <c r="J3060" s="10">
        <v>0</v>
      </c>
    </row>
    <row r="3061" spans="1:10" x14ac:dyDescent="0.3">
      <c r="A3061" s="31">
        <v>2020</v>
      </c>
      <c r="B3061" s="31" t="s">
        <v>17</v>
      </c>
      <c r="C3061" s="4" t="s">
        <v>92</v>
      </c>
      <c r="D3061" s="2" t="s">
        <v>58</v>
      </c>
      <c r="E3061" s="2" t="str">
        <f t="shared" si="94"/>
        <v>202009</v>
      </c>
      <c r="F3061" s="2" t="str">
        <f t="shared" si="95"/>
        <v>20200950</v>
      </c>
      <c r="G3061" s="31" t="s">
        <v>59</v>
      </c>
      <c r="H3061" s="31">
        <v>416992</v>
      </c>
      <c r="I3061" s="31">
        <v>559823</v>
      </c>
      <c r="J3061" s="10">
        <v>0</v>
      </c>
    </row>
    <row r="3062" spans="1:10" x14ac:dyDescent="0.3">
      <c r="A3062" s="31">
        <v>2020</v>
      </c>
      <c r="B3062" s="31" t="s">
        <v>17</v>
      </c>
      <c r="C3062" s="4" t="s">
        <v>92</v>
      </c>
      <c r="D3062" s="2" t="s">
        <v>60</v>
      </c>
      <c r="E3062" s="2" t="str">
        <f t="shared" si="94"/>
        <v>202009</v>
      </c>
      <c r="F3062" s="2" t="str">
        <f t="shared" si="95"/>
        <v>20200952</v>
      </c>
      <c r="G3062" s="31" t="s">
        <v>61</v>
      </c>
      <c r="H3062" s="31">
        <v>264364</v>
      </c>
      <c r="I3062" s="31">
        <v>1145176</v>
      </c>
      <c r="J3062" s="10">
        <v>0</v>
      </c>
    </row>
    <row r="3063" spans="1:10" x14ac:dyDescent="0.3">
      <c r="A3063" s="31">
        <v>2020</v>
      </c>
      <c r="B3063" s="31" t="s">
        <v>17</v>
      </c>
      <c r="C3063" s="4" t="s">
        <v>92</v>
      </c>
      <c r="D3063" s="2" t="s">
        <v>62</v>
      </c>
      <c r="E3063" s="2" t="str">
        <f t="shared" si="94"/>
        <v>202009</v>
      </c>
      <c r="F3063" s="2" t="str">
        <f t="shared" si="95"/>
        <v>20200954</v>
      </c>
      <c r="G3063" s="31" t="s">
        <v>63</v>
      </c>
      <c r="H3063" s="31">
        <v>424158</v>
      </c>
      <c r="I3063" s="31">
        <v>1076169</v>
      </c>
      <c r="J3063" s="10">
        <v>0</v>
      </c>
    </row>
    <row r="3064" spans="1:10" x14ac:dyDescent="0.3">
      <c r="A3064" s="31">
        <v>2020</v>
      </c>
      <c r="B3064" s="31" t="s">
        <v>17</v>
      </c>
      <c r="C3064" s="4" t="s">
        <v>92</v>
      </c>
      <c r="D3064" s="2" t="s">
        <v>64</v>
      </c>
      <c r="E3064" s="2" t="str">
        <f t="shared" si="94"/>
        <v>202009</v>
      </c>
      <c r="F3064" s="2" t="str">
        <f t="shared" si="95"/>
        <v>20200986</v>
      </c>
      <c r="G3064" s="31" t="s">
        <v>65</v>
      </c>
      <c r="H3064" s="31">
        <v>42098</v>
      </c>
      <c r="I3064" s="31">
        <v>263274</v>
      </c>
      <c r="J3064" s="10">
        <v>0</v>
      </c>
    </row>
    <row r="3065" spans="1:10" x14ac:dyDescent="0.3">
      <c r="A3065" s="31">
        <v>2020</v>
      </c>
      <c r="B3065" s="31" t="s">
        <v>17</v>
      </c>
      <c r="C3065" s="4" t="s">
        <v>92</v>
      </c>
      <c r="D3065" s="2" t="s">
        <v>66</v>
      </c>
      <c r="E3065" s="2" t="str">
        <f t="shared" si="94"/>
        <v>202009</v>
      </c>
      <c r="F3065" s="2" t="str">
        <f t="shared" si="95"/>
        <v>20200963</v>
      </c>
      <c r="G3065" s="31" t="s">
        <v>67</v>
      </c>
      <c r="H3065" s="31">
        <v>272239</v>
      </c>
      <c r="I3065" s="31">
        <v>255498</v>
      </c>
      <c r="J3065" s="10">
        <v>0</v>
      </c>
    </row>
    <row r="3066" spans="1:10" x14ac:dyDescent="0.3">
      <c r="A3066" s="31">
        <v>2020</v>
      </c>
      <c r="B3066" s="31" t="s">
        <v>17</v>
      </c>
      <c r="C3066" s="4" t="s">
        <v>92</v>
      </c>
      <c r="D3066" s="2" t="s">
        <v>68</v>
      </c>
      <c r="E3066" s="2" t="str">
        <f t="shared" si="94"/>
        <v>202009</v>
      </c>
      <c r="F3066" s="2" t="str">
        <f t="shared" si="95"/>
        <v>20200966</v>
      </c>
      <c r="G3066" s="31" t="s">
        <v>69</v>
      </c>
      <c r="H3066" s="31">
        <v>546911</v>
      </c>
      <c r="I3066" s="31">
        <v>424443</v>
      </c>
      <c r="J3066" s="10">
        <v>0</v>
      </c>
    </row>
    <row r="3067" spans="1:10" x14ac:dyDescent="0.3">
      <c r="A3067" s="31">
        <v>2020</v>
      </c>
      <c r="B3067" s="31" t="s">
        <v>17</v>
      </c>
      <c r="C3067" s="4" t="s">
        <v>92</v>
      </c>
      <c r="D3067" s="2" t="s">
        <v>70</v>
      </c>
      <c r="E3067" s="2" t="str">
        <f t="shared" si="94"/>
        <v>202009</v>
      </c>
      <c r="F3067" s="2" t="str">
        <f t="shared" si="95"/>
        <v>20200988</v>
      </c>
      <c r="G3067" s="31" t="s">
        <v>71</v>
      </c>
      <c r="H3067" s="31">
        <v>40935</v>
      </c>
      <c r="I3067" s="31">
        <v>17453</v>
      </c>
      <c r="J3067" s="10">
        <v>0</v>
      </c>
    </row>
    <row r="3068" spans="1:10" x14ac:dyDescent="0.3">
      <c r="A3068" s="31">
        <v>2020</v>
      </c>
      <c r="B3068" s="31" t="s">
        <v>17</v>
      </c>
      <c r="C3068" s="4" t="s">
        <v>92</v>
      </c>
      <c r="D3068" s="2" t="s">
        <v>72</v>
      </c>
      <c r="E3068" s="2" t="str">
        <f t="shared" si="94"/>
        <v>202009</v>
      </c>
      <c r="F3068" s="2" t="str">
        <f t="shared" si="95"/>
        <v>20200968</v>
      </c>
      <c r="G3068" s="31" t="s">
        <v>73</v>
      </c>
      <c r="H3068" s="31">
        <v>1088197</v>
      </c>
      <c r="I3068" s="31">
        <v>1021289</v>
      </c>
      <c r="J3068" s="10">
        <v>0</v>
      </c>
    </row>
    <row r="3069" spans="1:10" x14ac:dyDescent="0.3">
      <c r="A3069" s="31">
        <v>2020</v>
      </c>
      <c r="B3069" s="31" t="s">
        <v>17</v>
      </c>
      <c r="C3069" s="4" t="s">
        <v>92</v>
      </c>
      <c r="D3069" s="2" t="s">
        <v>74</v>
      </c>
      <c r="E3069" s="2" t="str">
        <f t="shared" si="94"/>
        <v>202009</v>
      </c>
      <c r="F3069" s="2" t="str">
        <f t="shared" si="95"/>
        <v>20200970</v>
      </c>
      <c r="G3069" s="31" t="s">
        <v>75</v>
      </c>
      <c r="H3069" s="31">
        <v>150854</v>
      </c>
      <c r="I3069" s="31">
        <v>776976</v>
      </c>
      <c r="J3069" s="10">
        <v>0</v>
      </c>
    </row>
    <row r="3070" spans="1:10" x14ac:dyDescent="0.3">
      <c r="A3070" s="31">
        <v>2020</v>
      </c>
      <c r="B3070" s="31" t="s">
        <v>17</v>
      </c>
      <c r="C3070" s="4" t="s">
        <v>92</v>
      </c>
      <c r="D3070" s="2" t="s">
        <v>76</v>
      </c>
      <c r="E3070" s="2" t="str">
        <f t="shared" si="94"/>
        <v>202009</v>
      </c>
      <c r="F3070" s="2" t="str">
        <f t="shared" si="95"/>
        <v>20200973</v>
      </c>
      <c r="G3070" s="31" t="s">
        <v>77</v>
      </c>
      <c r="H3070" s="31">
        <v>486447</v>
      </c>
      <c r="I3070" s="31">
        <v>761373</v>
      </c>
      <c r="J3070" s="10">
        <v>0</v>
      </c>
    </row>
    <row r="3071" spans="1:10" x14ac:dyDescent="0.3">
      <c r="A3071" s="31">
        <v>2020</v>
      </c>
      <c r="B3071" s="31" t="s">
        <v>17</v>
      </c>
      <c r="C3071" s="4" t="s">
        <v>92</v>
      </c>
      <c r="D3071" s="2" t="s">
        <v>78</v>
      </c>
      <c r="E3071" s="2" t="str">
        <f t="shared" si="94"/>
        <v>202009</v>
      </c>
      <c r="F3071" s="2" t="str">
        <f t="shared" si="95"/>
        <v>20200976</v>
      </c>
      <c r="G3071" s="31" t="s">
        <v>79</v>
      </c>
      <c r="H3071" s="31">
        <v>2480919</v>
      </c>
      <c r="I3071" s="31">
        <v>1893545</v>
      </c>
      <c r="J3071" s="10">
        <v>0</v>
      </c>
    </row>
    <row r="3072" spans="1:10" x14ac:dyDescent="0.3">
      <c r="A3072" s="31">
        <v>2020</v>
      </c>
      <c r="B3072" s="31" t="s">
        <v>17</v>
      </c>
      <c r="C3072" s="4" t="s">
        <v>92</v>
      </c>
      <c r="D3072" s="2" t="s">
        <v>80</v>
      </c>
      <c r="E3072" s="2" t="str">
        <f t="shared" si="94"/>
        <v>202009</v>
      </c>
      <c r="F3072" s="2" t="str">
        <f t="shared" si="95"/>
        <v>20200997</v>
      </c>
      <c r="G3072" s="31" t="s">
        <v>81</v>
      </c>
      <c r="H3072" s="31">
        <v>3784</v>
      </c>
      <c r="I3072" s="31">
        <v>27174</v>
      </c>
      <c r="J3072" s="10">
        <v>0</v>
      </c>
    </row>
    <row r="3073" spans="1:10" x14ac:dyDescent="0.3">
      <c r="A3073" s="31">
        <v>2020</v>
      </c>
      <c r="B3073" s="31" t="s">
        <v>17</v>
      </c>
      <c r="C3073" s="4" t="s">
        <v>92</v>
      </c>
      <c r="D3073" s="2" t="s">
        <v>82</v>
      </c>
      <c r="E3073" s="2" t="str">
        <f t="shared" si="94"/>
        <v>202009</v>
      </c>
      <c r="F3073" s="2" t="str">
        <f t="shared" si="95"/>
        <v>20200999</v>
      </c>
      <c r="G3073" s="31" t="s">
        <v>83</v>
      </c>
      <c r="H3073" s="31">
        <v>8738</v>
      </c>
      <c r="I3073" s="31">
        <v>61618</v>
      </c>
      <c r="J3073" s="10">
        <v>0</v>
      </c>
    </row>
    <row r="3074" spans="1:10" x14ac:dyDescent="0.3">
      <c r="A3074" s="31">
        <v>2020</v>
      </c>
      <c r="B3074" s="31" t="s">
        <v>16</v>
      </c>
      <c r="C3074" s="5" t="s">
        <v>91</v>
      </c>
      <c r="D3074" s="2" t="s">
        <v>5</v>
      </c>
      <c r="E3074" s="2" t="str">
        <f t="shared" si="94"/>
        <v>202010</v>
      </c>
      <c r="F3074" s="2" t="str">
        <f t="shared" si="95"/>
        <v>20201091</v>
      </c>
      <c r="G3074" s="31" t="s">
        <v>6</v>
      </c>
      <c r="H3074" s="31">
        <v>16077</v>
      </c>
      <c r="I3074" s="31">
        <v>55346</v>
      </c>
      <c r="J3074" s="10">
        <v>0</v>
      </c>
    </row>
    <row r="3075" spans="1:10" x14ac:dyDescent="0.3">
      <c r="A3075" s="31">
        <v>2020</v>
      </c>
      <c r="B3075" s="31" t="s">
        <v>16</v>
      </c>
      <c r="C3075" s="5" t="s">
        <v>91</v>
      </c>
      <c r="D3075" s="2" t="s">
        <v>18</v>
      </c>
      <c r="E3075" s="2" t="str">
        <f t="shared" ref="E3075:E3138" si="96">+CONCATENATE(A3075,C3075)</f>
        <v>202010</v>
      </c>
      <c r="F3075" s="2" t="str">
        <f t="shared" si="95"/>
        <v>20201005</v>
      </c>
      <c r="G3075" s="31" t="s">
        <v>19</v>
      </c>
      <c r="H3075" s="31">
        <v>3980162</v>
      </c>
      <c r="I3075" s="31">
        <v>2465967</v>
      </c>
      <c r="J3075" s="10">
        <v>0</v>
      </c>
    </row>
    <row r="3076" spans="1:10" x14ac:dyDescent="0.3">
      <c r="A3076" s="31">
        <v>2020</v>
      </c>
      <c r="B3076" s="31" t="s">
        <v>16</v>
      </c>
      <c r="C3076" s="5" t="s">
        <v>91</v>
      </c>
      <c r="D3076" s="2" t="s">
        <v>20</v>
      </c>
      <c r="E3076" s="2" t="str">
        <f t="shared" si="96"/>
        <v>202010</v>
      </c>
      <c r="F3076" s="2" t="str">
        <f t="shared" ref="F3076:F3140" si="97">+CONCATENATE(A3076,C3076,D3076)</f>
        <v>20201081</v>
      </c>
      <c r="G3076" s="31" t="s">
        <v>21</v>
      </c>
      <c r="H3076" s="31">
        <v>45670</v>
      </c>
      <c r="I3076" s="31">
        <v>221983</v>
      </c>
      <c r="J3076" s="10">
        <v>0</v>
      </c>
    </row>
    <row r="3077" spans="1:10" x14ac:dyDescent="0.3">
      <c r="A3077" s="31">
        <v>2020</v>
      </c>
      <c r="B3077" s="31" t="s">
        <v>16</v>
      </c>
      <c r="C3077" s="5" t="s">
        <v>91</v>
      </c>
      <c r="D3077" s="2" t="s">
        <v>22</v>
      </c>
      <c r="E3077" s="2" t="str">
        <f t="shared" si="96"/>
        <v>202010</v>
      </c>
      <c r="F3077" s="2" t="str">
        <f t="shared" si="97"/>
        <v>20201008</v>
      </c>
      <c r="G3077" s="31" t="s">
        <v>23</v>
      </c>
      <c r="H3077" s="31">
        <v>1144422</v>
      </c>
      <c r="I3077" s="31">
        <v>1434931</v>
      </c>
      <c r="J3077" s="10">
        <v>0</v>
      </c>
    </row>
    <row r="3078" spans="1:10" x14ac:dyDescent="0.3">
      <c r="A3078" s="31">
        <v>2020</v>
      </c>
      <c r="B3078" s="31" t="s">
        <v>16</v>
      </c>
      <c r="C3078" s="5" t="s">
        <v>91</v>
      </c>
      <c r="D3078" s="2" t="s">
        <v>24</v>
      </c>
      <c r="E3078" s="2" t="str">
        <f t="shared" si="96"/>
        <v>202010</v>
      </c>
      <c r="F3078" s="2" t="str">
        <f t="shared" si="97"/>
        <v>20201011</v>
      </c>
      <c r="G3078" s="31" t="s">
        <v>25</v>
      </c>
      <c r="H3078" s="31">
        <v>6265327</v>
      </c>
      <c r="I3078" s="31">
        <v>1487971</v>
      </c>
      <c r="J3078" s="10">
        <v>0</v>
      </c>
    </row>
    <row r="3079" spans="1:10" x14ac:dyDescent="0.3">
      <c r="A3079" s="31">
        <v>2020</v>
      </c>
      <c r="B3079" s="31" t="s">
        <v>16</v>
      </c>
      <c r="C3079" s="5" t="s">
        <v>91</v>
      </c>
      <c r="D3079" s="2" t="s">
        <v>26</v>
      </c>
      <c r="E3079" s="2" t="str">
        <f t="shared" si="96"/>
        <v>202010</v>
      </c>
      <c r="F3079" s="2" t="str">
        <f t="shared" si="97"/>
        <v>20201013</v>
      </c>
      <c r="G3079" s="31" t="s">
        <v>27</v>
      </c>
      <c r="H3079" s="31">
        <v>643526</v>
      </c>
      <c r="I3079" s="31">
        <v>1492821</v>
      </c>
      <c r="J3079" s="10">
        <v>0</v>
      </c>
    </row>
    <row r="3080" spans="1:10" x14ac:dyDescent="0.3">
      <c r="A3080" s="31">
        <v>2020</v>
      </c>
      <c r="B3080" s="31" t="s">
        <v>16</v>
      </c>
      <c r="C3080" s="5" t="s">
        <v>91</v>
      </c>
      <c r="D3080" s="2" t="s">
        <v>28</v>
      </c>
      <c r="E3080" s="2" t="str">
        <f t="shared" si="96"/>
        <v>202010</v>
      </c>
      <c r="F3080" s="2" t="str">
        <f t="shared" si="97"/>
        <v>20201015</v>
      </c>
      <c r="G3080" s="31" t="s">
        <v>29</v>
      </c>
      <c r="H3080" s="31">
        <v>458460</v>
      </c>
      <c r="I3080" s="31">
        <v>664811</v>
      </c>
      <c r="J3080" s="10">
        <v>0</v>
      </c>
    </row>
    <row r="3081" spans="1:10" x14ac:dyDescent="0.3">
      <c r="A3081" s="31">
        <v>2020</v>
      </c>
      <c r="B3081" s="31" t="s">
        <v>16</v>
      </c>
      <c r="C3081" s="5" t="s">
        <v>91</v>
      </c>
      <c r="D3081" s="2" t="s">
        <v>30</v>
      </c>
      <c r="E3081" s="2" t="str">
        <f t="shared" si="96"/>
        <v>202010</v>
      </c>
      <c r="F3081" s="2" t="str">
        <f t="shared" si="97"/>
        <v>20201017</v>
      </c>
      <c r="G3081" s="31" t="s">
        <v>31</v>
      </c>
      <c r="H3081" s="31">
        <v>473362</v>
      </c>
      <c r="I3081" s="31">
        <v>407165</v>
      </c>
      <c r="J3081" s="10">
        <v>0</v>
      </c>
    </row>
    <row r="3082" spans="1:10" x14ac:dyDescent="0.3">
      <c r="A3082" s="31">
        <v>2020</v>
      </c>
      <c r="B3082" s="31" t="s">
        <v>16</v>
      </c>
      <c r="C3082" s="5" t="s">
        <v>91</v>
      </c>
      <c r="D3082" s="2" t="s">
        <v>32</v>
      </c>
      <c r="E3082" s="2" t="str">
        <f t="shared" si="96"/>
        <v>202010</v>
      </c>
      <c r="F3082" s="2" t="str">
        <f t="shared" si="97"/>
        <v>20201018</v>
      </c>
      <c r="G3082" s="31" t="s">
        <v>33</v>
      </c>
      <c r="H3082" s="31">
        <v>71571</v>
      </c>
      <c r="I3082" s="31">
        <v>323462</v>
      </c>
      <c r="J3082" s="10">
        <v>0</v>
      </c>
    </row>
    <row r="3083" spans="1:10" x14ac:dyDescent="0.3">
      <c r="A3083" s="31">
        <v>2020</v>
      </c>
      <c r="B3083" s="31" t="s">
        <v>16</v>
      </c>
      <c r="C3083" s="5" t="s">
        <v>91</v>
      </c>
      <c r="D3083" s="2" t="s">
        <v>34</v>
      </c>
      <c r="E3083" s="2" t="str">
        <f t="shared" si="96"/>
        <v>202010</v>
      </c>
      <c r="F3083" s="2" t="str">
        <f t="shared" si="97"/>
        <v>20201085</v>
      </c>
      <c r="G3083" s="31" t="s">
        <v>35</v>
      </c>
      <c r="H3083" s="31">
        <v>157170</v>
      </c>
      <c r="I3083" s="31">
        <v>241146</v>
      </c>
      <c r="J3083" s="10">
        <v>0</v>
      </c>
    </row>
    <row r="3084" spans="1:10" x14ac:dyDescent="0.3">
      <c r="A3084" s="31">
        <v>2020</v>
      </c>
      <c r="B3084" s="31" t="s">
        <v>16</v>
      </c>
      <c r="C3084" s="5" t="s">
        <v>91</v>
      </c>
      <c r="D3084" s="2" t="s">
        <v>36</v>
      </c>
      <c r="E3084" s="2" t="str">
        <f t="shared" si="96"/>
        <v>202010</v>
      </c>
      <c r="F3084" s="2" t="str">
        <f t="shared" si="97"/>
        <v>20201019</v>
      </c>
      <c r="G3084" s="31" t="s">
        <v>37</v>
      </c>
      <c r="H3084" s="31">
        <v>279510</v>
      </c>
      <c r="I3084" s="31">
        <v>980287</v>
      </c>
      <c r="J3084" s="10">
        <v>0</v>
      </c>
    </row>
    <row r="3085" spans="1:10" x14ac:dyDescent="0.3">
      <c r="A3085" s="31">
        <v>2020</v>
      </c>
      <c r="B3085" s="31" t="s">
        <v>16</v>
      </c>
      <c r="C3085" s="5" t="s">
        <v>91</v>
      </c>
      <c r="D3085" s="2" t="s">
        <v>38</v>
      </c>
      <c r="E3085" s="2" t="str">
        <f t="shared" si="96"/>
        <v>202010</v>
      </c>
      <c r="F3085" s="2" t="str">
        <f t="shared" si="97"/>
        <v>20201020</v>
      </c>
      <c r="G3085" s="31" t="s">
        <v>39</v>
      </c>
      <c r="H3085" s="31">
        <v>315896</v>
      </c>
      <c r="I3085" s="31">
        <v>869759</v>
      </c>
      <c r="J3085" s="10">
        <v>0</v>
      </c>
    </row>
    <row r="3086" spans="1:10" x14ac:dyDescent="0.3">
      <c r="A3086" s="31">
        <v>2020</v>
      </c>
      <c r="B3086" s="31" t="s">
        <v>16</v>
      </c>
      <c r="C3086" s="5" t="s">
        <v>91</v>
      </c>
      <c r="D3086" s="2" t="s">
        <v>40</v>
      </c>
      <c r="E3086" s="2" t="str">
        <f t="shared" si="96"/>
        <v>202010</v>
      </c>
      <c r="F3086" s="2" t="str">
        <f t="shared" si="97"/>
        <v>20201027</v>
      </c>
      <c r="G3086" s="31" t="s">
        <v>41</v>
      </c>
      <c r="H3086" s="31">
        <v>49283</v>
      </c>
      <c r="I3086" s="31">
        <v>370052</v>
      </c>
      <c r="J3086" s="10">
        <v>0</v>
      </c>
    </row>
    <row r="3087" spans="1:10" x14ac:dyDescent="0.3">
      <c r="A3087" s="31">
        <v>2020</v>
      </c>
      <c r="B3087" s="31" t="s">
        <v>16</v>
      </c>
      <c r="C3087" s="5" t="s">
        <v>91</v>
      </c>
      <c r="D3087" s="2" t="s">
        <v>42</v>
      </c>
      <c r="E3087" s="2" t="str">
        <f t="shared" si="96"/>
        <v>202010</v>
      </c>
      <c r="F3087" s="2" t="str">
        <f t="shared" si="97"/>
        <v>20201023</v>
      </c>
      <c r="G3087" s="31" t="s">
        <v>43</v>
      </c>
      <c r="H3087" s="31">
        <v>313500</v>
      </c>
      <c r="I3087" s="31">
        <v>1325456</v>
      </c>
      <c r="J3087" s="10">
        <v>0</v>
      </c>
    </row>
    <row r="3088" spans="1:10" x14ac:dyDescent="0.3">
      <c r="A3088" s="31">
        <v>2020</v>
      </c>
      <c r="B3088" s="31" t="s">
        <v>16</v>
      </c>
      <c r="C3088" s="5" t="s">
        <v>91</v>
      </c>
      <c r="D3088" s="2" t="s">
        <v>44</v>
      </c>
      <c r="E3088" s="2" t="str">
        <f t="shared" si="96"/>
        <v>202010</v>
      </c>
      <c r="F3088" s="2" t="str">
        <f t="shared" si="97"/>
        <v>20201025</v>
      </c>
      <c r="G3088" s="31" t="s">
        <v>45</v>
      </c>
      <c r="H3088" s="31">
        <v>1482341</v>
      </c>
      <c r="I3088" s="31">
        <v>918478</v>
      </c>
      <c r="J3088" s="10">
        <v>0</v>
      </c>
    </row>
    <row r="3089" spans="1:10" x14ac:dyDescent="0.3">
      <c r="A3089" s="31">
        <v>2020</v>
      </c>
      <c r="B3089" s="31" t="s">
        <v>16</v>
      </c>
      <c r="C3089" s="5" t="s">
        <v>91</v>
      </c>
      <c r="D3089" s="2" t="s">
        <v>46</v>
      </c>
      <c r="E3089" s="2" t="str">
        <f t="shared" si="96"/>
        <v>202010</v>
      </c>
      <c r="F3089" s="2" t="str">
        <f t="shared" si="97"/>
        <v>20201094</v>
      </c>
      <c r="G3089" s="31" t="s">
        <v>47</v>
      </c>
      <c r="H3089" s="31">
        <v>5248</v>
      </c>
      <c r="I3089" s="31">
        <v>41304</v>
      </c>
      <c r="J3089" s="10">
        <v>0</v>
      </c>
    </row>
    <row r="3090" spans="1:10" x14ac:dyDescent="0.3">
      <c r="A3090" s="31">
        <v>2020</v>
      </c>
      <c r="B3090" s="31" t="s">
        <v>16</v>
      </c>
      <c r="C3090" s="5" t="s">
        <v>91</v>
      </c>
      <c r="D3090" s="2" t="s">
        <v>48</v>
      </c>
      <c r="E3090" s="2" t="str">
        <f t="shared" si="96"/>
        <v>202010</v>
      </c>
      <c r="F3090" s="2" t="str">
        <f t="shared" si="97"/>
        <v>20201095</v>
      </c>
      <c r="G3090" s="31" t="s">
        <v>49</v>
      </c>
      <c r="H3090" s="31">
        <v>18377</v>
      </c>
      <c r="I3090" s="31">
        <v>60863</v>
      </c>
      <c r="J3090" s="10">
        <v>0</v>
      </c>
    </row>
    <row r="3091" spans="1:10" x14ac:dyDescent="0.3">
      <c r="A3091" s="31">
        <v>2020</v>
      </c>
      <c r="B3091" s="31" t="s">
        <v>16</v>
      </c>
      <c r="C3091" s="5" t="s">
        <v>91</v>
      </c>
      <c r="D3091" s="2" t="s">
        <v>50</v>
      </c>
      <c r="E3091" s="2" t="str">
        <f t="shared" si="96"/>
        <v>202010</v>
      </c>
      <c r="F3091" s="2" t="str">
        <f t="shared" si="97"/>
        <v>20201041</v>
      </c>
      <c r="G3091" s="31" t="s">
        <v>51</v>
      </c>
      <c r="H3091" s="31">
        <v>323916</v>
      </c>
      <c r="I3091" s="31">
        <v>790974</v>
      </c>
      <c r="J3091" s="10">
        <v>0</v>
      </c>
    </row>
    <row r="3092" spans="1:10" x14ac:dyDescent="0.3">
      <c r="A3092" s="31">
        <v>2020</v>
      </c>
      <c r="B3092" s="31" t="s">
        <v>16</v>
      </c>
      <c r="C3092" s="5" t="s">
        <v>91</v>
      </c>
      <c r="D3092" s="2" t="s">
        <v>54</v>
      </c>
      <c r="E3092" s="2" t="str">
        <f t="shared" si="96"/>
        <v>202010</v>
      </c>
      <c r="F3092" s="2" t="str">
        <f t="shared" si="97"/>
        <v>20201044</v>
      </c>
      <c r="G3092" s="31" t="s">
        <v>55</v>
      </c>
      <c r="H3092" s="31">
        <v>139979</v>
      </c>
      <c r="I3092" s="31">
        <v>778914</v>
      </c>
      <c r="J3092" s="10">
        <v>0</v>
      </c>
    </row>
    <row r="3093" spans="1:10" x14ac:dyDescent="0.3">
      <c r="A3093" s="31">
        <v>2020</v>
      </c>
      <c r="B3093" s="31" t="s">
        <v>16</v>
      </c>
      <c r="C3093" s="5" t="s">
        <v>91</v>
      </c>
      <c r="D3093" s="2" t="s">
        <v>56</v>
      </c>
      <c r="E3093" s="2" t="str">
        <f t="shared" si="96"/>
        <v>202010</v>
      </c>
      <c r="F3093" s="2" t="str">
        <f t="shared" si="97"/>
        <v>20201047</v>
      </c>
      <c r="G3093" s="31" t="s">
        <v>57</v>
      </c>
      <c r="H3093" s="31">
        <v>370642</v>
      </c>
      <c r="I3093" s="31">
        <v>952313</v>
      </c>
      <c r="J3093" s="10">
        <v>0</v>
      </c>
    </row>
    <row r="3094" spans="1:10" x14ac:dyDescent="0.3">
      <c r="A3094" s="31">
        <v>2020</v>
      </c>
      <c r="B3094" s="31" t="s">
        <v>16</v>
      </c>
      <c r="C3094" s="5" t="s">
        <v>91</v>
      </c>
      <c r="D3094" s="2" t="s">
        <v>58</v>
      </c>
      <c r="E3094" s="2" t="str">
        <f t="shared" si="96"/>
        <v>202010</v>
      </c>
      <c r="F3094" s="2" t="str">
        <f t="shared" si="97"/>
        <v>20201050</v>
      </c>
      <c r="G3094" s="31" t="s">
        <v>59</v>
      </c>
      <c r="H3094" s="31">
        <v>424366</v>
      </c>
      <c r="I3094" s="31">
        <v>558877</v>
      </c>
      <c r="J3094" s="10">
        <v>0</v>
      </c>
    </row>
    <row r="3095" spans="1:10" x14ac:dyDescent="0.3">
      <c r="A3095" s="31">
        <v>2020</v>
      </c>
      <c r="B3095" s="31" t="s">
        <v>16</v>
      </c>
      <c r="C3095" s="5" t="s">
        <v>91</v>
      </c>
      <c r="D3095" s="2" t="s">
        <v>60</v>
      </c>
      <c r="E3095" s="2" t="str">
        <f t="shared" si="96"/>
        <v>202010</v>
      </c>
      <c r="F3095" s="2" t="str">
        <f t="shared" si="97"/>
        <v>20201052</v>
      </c>
      <c r="G3095" s="31" t="s">
        <v>61</v>
      </c>
      <c r="H3095" s="31">
        <v>267280</v>
      </c>
      <c r="I3095" s="31">
        <v>1146767</v>
      </c>
      <c r="J3095" s="10">
        <v>0</v>
      </c>
    </row>
    <row r="3096" spans="1:10" x14ac:dyDescent="0.3">
      <c r="A3096" s="31">
        <v>2020</v>
      </c>
      <c r="B3096" s="31" t="s">
        <v>16</v>
      </c>
      <c r="C3096" s="5" t="s">
        <v>91</v>
      </c>
      <c r="D3096" s="2" t="s">
        <v>62</v>
      </c>
      <c r="E3096" s="2" t="str">
        <f t="shared" si="96"/>
        <v>202010</v>
      </c>
      <c r="F3096" s="2" t="str">
        <f t="shared" si="97"/>
        <v>20201054</v>
      </c>
      <c r="G3096" s="31" t="s">
        <v>63</v>
      </c>
      <c r="H3096" s="31">
        <v>432093</v>
      </c>
      <c r="I3096" s="31">
        <v>1074602</v>
      </c>
      <c r="J3096" s="10">
        <v>0</v>
      </c>
    </row>
    <row r="3097" spans="1:10" x14ac:dyDescent="0.3">
      <c r="A3097" s="31">
        <v>2020</v>
      </c>
      <c r="B3097" s="31" t="s">
        <v>16</v>
      </c>
      <c r="C3097" s="5" t="s">
        <v>91</v>
      </c>
      <c r="D3097" s="2" t="s">
        <v>64</v>
      </c>
      <c r="E3097" s="2" t="str">
        <f t="shared" si="96"/>
        <v>202010</v>
      </c>
      <c r="F3097" s="2" t="str">
        <f t="shared" si="97"/>
        <v>20201086</v>
      </c>
      <c r="G3097" s="31" t="s">
        <v>65</v>
      </c>
      <c r="H3097" s="31">
        <v>44055</v>
      </c>
      <c r="I3097" s="31">
        <v>261857</v>
      </c>
      <c r="J3097" s="10">
        <v>0</v>
      </c>
    </row>
    <row r="3098" spans="1:10" x14ac:dyDescent="0.3">
      <c r="A3098" s="31">
        <v>2020</v>
      </c>
      <c r="B3098" s="31" t="s">
        <v>16</v>
      </c>
      <c r="C3098" s="5" t="s">
        <v>91</v>
      </c>
      <c r="D3098" s="2" t="s">
        <v>66</v>
      </c>
      <c r="E3098" s="2" t="str">
        <f t="shared" si="96"/>
        <v>202010</v>
      </c>
      <c r="F3098" s="2" t="str">
        <f t="shared" si="97"/>
        <v>20201063</v>
      </c>
      <c r="G3098" s="31" t="s">
        <v>67</v>
      </c>
      <c r="H3098" s="31">
        <v>276748</v>
      </c>
      <c r="I3098" s="31">
        <v>253142</v>
      </c>
      <c r="J3098" s="10">
        <v>0</v>
      </c>
    </row>
    <row r="3099" spans="1:10" x14ac:dyDescent="0.3">
      <c r="A3099" s="31">
        <v>2020</v>
      </c>
      <c r="B3099" s="31" t="s">
        <v>16</v>
      </c>
      <c r="C3099" s="5" t="s">
        <v>91</v>
      </c>
      <c r="D3099" s="2" t="s">
        <v>68</v>
      </c>
      <c r="E3099" s="2" t="str">
        <f t="shared" si="96"/>
        <v>202010</v>
      </c>
      <c r="F3099" s="2" t="str">
        <f t="shared" si="97"/>
        <v>20201066</v>
      </c>
      <c r="G3099" s="31" t="s">
        <v>69</v>
      </c>
      <c r="H3099" s="31">
        <v>554487</v>
      </c>
      <c r="I3099" s="31">
        <v>419863</v>
      </c>
      <c r="J3099" s="10">
        <v>0</v>
      </c>
    </row>
    <row r="3100" spans="1:10" x14ac:dyDescent="0.3">
      <c r="A3100" s="31">
        <v>2020</v>
      </c>
      <c r="B3100" s="31" t="s">
        <v>16</v>
      </c>
      <c r="C3100" s="5" t="s">
        <v>91</v>
      </c>
      <c r="D3100" s="2" t="s">
        <v>70</v>
      </c>
      <c r="E3100" s="2" t="str">
        <f t="shared" si="96"/>
        <v>202010</v>
      </c>
      <c r="F3100" s="2" t="str">
        <f t="shared" si="97"/>
        <v>20201088</v>
      </c>
      <c r="G3100" s="31" t="s">
        <v>71</v>
      </c>
      <c r="H3100" s="31">
        <v>41323</v>
      </c>
      <c r="I3100" s="31">
        <v>17736</v>
      </c>
      <c r="J3100" s="10">
        <v>0</v>
      </c>
    </row>
    <row r="3101" spans="1:10" x14ac:dyDescent="0.3">
      <c r="A3101" s="31">
        <v>2020</v>
      </c>
      <c r="B3101" s="31" t="s">
        <v>16</v>
      </c>
      <c r="C3101" s="5" t="s">
        <v>91</v>
      </c>
      <c r="D3101" s="2" t="s">
        <v>72</v>
      </c>
      <c r="E3101" s="2" t="str">
        <f t="shared" si="96"/>
        <v>202010</v>
      </c>
      <c r="F3101" s="2" t="str">
        <f t="shared" si="97"/>
        <v>20201068</v>
      </c>
      <c r="G3101" s="31" t="s">
        <v>73</v>
      </c>
      <c r="H3101" s="31">
        <v>1102271</v>
      </c>
      <c r="I3101" s="31">
        <v>1013113</v>
      </c>
      <c r="J3101" s="10">
        <v>0</v>
      </c>
    </row>
    <row r="3102" spans="1:10" x14ac:dyDescent="0.3">
      <c r="A3102" s="31">
        <v>2020</v>
      </c>
      <c r="B3102" s="31" t="s">
        <v>16</v>
      </c>
      <c r="C3102" s="5" t="s">
        <v>91</v>
      </c>
      <c r="D3102" s="2" t="s">
        <v>74</v>
      </c>
      <c r="E3102" s="2" t="str">
        <f t="shared" si="96"/>
        <v>202010</v>
      </c>
      <c r="F3102" s="2" t="str">
        <f t="shared" si="97"/>
        <v>20201070</v>
      </c>
      <c r="G3102" s="31" t="s">
        <v>75</v>
      </c>
      <c r="H3102" s="31">
        <v>153846</v>
      </c>
      <c r="I3102" s="31">
        <v>777018</v>
      </c>
      <c r="J3102" s="10">
        <v>0</v>
      </c>
    </row>
    <row r="3103" spans="1:10" x14ac:dyDescent="0.3">
      <c r="A3103" s="31">
        <v>2020</v>
      </c>
      <c r="B3103" s="31" t="s">
        <v>16</v>
      </c>
      <c r="C3103" s="5" t="s">
        <v>91</v>
      </c>
      <c r="D3103" s="2" t="s">
        <v>76</v>
      </c>
      <c r="E3103" s="2" t="str">
        <f t="shared" si="96"/>
        <v>202010</v>
      </c>
      <c r="F3103" s="2" t="str">
        <f t="shared" si="97"/>
        <v>20201073</v>
      </c>
      <c r="G3103" s="31" t="s">
        <v>77</v>
      </c>
      <c r="H3103" s="31">
        <v>493453</v>
      </c>
      <c r="I3103" s="31">
        <v>758952</v>
      </c>
      <c r="J3103" s="10">
        <v>0</v>
      </c>
    </row>
    <row r="3104" spans="1:10" x14ac:dyDescent="0.3">
      <c r="A3104" s="31">
        <v>2020</v>
      </c>
      <c r="B3104" s="31" t="s">
        <v>16</v>
      </c>
      <c r="C3104" s="5" t="s">
        <v>91</v>
      </c>
      <c r="D3104" s="2" t="s">
        <v>78</v>
      </c>
      <c r="E3104" s="2" t="str">
        <f t="shared" si="96"/>
        <v>202010</v>
      </c>
      <c r="F3104" s="2" t="str">
        <f t="shared" si="97"/>
        <v>20201076</v>
      </c>
      <c r="G3104" s="31" t="s">
        <v>79</v>
      </c>
      <c r="H3104" s="31">
        <v>2499607</v>
      </c>
      <c r="I3104" s="31">
        <v>1886463</v>
      </c>
      <c r="J3104" s="10">
        <v>0</v>
      </c>
    </row>
    <row r="3105" spans="1:10" x14ac:dyDescent="0.3">
      <c r="A3105" s="31">
        <v>2020</v>
      </c>
      <c r="B3105" s="31" t="s">
        <v>16</v>
      </c>
      <c r="C3105" s="5" t="s">
        <v>91</v>
      </c>
      <c r="D3105" s="2" t="s">
        <v>80</v>
      </c>
      <c r="E3105" s="2" t="str">
        <f t="shared" si="96"/>
        <v>202010</v>
      </c>
      <c r="F3105" s="2" t="str">
        <f t="shared" si="97"/>
        <v>20201097</v>
      </c>
      <c r="G3105" s="31" t="s">
        <v>81</v>
      </c>
      <c r="H3105" s="31">
        <v>3957</v>
      </c>
      <c r="I3105" s="31">
        <v>27092</v>
      </c>
      <c r="J3105" s="10">
        <v>0</v>
      </c>
    </row>
    <row r="3106" spans="1:10" x14ac:dyDescent="0.3">
      <c r="A3106" s="31">
        <v>2020</v>
      </c>
      <c r="B3106" s="31" t="s">
        <v>16</v>
      </c>
      <c r="C3106" s="5" t="s">
        <v>91</v>
      </c>
      <c r="D3106" s="2" t="s">
        <v>82</v>
      </c>
      <c r="E3106" s="2" t="str">
        <f t="shared" si="96"/>
        <v>202010</v>
      </c>
      <c r="F3106" s="2" t="str">
        <f t="shared" si="97"/>
        <v>20201099</v>
      </c>
      <c r="G3106" s="31" t="s">
        <v>83</v>
      </c>
      <c r="H3106" s="31">
        <v>8809</v>
      </c>
      <c r="I3106" s="31">
        <v>61796</v>
      </c>
      <c r="J3106" s="10">
        <v>0</v>
      </c>
    </row>
    <row r="3107" spans="1:10" x14ac:dyDescent="0.3">
      <c r="A3107" s="31">
        <v>2020</v>
      </c>
      <c r="B3107" s="31" t="s">
        <v>15</v>
      </c>
      <c r="C3107" s="5" t="s">
        <v>24</v>
      </c>
      <c r="D3107" s="2" t="s">
        <v>5</v>
      </c>
      <c r="E3107" s="2" t="str">
        <f t="shared" si="96"/>
        <v>202011</v>
      </c>
      <c r="F3107" s="2" t="str">
        <f t="shared" si="97"/>
        <v>20201191</v>
      </c>
      <c r="G3107" s="31" t="s">
        <v>6</v>
      </c>
      <c r="H3107" s="31">
        <v>16329</v>
      </c>
      <c r="I3107" s="31">
        <v>55359</v>
      </c>
      <c r="J3107" s="10">
        <v>0</v>
      </c>
    </row>
    <row r="3108" spans="1:10" x14ac:dyDescent="0.3">
      <c r="A3108" s="31">
        <v>2020</v>
      </c>
      <c r="B3108" s="31" t="s">
        <v>15</v>
      </c>
      <c r="C3108" s="5" t="s">
        <v>24</v>
      </c>
      <c r="D3108" s="2" t="s">
        <v>18</v>
      </c>
      <c r="E3108" s="2" t="str">
        <f t="shared" si="96"/>
        <v>202011</v>
      </c>
      <c r="F3108" s="2" t="str">
        <f t="shared" si="97"/>
        <v>20201105</v>
      </c>
      <c r="G3108" s="31" t="s">
        <v>19</v>
      </c>
      <c r="H3108" s="31">
        <v>4015743</v>
      </c>
      <c r="I3108" s="31">
        <v>2448044</v>
      </c>
      <c r="J3108" s="10">
        <v>0</v>
      </c>
    </row>
    <row r="3109" spans="1:10" x14ac:dyDescent="0.3">
      <c r="A3109" s="31">
        <v>2020</v>
      </c>
      <c r="B3109" s="31" t="s">
        <v>15</v>
      </c>
      <c r="C3109" s="5" t="s">
        <v>24</v>
      </c>
      <c r="D3109" s="2" t="s">
        <v>20</v>
      </c>
      <c r="E3109" s="2" t="str">
        <f t="shared" si="96"/>
        <v>202011</v>
      </c>
      <c r="F3109" s="2" t="str">
        <f t="shared" si="97"/>
        <v>20201181</v>
      </c>
      <c r="G3109" s="31" t="s">
        <v>21</v>
      </c>
      <c r="H3109" s="31">
        <v>47009</v>
      </c>
      <c r="I3109" s="31">
        <v>222306</v>
      </c>
      <c r="J3109" s="10">
        <v>0</v>
      </c>
    </row>
    <row r="3110" spans="1:10" x14ac:dyDescent="0.3">
      <c r="A3110" s="31">
        <v>2020</v>
      </c>
      <c r="B3110" s="31" t="s">
        <v>15</v>
      </c>
      <c r="C3110" s="5" t="s">
        <v>24</v>
      </c>
      <c r="D3110" s="2" t="s">
        <v>22</v>
      </c>
      <c r="E3110" s="2" t="str">
        <f t="shared" si="96"/>
        <v>202011</v>
      </c>
      <c r="F3110" s="2" t="str">
        <f t="shared" si="97"/>
        <v>20201108</v>
      </c>
      <c r="G3110" s="31" t="s">
        <v>23</v>
      </c>
      <c r="H3110" s="31">
        <v>1156056</v>
      </c>
      <c r="I3110" s="31">
        <v>1435148</v>
      </c>
      <c r="J3110" s="10">
        <v>0</v>
      </c>
    </row>
    <row r="3111" spans="1:10" x14ac:dyDescent="0.3">
      <c r="A3111" s="31">
        <v>2020</v>
      </c>
      <c r="B3111" s="31" t="s">
        <v>15</v>
      </c>
      <c r="C3111" s="5" t="s">
        <v>24</v>
      </c>
      <c r="D3111" s="2" t="s">
        <v>24</v>
      </c>
      <c r="E3111" s="2" t="str">
        <f t="shared" si="96"/>
        <v>202011</v>
      </c>
      <c r="F3111" s="2" t="str">
        <f t="shared" si="97"/>
        <v>20201111</v>
      </c>
      <c r="G3111" s="31" t="s">
        <v>25</v>
      </c>
      <c r="H3111" s="31">
        <v>6282838</v>
      </c>
      <c r="I3111" s="31">
        <v>1481852</v>
      </c>
      <c r="J3111" s="10">
        <v>0</v>
      </c>
    </row>
    <row r="3112" spans="1:10" x14ac:dyDescent="0.3">
      <c r="A3112" s="31">
        <v>2020</v>
      </c>
      <c r="B3112" s="31" t="s">
        <v>15</v>
      </c>
      <c r="C3112" s="5" t="s">
        <v>24</v>
      </c>
      <c r="D3112" s="2" t="s">
        <v>26</v>
      </c>
      <c r="E3112" s="2" t="str">
        <f t="shared" si="96"/>
        <v>202011</v>
      </c>
      <c r="F3112" s="2" t="str">
        <f t="shared" si="97"/>
        <v>20201113</v>
      </c>
      <c r="G3112" s="31" t="s">
        <v>27</v>
      </c>
      <c r="H3112" s="31">
        <v>651684</v>
      </c>
      <c r="I3112" s="31">
        <v>1491076</v>
      </c>
      <c r="J3112" s="10">
        <v>0</v>
      </c>
    </row>
    <row r="3113" spans="1:10" x14ac:dyDescent="0.3">
      <c r="A3113" s="31">
        <v>2020</v>
      </c>
      <c r="B3113" s="31" t="s">
        <v>15</v>
      </c>
      <c r="C3113" s="5" t="s">
        <v>24</v>
      </c>
      <c r="D3113" s="2" t="s">
        <v>28</v>
      </c>
      <c r="E3113" s="2" t="str">
        <f t="shared" si="96"/>
        <v>202011</v>
      </c>
      <c r="F3113" s="2" t="str">
        <f t="shared" si="97"/>
        <v>20201115</v>
      </c>
      <c r="G3113" s="31" t="s">
        <v>29</v>
      </c>
      <c r="H3113" s="31">
        <v>465107</v>
      </c>
      <c r="I3113" s="31">
        <v>662166</v>
      </c>
      <c r="J3113" s="10">
        <v>0</v>
      </c>
    </row>
    <row r="3114" spans="1:10" x14ac:dyDescent="0.3">
      <c r="A3114" s="31">
        <v>2020</v>
      </c>
      <c r="B3114" s="31" t="s">
        <v>15</v>
      </c>
      <c r="C3114" s="5" t="s">
        <v>24</v>
      </c>
      <c r="D3114" s="2" t="s">
        <v>30</v>
      </c>
      <c r="E3114" s="2" t="str">
        <f t="shared" si="96"/>
        <v>202011</v>
      </c>
      <c r="F3114" s="2" t="str">
        <f t="shared" si="97"/>
        <v>20201117</v>
      </c>
      <c r="G3114" s="31" t="s">
        <v>31</v>
      </c>
      <c r="H3114" s="31">
        <v>476827</v>
      </c>
      <c r="I3114" s="31">
        <v>405249</v>
      </c>
      <c r="J3114" s="10">
        <v>0</v>
      </c>
    </row>
    <row r="3115" spans="1:10" x14ac:dyDescent="0.3">
      <c r="A3115" s="31">
        <v>2020</v>
      </c>
      <c r="B3115" s="31" t="s">
        <v>15</v>
      </c>
      <c r="C3115" s="5" t="s">
        <v>24</v>
      </c>
      <c r="D3115" s="2" t="s">
        <v>32</v>
      </c>
      <c r="E3115" s="2" t="str">
        <f t="shared" si="96"/>
        <v>202011</v>
      </c>
      <c r="F3115" s="2" t="str">
        <f t="shared" si="97"/>
        <v>20201118</v>
      </c>
      <c r="G3115" s="31" t="s">
        <v>33</v>
      </c>
      <c r="H3115" s="31">
        <v>72268</v>
      </c>
      <c r="I3115" s="31">
        <v>322616</v>
      </c>
      <c r="J3115" s="10">
        <v>0</v>
      </c>
    </row>
    <row r="3116" spans="1:10" x14ac:dyDescent="0.3">
      <c r="A3116" s="31">
        <v>2020</v>
      </c>
      <c r="B3116" s="31" t="s">
        <v>15</v>
      </c>
      <c r="C3116" s="5" t="s">
        <v>24</v>
      </c>
      <c r="D3116" s="2" t="s">
        <v>34</v>
      </c>
      <c r="E3116" s="2" t="str">
        <f t="shared" si="96"/>
        <v>202011</v>
      </c>
      <c r="F3116" s="2" t="str">
        <f t="shared" si="97"/>
        <v>20201185</v>
      </c>
      <c r="G3116" s="31" t="s">
        <v>35</v>
      </c>
      <c r="H3116" s="31">
        <v>160504</v>
      </c>
      <c r="I3116" s="31">
        <v>239321</v>
      </c>
      <c r="J3116" s="10">
        <v>0</v>
      </c>
    </row>
    <row r="3117" spans="1:10" x14ac:dyDescent="0.3">
      <c r="A3117" s="31">
        <v>2020</v>
      </c>
      <c r="B3117" s="31" t="s">
        <v>15</v>
      </c>
      <c r="C3117" s="5" t="s">
        <v>24</v>
      </c>
      <c r="D3117" s="2" t="s">
        <v>36</v>
      </c>
      <c r="E3117" s="2" t="str">
        <f t="shared" si="96"/>
        <v>202011</v>
      </c>
      <c r="F3117" s="2" t="str">
        <f t="shared" si="97"/>
        <v>20201119</v>
      </c>
      <c r="G3117" s="31" t="s">
        <v>37</v>
      </c>
      <c r="H3117" s="31">
        <v>281626</v>
      </c>
      <c r="I3117" s="31">
        <v>980356</v>
      </c>
      <c r="J3117" s="10">
        <v>0</v>
      </c>
    </row>
    <row r="3118" spans="1:10" x14ac:dyDescent="0.3">
      <c r="A3118" s="31">
        <v>2020</v>
      </c>
      <c r="B3118" s="31" t="s">
        <v>15</v>
      </c>
      <c r="C3118" s="5" t="s">
        <v>24</v>
      </c>
      <c r="D3118" s="2" t="s">
        <v>38</v>
      </c>
      <c r="E3118" s="2" t="str">
        <f t="shared" si="96"/>
        <v>202011</v>
      </c>
      <c r="F3118" s="2" t="str">
        <f t="shared" si="97"/>
        <v>20201120</v>
      </c>
      <c r="G3118" s="31" t="s">
        <v>39</v>
      </c>
      <c r="H3118" s="31">
        <v>318213</v>
      </c>
      <c r="I3118" s="31">
        <v>871600</v>
      </c>
      <c r="J3118" s="10">
        <v>0</v>
      </c>
    </row>
    <row r="3119" spans="1:10" x14ac:dyDescent="0.3">
      <c r="A3119" s="31">
        <v>2020</v>
      </c>
      <c r="B3119" s="31" t="s">
        <v>15</v>
      </c>
      <c r="C3119" s="5" t="s">
        <v>24</v>
      </c>
      <c r="D3119" s="2" t="s">
        <v>40</v>
      </c>
      <c r="E3119" s="2" t="str">
        <f t="shared" si="96"/>
        <v>202011</v>
      </c>
      <c r="F3119" s="2" t="str">
        <f t="shared" si="97"/>
        <v>20201127</v>
      </c>
      <c r="G3119" s="31" t="s">
        <v>41</v>
      </c>
      <c r="H3119" s="31">
        <v>49868</v>
      </c>
      <c r="I3119" s="31">
        <v>371504</v>
      </c>
      <c r="J3119" s="10">
        <v>0</v>
      </c>
    </row>
    <row r="3120" spans="1:10" x14ac:dyDescent="0.3">
      <c r="A3120" s="31">
        <v>2020</v>
      </c>
      <c r="B3120" s="31" t="s">
        <v>15</v>
      </c>
      <c r="C3120" s="5" t="s">
        <v>24</v>
      </c>
      <c r="D3120" s="2" t="s">
        <v>42</v>
      </c>
      <c r="E3120" s="2" t="str">
        <f t="shared" si="96"/>
        <v>202011</v>
      </c>
      <c r="F3120" s="2" t="str">
        <f t="shared" si="97"/>
        <v>20201123</v>
      </c>
      <c r="G3120" s="31" t="s">
        <v>43</v>
      </c>
      <c r="H3120" s="31">
        <v>319284</v>
      </c>
      <c r="I3120" s="31">
        <v>1322765</v>
      </c>
      <c r="J3120" s="10">
        <v>0</v>
      </c>
    </row>
    <row r="3121" spans="1:10" x14ac:dyDescent="0.3">
      <c r="A3121" s="31">
        <v>2020</v>
      </c>
      <c r="B3121" s="31" t="s">
        <v>15</v>
      </c>
      <c r="C3121" s="5" t="s">
        <v>24</v>
      </c>
      <c r="D3121" s="2" t="s">
        <v>44</v>
      </c>
      <c r="E3121" s="2" t="str">
        <f t="shared" si="96"/>
        <v>202011</v>
      </c>
      <c r="F3121" s="2" t="str">
        <f t="shared" si="97"/>
        <v>20201125</v>
      </c>
      <c r="G3121" s="31" t="s">
        <v>45</v>
      </c>
      <c r="H3121" s="31">
        <v>1496883</v>
      </c>
      <c r="I3121" s="31">
        <v>912592</v>
      </c>
      <c r="J3121" s="10">
        <v>0</v>
      </c>
    </row>
    <row r="3122" spans="1:10" x14ac:dyDescent="0.3">
      <c r="A3122" s="31">
        <v>2020</v>
      </c>
      <c r="B3122" s="31" t="s">
        <v>15</v>
      </c>
      <c r="C3122" s="5" t="s">
        <v>24</v>
      </c>
      <c r="D3122" s="2" t="s">
        <v>46</v>
      </c>
      <c r="E3122" s="2" t="str">
        <f t="shared" si="96"/>
        <v>202011</v>
      </c>
      <c r="F3122" s="2" t="str">
        <f t="shared" si="97"/>
        <v>20201194</v>
      </c>
      <c r="G3122" s="31" t="s">
        <v>47</v>
      </c>
      <c r="H3122" s="31">
        <v>5569</v>
      </c>
      <c r="I3122" s="31">
        <v>41404</v>
      </c>
      <c r="J3122" s="10">
        <v>0</v>
      </c>
    </row>
    <row r="3123" spans="1:10" x14ac:dyDescent="0.3">
      <c r="A3123" s="31">
        <v>2020</v>
      </c>
      <c r="B3123" s="31" t="s">
        <v>15</v>
      </c>
      <c r="C3123" s="5" t="s">
        <v>24</v>
      </c>
      <c r="D3123" s="2" t="s">
        <v>48</v>
      </c>
      <c r="E3123" s="2" t="str">
        <f t="shared" si="96"/>
        <v>202011</v>
      </c>
      <c r="F3123" s="2" t="str">
        <f t="shared" si="97"/>
        <v>20201195</v>
      </c>
      <c r="G3123" s="31" t="s">
        <v>49</v>
      </c>
      <c r="H3123" s="31">
        <v>19192</v>
      </c>
      <c r="I3123" s="31">
        <v>60314</v>
      </c>
      <c r="J3123" s="10">
        <v>0</v>
      </c>
    </row>
    <row r="3124" spans="1:10" x14ac:dyDescent="0.3">
      <c r="A3124" s="31">
        <v>2020</v>
      </c>
      <c r="B3124" s="31" t="s">
        <v>15</v>
      </c>
      <c r="C3124" s="5" t="s">
        <v>24</v>
      </c>
      <c r="D3124" s="2" t="s">
        <v>50</v>
      </c>
      <c r="E3124" s="2" t="str">
        <f t="shared" si="96"/>
        <v>202011</v>
      </c>
      <c r="F3124" s="2" t="str">
        <f t="shared" si="97"/>
        <v>20201141</v>
      </c>
      <c r="G3124" s="31" t="s">
        <v>51</v>
      </c>
      <c r="H3124" s="31">
        <v>328919</v>
      </c>
      <c r="I3124" s="31">
        <v>787742</v>
      </c>
      <c r="J3124" s="10">
        <v>0</v>
      </c>
    </row>
    <row r="3125" spans="1:10" x14ac:dyDescent="0.3">
      <c r="A3125" s="31">
        <v>2020</v>
      </c>
      <c r="B3125" s="31" t="s">
        <v>15</v>
      </c>
      <c r="C3125" s="5" t="s">
        <v>24</v>
      </c>
      <c r="D3125" s="2" t="s">
        <v>54</v>
      </c>
      <c r="E3125" s="2" t="str">
        <f t="shared" si="96"/>
        <v>202011</v>
      </c>
      <c r="F3125" s="2" t="str">
        <f t="shared" si="97"/>
        <v>20201144</v>
      </c>
      <c r="G3125" s="31" t="s">
        <v>55</v>
      </c>
      <c r="H3125" s="31">
        <v>140731</v>
      </c>
      <c r="I3125" s="31">
        <v>782574</v>
      </c>
      <c r="J3125" s="10">
        <v>0</v>
      </c>
    </row>
    <row r="3126" spans="1:10" x14ac:dyDescent="0.3">
      <c r="A3126" s="31">
        <v>2020</v>
      </c>
      <c r="B3126" s="31" t="s">
        <v>15</v>
      </c>
      <c r="C3126" s="5" t="s">
        <v>24</v>
      </c>
      <c r="D3126" s="2" t="s">
        <v>56</v>
      </c>
      <c r="E3126" s="2" t="str">
        <f t="shared" si="96"/>
        <v>202011</v>
      </c>
      <c r="F3126" s="2" t="str">
        <f t="shared" si="97"/>
        <v>20201147</v>
      </c>
      <c r="G3126" s="31" t="s">
        <v>57</v>
      </c>
      <c r="H3126" s="31">
        <v>374920</v>
      </c>
      <c r="I3126" s="31">
        <v>955395</v>
      </c>
      <c r="J3126" s="10">
        <v>0</v>
      </c>
    </row>
    <row r="3127" spans="1:10" x14ac:dyDescent="0.3">
      <c r="A3127" s="31">
        <v>2020</v>
      </c>
      <c r="B3127" s="31" t="s">
        <v>15</v>
      </c>
      <c r="C3127" s="5" t="s">
        <v>24</v>
      </c>
      <c r="D3127" s="2" t="s">
        <v>58</v>
      </c>
      <c r="E3127" s="2" t="str">
        <f t="shared" si="96"/>
        <v>202011</v>
      </c>
      <c r="F3127" s="2" t="str">
        <f t="shared" si="97"/>
        <v>20201150</v>
      </c>
      <c r="G3127" s="31" t="s">
        <v>59</v>
      </c>
      <c r="H3127" s="31">
        <v>429556</v>
      </c>
      <c r="I3127" s="31">
        <v>555975</v>
      </c>
      <c r="J3127" s="10">
        <v>0</v>
      </c>
    </row>
    <row r="3128" spans="1:10" x14ac:dyDescent="0.3">
      <c r="A3128" s="31">
        <v>2020</v>
      </c>
      <c r="B3128" s="31" t="s">
        <v>15</v>
      </c>
      <c r="C3128" s="5" t="s">
        <v>24</v>
      </c>
      <c r="D3128" s="2" t="s">
        <v>60</v>
      </c>
      <c r="E3128" s="2" t="str">
        <f t="shared" si="96"/>
        <v>202011</v>
      </c>
      <c r="F3128" s="2" t="str">
        <f t="shared" si="97"/>
        <v>20201152</v>
      </c>
      <c r="G3128" s="31" t="s">
        <v>61</v>
      </c>
      <c r="H3128" s="31">
        <v>269788</v>
      </c>
      <c r="I3128" s="31">
        <v>1145338</v>
      </c>
      <c r="J3128" s="10">
        <v>0</v>
      </c>
    </row>
    <row r="3129" spans="1:10" x14ac:dyDescent="0.3">
      <c r="A3129" s="31">
        <v>2020</v>
      </c>
      <c r="B3129" s="31" t="s">
        <v>15</v>
      </c>
      <c r="C3129" s="5" t="s">
        <v>24</v>
      </c>
      <c r="D3129" s="2" t="s">
        <v>62</v>
      </c>
      <c r="E3129" s="2" t="str">
        <f t="shared" si="96"/>
        <v>202011</v>
      </c>
      <c r="F3129" s="2" t="str">
        <f t="shared" si="97"/>
        <v>20201154</v>
      </c>
      <c r="G3129" s="31" t="s">
        <v>63</v>
      </c>
      <c r="H3129" s="31">
        <v>438480</v>
      </c>
      <c r="I3129" s="31">
        <v>1076780</v>
      </c>
      <c r="J3129" s="10">
        <v>0</v>
      </c>
    </row>
    <row r="3130" spans="1:10" x14ac:dyDescent="0.3">
      <c r="A3130" s="31">
        <v>2020</v>
      </c>
      <c r="B3130" s="31" t="s">
        <v>15</v>
      </c>
      <c r="C3130" s="5" t="s">
        <v>24</v>
      </c>
      <c r="D3130" s="2" t="s">
        <v>64</v>
      </c>
      <c r="E3130" s="2" t="str">
        <f t="shared" si="96"/>
        <v>202011</v>
      </c>
      <c r="F3130" s="2" t="str">
        <f t="shared" si="97"/>
        <v>20201186</v>
      </c>
      <c r="G3130" s="31" t="s">
        <v>65</v>
      </c>
      <c r="H3130" s="31">
        <v>45206</v>
      </c>
      <c r="I3130" s="31">
        <v>260935</v>
      </c>
      <c r="J3130" s="10">
        <v>0</v>
      </c>
    </row>
    <row r="3131" spans="1:10" x14ac:dyDescent="0.3">
      <c r="A3131" s="31">
        <v>2020</v>
      </c>
      <c r="B3131" s="31" t="s">
        <v>15</v>
      </c>
      <c r="C3131" s="5" t="s">
        <v>24</v>
      </c>
      <c r="D3131" s="2" t="s">
        <v>66</v>
      </c>
      <c r="E3131" s="2" t="str">
        <f t="shared" si="96"/>
        <v>202011</v>
      </c>
      <c r="F3131" s="2" t="str">
        <f t="shared" si="97"/>
        <v>20201163</v>
      </c>
      <c r="G3131" s="31" t="s">
        <v>67</v>
      </c>
      <c r="H3131" s="31">
        <v>280217</v>
      </c>
      <c r="I3131" s="31">
        <v>251280</v>
      </c>
      <c r="J3131" s="10">
        <v>0</v>
      </c>
    </row>
    <row r="3132" spans="1:10" x14ac:dyDescent="0.3">
      <c r="A3132" s="31">
        <v>2020</v>
      </c>
      <c r="B3132" s="31" t="s">
        <v>15</v>
      </c>
      <c r="C3132" s="5" t="s">
        <v>24</v>
      </c>
      <c r="D3132" s="2" t="s">
        <v>68</v>
      </c>
      <c r="E3132" s="2" t="str">
        <f t="shared" si="96"/>
        <v>202011</v>
      </c>
      <c r="F3132" s="2" t="str">
        <f t="shared" si="97"/>
        <v>20201166</v>
      </c>
      <c r="G3132" s="31" t="s">
        <v>69</v>
      </c>
      <c r="H3132" s="31">
        <v>559351</v>
      </c>
      <c r="I3132" s="31">
        <v>418198</v>
      </c>
      <c r="J3132" s="10">
        <v>0</v>
      </c>
    </row>
    <row r="3133" spans="1:10" x14ac:dyDescent="0.3">
      <c r="A3133" s="31">
        <v>2020</v>
      </c>
      <c r="B3133" s="31" t="s">
        <v>15</v>
      </c>
      <c r="C3133" s="5" t="s">
        <v>24</v>
      </c>
      <c r="D3133" s="2" t="s">
        <v>70</v>
      </c>
      <c r="E3133" s="2" t="str">
        <f t="shared" si="96"/>
        <v>202011</v>
      </c>
      <c r="F3133" s="2" t="str">
        <f t="shared" si="97"/>
        <v>20201188</v>
      </c>
      <c r="G3133" s="31" t="s">
        <v>71</v>
      </c>
      <c r="H3133" s="31">
        <v>41768</v>
      </c>
      <c r="I3133" s="31">
        <v>19042</v>
      </c>
      <c r="J3133" s="10">
        <v>0</v>
      </c>
    </row>
    <row r="3134" spans="1:10" x14ac:dyDescent="0.3">
      <c r="A3134" s="31">
        <v>2020</v>
      </c>
      <c r="B3134" s="31" t="s">
        <v>15</v>
      </c>
      <c r="C3134" s="5" t="s">
        <v>24</v>
      </c>
      <c r="D3134" s="2" t="s">
        <v>72</v>
      </c>
      <c r="E3134" s="2" t="str">
        <f t="shared" si="96"/>
        <v>202011</v>
      </c>
      <c r="F3134" s="2" t="str">
        <f t="shared" si="97"/>
        <v>20201168</v>
      </c>
      <c r="G3134" s="31" t="s">
        <v>73</v>
      </c>
      <c r="H3134" s="31">
        <v>1113053</v>
      </c>
      <c r="I3134" s="31">
        <v>1007099</v>
      </c>
      <c r="J3134" s="10">
        <v>0</v>
      </c>
    </row>
    <row r="3135" spans="1:10" x14ac:dyDescent="0.3">
      <c r="A3135" s="31">
        <v>2020</v>
      </c>
      <c r="B3135" s="31" t="s">
        <v>15</v>
      </c>
      <c r="C3135" s="5" t="s">
        <v>24</v>
      </c>
      <c r="D3135" s="2" t="s">
        <v>74</v>
      </c>
      <c r="E3135" s="2" t="str">
        <f t="shared" si="96"/>
        <v>202011</v>
      </c>
      <c r="F3135" s="2" t="str">
        <f t="shared" si="97"/>
        <v>20201170</v>
      </c>
      <c r="G3135" s="31" t="s">
        <v>75</v>
      </c>
      <c r="H3135" s="31">
        <v>156280</v>
      </c>
      <c r="I3135" s="31">
        <v>777124</v>
      </c>
      <c r="J3135" s="10">
        <v>0</v>
      </c>
    </row>
    <row r="3136" spans="1:10" x14ac:dyDescent="0.3">
      <c r="A3136" s="31">
        <v>2020</v>
      </c>
      <c r="B3136" s="31" t="s">
        <v>15</v>
      </c>
      <c r="C3136" s="5" t="s">
        <v>24</v>
      </c>
      <c r="D3136" s="2" t="s">
        <v>76</v>
      </c>
      <c r="E3136" s="2" t="str">
        <f t="shared" si="96"/>
        <v>202011</v>
      </c>
      <c r="F3136" s="2" t="str">
        <f t="shared" si="97"/>
        <v>20201173</v>
      </c>
      <c r="G3136" s="31" t="s">
        <v>77</v>
      </c>
      <c r="H3136" s="31">
        <v>499199</v>
      </c>
      <c r="I3136" s="31">
        <v>757375</v>
      </c>
      <c r="J3136" s="10">
        <v>0</v>
      </c>
    </row>
    <row r="3137" spans="1:10" x14ac:dyDescent="0.3">
      <c r="A3137" s="31">
        <v>2020</v>
      </c>
      <c r="B3137" s="31" t="s">
        <v>15</v>
      </c>
      <c r="C3137" s="5" t="s">
        <v>24</v>
      </c>
      <c r="D3137" s="2" t="s">
        <v>78</v>
      </c>
      <c r="E3137" s="2" t="str">
        <f t="shared" si="96"/>
        <v>202011</v>
      </c>
      <c r="F3137" s="2" t="str">
        <f t="shared" si="97"/>
        <v>20201176</v>
      </c>
      <c r="G3137" s="31" t="s">
        <v>79</v>
      </c>
      <c r="H3137" s="31">
        <v>2516289</v>
      </c>
      <c r="I3137" s="31">
        <v>1880477</v>
      </c>
      <c r="J3137" s="10">
        <v>0</v>
      </c>
    </row>
    <row r="3138" spans="1:10" x14ac:dyDescent="0.3">
      <c r="A3138" s="31">
        <v>2020</v>
      </c>
      <c r="B3138" s="31" t="s">
        <v>15</v>
      </c>
      <c r="C3138" s="5" t="s">
        <v>24</v>
      </c>
      <c r="D3138" s="2" t="s">
        <v>80</v>
      </c>
      <c r="E3138" s="2" t="str">
        <f t="shared" si="96"/>
        <v>202011</v>
      </c>
      <c r="F3138" s="2" t="str">
        <f t="shared" si="97"/>
        <v>20201197</v>
      </c>
      <c r="G3138" s="31" t="s">
        <v>81</v>
      </c>
      <c r="H3138" s="31">
        <v>4075</v>
      </c>
      <c r="I3138" s="31">
        <v>27046</v>
      </c>
      <c r="J3138" s="10">
        <v>0</v>
      </c>
    </row>
    <row r="3139" spans="1:10" x14ac:dyDescent="0.3">
      <c r="A3139" s="31">
        <v>2020</v>
      </c>
      <c r="B3139" s="31" t="s">
        <v>15</v>
      </c>
      <c r="C3139" s="5" t="s">
        <v>24</v>
      </c>
      <c r="D3139" s="2" t="s">
        <v>82</v>
      </c>
      <c r="E3139" s="2" t="str">
        <f t="shared" ref="E3139:E3202" si="98">+CONCATENATE(A3139,C3139)</f>
        <v>202011</v>
      </c>
      <c r="F3139" s="2" t="str">
        <f t="shared" si="97"/>
        <v>20201199</v>
      </c>
      <c r="G3139" s="31" t="s">
        <v>83</v>
      </c>
      <c r="H3139" s="31">
        <v>9065</v>
      </c>
      <c r="I3139" s="31">
        <v>61811</v>
      </c>
      <c r="J3139" s="10">
        <v>0</v>
      </c>
    </row>
    <row r="3140" spans="1:10" x14ac:dyDescent="0.3">
      <c r="A3140" s="31">
        <v>2020</v>
      </c>
      <c r="B3140" s="31" t="s">
        <v>8</v>
      </c>
      <c r="C3140" s="5" t="s">
        <v>86</v>
      </c>
      <c r="D3140" s="2" t="s">
        <v>5</v>
      </c>
      <c r="E3140" s="2" t="str">
        <f t="shared" si="98"/>
        <v>202012</v>
      </c>
      <c r="F3140" s="2" t="str">
        <f t="shared" si="97"/>
        <v>20201291</v>
      </c>
      <c r="G3140" s="31" t="s">
        <v>6</v>
      </c>
      <c r="H3140" s="31">
        <v>16699</v>
      </c>
      <c r="I3140" s="31">
        <v>55263</v>
      </c>
      <c r="J3140" s="10">
        <v>0</v>
      </c>
    </row>
    <row r="3141" spans="1:10" x14ac:dyDescent="0.3">
      <c r="A3141" s="31">
        <v>2020</v>
      </c>
      <c r="B3141" s="31" t="s">
        <v>8</v>
      </c>
      <c r="C3141" s="5" t="s">
        <v>86</v>
      </c>
      <c r="D3141" s="2" t="s">
        <v>18</v>
      </c>
      <c r="E3141" s="2" t="str">
        <f t="shared" si="98"/>
        <v>202012</v>
      </c>
      <c r="F3141" s="2" t="str">
        <f t="shared" ref="F3141:F3204" si="99">+CONCATENATE(A3141,C3141,D3141)</f>
        <v>20201205</v>
      </c>
      <c r="G3141" s="31" t="s">
        <v>19</v>
      </c>
      <c r="H3141" s="31">
        <v>4036469</v>
      </c>
      <c r="I3141" s="31">
        <v>2427993</v>
      </c>
      <c r="J3141" s="10">
        <v>0</v>
      </c>
    </row>
    <row r="3142" spans="1:10" x14ac:dyDescent="0.3">
      <c r="A3142" s="31">
        <v>2020</v>
      </c>
      <c r="B3142" s="31" t="s">
        <v>8</v>
      </c>
      <c r="C3142" s="5" t="s">
        <v>86</v>
      </c>
      <c r="D3142" s="2" t="s">
        <v>20</v>
      </c>
      <c r="E3142" s="2" t="str">
        <f t="shared" si="98"/>
        <v>202012</v>
      </c>
      <c r="F3142" s="2" t="str">
        <f t="shared" si="99"/>
        <v>20201281</v>
      </c>
      <c r="G3142" s="31" t="s">
        <v>21</v>
      </c>
      <c r="H3142" s="31">
        <v>48310</v>
      </c>
      <c r="I3142" s="31">
        <v>222660</v>
      </c>
      <c r="J3142" s="10">
        <v>0</v>
      </c>
    </row>
    <row r="3143" spans="1:10" x14ac:dyDescent="0.3">
      <c r="A3143" s="31">
        <v>2020</v>
      </c>
      <c r="B3143" s="31" t="s">
        <v>8</v>
      </c>
      <c r="C3143" s="5" t="s">
        <v>86</v>
      </c>
      <c r="D3143" s="2" t="s">
        <v>22</v>
      </c>
      <c r="E3143" s="2" t="str">
        <f t="shared" si="98"/>
        <v>202012</v>
      </c>
      <c r="F3143" s="2" t="str">
        <f t="shared" si="99"/>
        <v>20201208</v>
      </c>
      <c r="G3143" s="31" t="s">
        <v>23</v>
      </c>
      <c r="H3143" s="31">
        <v>1158690</v>
      </c>
      <c r="I3143" s="31">
        <v>1435717</v>
      </c>
      <c r="J3143" s="10">
        <v>0</v>
      </c>
    </row>
    <row r="3144" spans="1:10" x14ac:dyDescent="0.3">
      <c r="A3144" s="31">
        <v>2020</v>
      </c>
      <c r="B3144" s="31" t="s">
        <v>8</v>
      </c>
      <c r="C3144" s="5" t="s">
        <v>86</v>
      </c>
      <c r="D3144" s="2" t="s">
        <v>24</v>
      </c>
      <c r="E3144" s="2" t="str">
        <f t="shared" si="98"/>
        <v>202012</v>
      </c>
      <c r="F3144" s="2" t="str">
        <f t="shared" si="99"/>
        <v>20201211</v>
      </c>
      <c r="G3144" s="31" t="s">
        <v>25</v>
      </c>
      <c r="H3144" s="31">
        <v>6290404</v>
      </c>
      <c r="I3144" s="31">
        <v>1470643</v>
      </c>
      <c r="J3144" s="10">
        <v>0</v>
      </c>
    </row>
    <row r="3145" spans="1:10" x14ac:dyDescent="0.3">
      <c r="A3145" s="31">
        <v>2020</v>
      </c>
      <c r="B3145" s="31" t="s">
        <v>8</v>
      </c>
      <c r="C3145" s="5" t="s">
        <v>86</v>
      </c>
      <c r="D3145" s="2" t="s">
        <v>26</v>
      </c>
      <c r="E3145" s="2" t="str">
        <f t="shared" si="98"/>
        <v>202012</v>
      </c>
      <c r="F3145" s="2" t="str">
        <f t="shared" si="99"/>
        <v>20201213</v>
      </c>
      <c r="G3145" s="31" t="s">
        <v>27</v>
      </c>
      <c r="H3145" s="31">
        <v>648069</v>
      </c>
      <c r="I3145" s="31">
        <v>1494807</v>
      </c>
      <c r="J3145" s="10">
        <v>0</v>
      </c>
    </row>
    <row r="3146" spans="1:10" x14ac:dyDescent="0.3">
      <c r="A3146" s="31">
        <v>2020</v>
      </c>
      <c r="B3146" s="31" t="s">
        <v>8</v>
      </c>
      <c r="C3146" s="5" t="s">
        <v>86</v>
      </c>
      <c r="D3146" s="2" t="s">
        <v>28</v>
      </c>
      <c r="E3146" s="2" t="str">
        <f t="shared" si="98"/>
        <v>202012</v>
      </c>
      <c r="F3146" s="2" t="str">
        <f t="shared" si="99"/>
        <v>20201215</v>
      </c>
      <c r="G3146" s="31" t="s">
        <v>29</v>
      </c>
      <c r="H3146" s="31">
        <v>471827</v>
      </c>
      <c r="I3146" s="31">
        <v>656705</v>
      </c>
      <c r="J3146" s="10">
        <v>0</v>
      </c>
    </row>
    <row r="3147" spans="1:10" x14ac:dyDescent="0.3">
      <c r="A3147" s="31">
        <v>2020</v>
      </c>
      <c r="B3147" s="31" t="s">
        <v>8</v>
      </c>
      <c r="C3147" s="5" t="s">
        <v>86</v>
      </c>
      <c r="D3147" s="2" t="s">
        <v>30</v>
      </c>
      <c r="E3147" s="2" t="str">
        <f t="shared" si="98"/>
        <v>202012</v>
      </c>
      <c r="F3147" s="2" t="str">
        <f t="shared" si="99"/>
        <v>20201217</v>
      </c>
      <c r="G3147" s="31" t="s">
        <v>31</v>
      </c>
      <c r="H3147" s="31">
        <v>479638</v>
      </c>
      <c r="I3147" s="31">
        <v>402741</v>
      </c>
      <c r="J3147" s="10">
        <v>0</v>
      </c>
    </row>
    <row r="3148" spans="1:10" x14ac:dyDescent="0.3">
      <c r="A3148" s="31">
        <v>2020</v>
      </c>
      <c r="B3148" s="31" t="s">
        <v>8</v>
      </c>
      <c r="C3148" s="5" t="s">
        <v>86</v>
      </c>
      <c r="D3148" s="2" t="s">
        <v>32</v>
      </c>
      <c r="E3148" s="2" t="str">
        <f t="shared" si="98"/>
        <v>202012</v>
      </c>
      <c r="F3148" s="2" t="str">
        <f t="shared" si="99"/>
        <v>20201218</v>
      </c>
      <c r="G3148" s="31" t="s">
        <v>33</v>
      </c>
      <c r="H3148" s="31">
        <v>73450</v>
      </c>
      <c r="I3148" s="31">
        <v>321589</v>
      </c>
      <c r="J3148" s="10">
        <v>0</v>
      </c>
    </row>
    <row r="3149" spans="1:10" x14ac:dyDescent="0.3">
      <c r="A3149" s="31">
        <v>2020</v>
      </c>
      <c r="B3149" s="31" t="s">
        <v>8</v>
      </c>
      <c r="C3149" s="5" t="s">
        <v>86</v>
      </c>
      <c r="D3149" s="2" t="s">
        <v>34</v>
      </c>
      <c r="E3149" s="2" t="str">
        <f t="shared" si="98"/>
        <v>202012</v>
      </c>
      <c r="F3149" s="2" t="str">
        <f t="shared" si="99"/>
        <v>20201285</v>
      </c>
      <c r="G3149" s="31" t="s">
        <v>35</v>
      </c>
      <c r="H3149" s="31">
        <v>162266</v>
      </c>
      <c r="I3149" s="31">
        <v>238399</v>
      </c>
      <c r="J3149" s="10">
        <v>0</v>
      </c>
    </row>
    <row r="3150" spans="1:10" x14ac:dyDescent="0.3">
      <c r="A3150" s="31">
        <v>2020</v>
      </c>
      <c r="B3150" s="31" t="s">
        <v>8</v>
      </c>
      <c r="C3150" s="5" t="s">
        <v>86</v>
      </c>
      <c r="D3150" s="2" t="s">
        <v>36</v>
      </c>
      <c r="E3150" s="2" t="str">
        <f t="shared" si="98"/>
        <v>202012</v>
      </c>
      <c r="F3150" s="2" t="str">
        <f t="shared" si="99"/>
        <v>20201219</v>
      </c>
      <c r="G3150" s="31" t="s">
        <v>37</v>
      </c>
      <c r="H3150" s="31">
        <v>284584</v>
      </c>
      <c r="I3150" s="31">
        <v>980501</v>
      </c>
      <c r="J3150" s="10">
        <v>0</v>
      </c>
    </row>
    <row r="3151" spans="1:10" x14ac:dyDescent="0.3">
      <c r="A3151" s="31">
        <v>2020</v>
      </c>
      <c r="B3151" s="31" t="s">
        <v>8</v>
      </c>
      <c r="C3151" s="5" t="s">
        <v>86</v>
      </c>
      <c r="D3151" s="2" t="s">
        <v>38</v>
      </c>
      <c r="E3151" s="2" t="str">
        <f t="shared" si="98"/>
        <v>202012</v>
      </c>
      <c r="F3151" s="2" t="str">
        <f t="shared" si="99"/>
        <v>20201220</v>
      </c>
      <c r="G3151" s="31" t="s">
        <v>39</v>
      </c>
      <c r="H3151" s="31">
        <v>319738</v>
      </c>
      <c r="I3151" s="31">
        <v>871139</v>
      </c>
      <c r="J3151" s="10">
        <v>0</v>
      </c>
    </row>
    <row r="3152" spans="1:10" x14ac:dyDescent="0.3">
      <c r="A3152" s="31">
        <v>2020</v>
      </c>
      <c r="B3152" s="31" t="s">
        <v>8</v>
      </c>
      <c r="C3152" s="5" t="s">
        <v>86</v>
      </c>
      <c r="D3152" s="2" t="s">
        <v>40</v>
      </c>
      <c r="E3152" s="2" t="str">
        <f t="shared" si="98"/>
        <v>202012</v>
      </c>
      <c r="F3152" s="2" t="str">
        <f t="shared" si="99"/>
        <v>20201227</v>
      </c>
      <c r="G3152" s="31" t="s">
        <v>41</v>
      </c>
      <c r="H3152" s="31">
        <v>48961</v>
      </c>
      <c r="I3152" s="31">
        <v>372796</v>
      </c>
      <c r="J3152" s="10">
        <v>0</v>
      </c>
    </row>
    <row r="3153" spans="1:10" x14ac:dyDescent="0.3">
      <c r="A3153" s="31">
        <v>2020</v>
      </c>
      <c r="B3153" s="31" t="s">
        <v>8</v>
      </c>
      <c r="C3153" s="5" t="s">
        <v>86</v>
      </c>
      <c r="D3153" s="2" t="s">
        <v>42</v>
      </c>
      <c r="E3153" s="2" t="str">
        <f t="shared" si="98"/>
        <v>202012</v>
      </c>
      <c r="F3153" s="2" t="str">
        <f t="shared" si="99"/>
        <v>20201223</v>
      </c>
      <c r="G3153" s="31" t="s">
        <v>43</v>
      </c>
      <c r="H3153" s="31">
        <v>319508</v>
      </c>
      <c r="I3153" s="31">
        <v>1322790</v>
      </c>
      <c r="J3153" s="10">
        <v>0</v>
      </c>
    </row>
    <row r="3154" spans="1:10" x14ac:dyDescent="0.3">
      <c r="A3154" s="31">
        <v>2020</v>
      </c>
      <c r="B3154" s="31" t="s">
        <v>8</v>
      </c>
      <c r="C3154" s="5" t="s">
        <v>86</v>
      </c>
      <c r="D3154" s="2" t="s">
        <v>44</v>
      </c>
      <c r="E3154" s="2" t="str">
        <f t="shared" si="98"/>
        <v>202012</v>
      </c>
      <c r="F3154" s="2" t="str">
        <f t="shared" si="99"/>
        <v>20201225</v>
      </c>
      <c r="G3154" s="31" t="s">
        <v>45</v>
      </c>
      <c r="H3154" s="31">
        <v>1505537</v>
      </c>
      <c r="I3154" s="31">
        <v>906798</v>
      </c>
      <c r="J3154" s="10">
        <v>0</v>
      </c>
    </row>
    <row r="3155" spans="1:10" x14ac:dyDescent="0.3">
      <c r="A3155" s="31">
        <v>2020</v>
      </c>
      <c r="B3155" s="31" t="s">
        <v>8</v>
      </c>
      <c r="C3155" s="5" t="s">
        <v>86</v>
      </c>
      <c r="D3155" s="2" t="s">
        <v>46</v>
      </c>
      <c r="E3155" s="2" t="str">
        <f t="shared" si="98"/>
        <v>202012</v>
      </c>
      <c r="F3155" s="2" t="str">
        <f t="shared" si="99"/>
        <v>20201294</v>
      </c>
      <c r="G3155" s="31" t="s">
        <v>47</v>
      </c>
      <c r="H3155" s="31">
        <v>5769</v>
      </c>
      <c r="I3155" s="31">
        <v>41326</v>
      </c>
      <c r="J3155" s="10">
        <v>0</v>
      </c>
    </row>
    <row r="3156" spans="1:10" x14ac:dyDescent="0.3">
      <c r="A3156" s="31">
        <v>2020</v>
      </c>
      <c r="B3156" s="31" t="s">
        <v>8</v>
      </c>
      <c r="C3156" s="5" t="s">
        <v>86</v>
      </c>
      <c r="D3156" s="2" t="s">
        <v>48</v>
      </c>
      <c r="E3156" s="2" t="str">
        <f t="shared" si="98"/>
        <v>202012</v>
      </c>
      <c r="F3156" s="2" t="str">
        <f t="shared" si="99"/>
        <v>20201295</v>
      </c>
      <c r="G3156" s="31" t="s">
        <v>49</v>
      </c>
      <c r="H3156" s="31">
        <v>19546</v>
      </c>
      <c r="I3156" s="31">
        <v>60106</v>
      </c>
      <c r="J3156" s="10">
        <v>0</v>
      </c>
    </row>
    <row r="3157" spans="1:10" x14ac:dyDescent="0.3">
      <c r="A3157" s="31">
        <v>2020</v>
      </c>
      <c r="B3157" s="31" t="s">
        <v>8</v>
      </c>
      <c r="C3157" s="5" t="s">
        <v>86</v>
      </c>
      <c r="D3157" s="2" t="s">
        <v>50</v>
      </c>
      <c r="E3157" s="2" t="str">
        <f t="shared" si="98"/>
        <v>202012</v>
      </c>
      <c r="F3157" s="2" t="str">
        <f t="shared" si="99"/>
        <v>20201241</v>
      </c>
      <c r="G3157" s="31" t="s">
        <v>51</v>
      </c>
      <c r="H3157" s="31">
        <v>334102</v>
      </c>
      <c r="I3157" s="31">
        <v>784811</v>
      </c>
      <c r="J3157" s="10">
        <v>0</v>
      </c>
    </row>
    <row r="3158" spans="1:10" x14ac:dyDescent="0.3">
      <c r="A3158" s="31">
        <v>2020</v>
      </c>
      <c r="B3158" s="31" t="s">
        <v>8</v>
      </c>
      <c r="C3158" s="5" t="s">
        <v>86</v>
      </c>
      <c r="D3158" s="2" t="s">
        <v>54</v>
      </c>
      <c r="E3158" s="2" t="str">
        <f t="shared" si="98"/>
        <v>202012</v>
      </c>
      <c r="F3158" s="2" t="str">
        <f t="shared" si="99"/>
        <v>20201244</v>
      </c>
      <c r="G3158" s="31" t="s">
        <v>55</v>
      </c>
      <c r="H3158" s="31">
        <v>141359</v>
      </c>
      <c r="I3158" s="31">
        <v>788702</v>
      </c>
      <c r="J3158" s="10">
        <v>0</v>
      </c>
    </row>
    <row r="3159" spans="1:10" x14ac:dyDescent="0.3">
      <c r="A3159" s="31">
        <v>2020</v>
      </c>
      <c r="B3159" s="31" t="s">
        <v>8</v>
      </c>
      <c r="C3159" s="5" t="s">
        <v>86</v>
      </c>
      <c r="D3159" s="2" t="s">
        <v>56</v>
      </c>
      <c r="E3159" s="2" t="str">
        <f t="shared" si="98"/>
        <v>202012</v>
      </c>
      <c r="F3159" s="2" t="str">
        <f t="shared" si="99"/>
        <v>20201247</v>
      </c>
      <c r="G3159" s="31" t="s">
        <v>57</v>
      </c>
      <c r="H3159" s="31">
        <v>375353</v>
      </c>
      <c r="I3159" s="31">
        <v>957214</v>
      </c>
      <c r="J3159" s="10">
        <v>0</v>
      </c>
    </row>
    <row r="3160" spans="1:10" x14ac:dyDescent="0.3">
      <c r="A3160" s="31">
        <v>2020</v>
      </c>
      <c r="B3160" s="31" t="s">
        <v>8</v>
      </c>
      <c r="C3160" s="5" t="s">
        <v>86</v>
      </c>
      <c r="D3160" s="2" t="s">
        <v>58</v>
      </c>
      <c r="E3160" s="2" t="str">
        <f t="shared" si="98"/>
        <v>202012</v>
      </c>
      <c r="F3160" s="2" t="str">
        <f t="shared" si="99"/>
        <v>20201250</v>
      </c>
      <c r="G3160" s="31" t="s">
        <v>59</v>
      </c>
      <c r="H3160" s="31">
        <v>434150</v>
      </c>
      <c r="I3160" s="31">
        <v>552401</v>
      </c>
      <c r="J3160" s="10">
        <v>0</v>
      </c>
    </row>
    <row r="3161" spans="1:10" x14ac:dyDescent="0.3">
      <c r="A3161" s="31">
        <v>2020</v>
      </c>
      <c r="B3161" s="31" t="s">
        <v>8</v>
      </c>
      <c r="C3161" s="5" t="s">
        <v>86</v>
      </c>
      <c r="D3161" s="2" t="s">
        <v>60</v>
      </c>
      <c r="E3161" s="2" t="str">
        <f t="shared" si="98"/>
        <v>202012</v>
      </c>
      <c r="F3161" s="2" t="str">
        <f t="shared" si="99"/>
        <v>20201252</v>
      </c>
      <c r="G3161" s="31" t="s">
        <v>61</v>
      </c>
      <c r="H3161" s="31">
        <v>271940</v>
      </c>
      <c r="I3161" s="31">
        <v>1145306</v>
      </c>
      <c r="J3161" s="10">
        <v>0</v>
      </c>
    </row>
    <row r="3162" spans="1:10" x14ac:dyDescent="0.3">
      <c r="A3162" s="31">
        <v>2020</v>
      </c>
      <c r="B3162" s="31" t="s">
        <v>8</v>
      </c>
      <c r="C3162" s="5" t="s">
        <v>86</v>
      </c>
      <c r="D3162" s="2" t="s">
        <v>62</v>
      </c>
      <c r="E3162" s="2" t="str">
        <f t="shared" si="98"/>
        <v>202012</v>
      </c>
      <c r="F3162" s="2" t="str">
        <f t="shared" si="99"/>
        <v>20201254</v>
      </c>
      <c r="G3162" s="31" t="s">
        <v>63</v>
      </c>
      <c r="H3162" s="31">
        <v>444998</v>
      </c>
      <c r="I3162" s="31">
        <v>1075138</v>
      </c>
      <c r="J3162" s="10">
        <v>0</v>
      </c>
    </row>
    <row r="3163" spans="1:10" x14ac:dyDescent="0.3">
      <c r="A3163" s="31">
        <v>2020</v>
      </c>
      <c r="B3163" s="31" t="s">
        <v>8</v>
      </c>
      <c r="C3163" s="5" t="s">
        <v>86</v>
      </c>
      <c r="D3163" s="2" t="s">
        <v>64</v>
      </c>
      <c r="E3163" s="2" t="str">
        <f t="shared" si="98"/>
        <v>202012</v>
      </c>
      <c r="F3163" s="2" t="str">
        <f t="shared" si="99"/>
        <v>20201286</v>
      </c>
      <c r="G3163" s="31" t="s">
        <v>65</v>
      </c>
      <c r="H3163" s="31">
        <v>46525</v>
      </c>
      <c r="I3163" s="31">
        <v>260436</v>
      </c>
      <c r="J3163" s="10">
        <v>0</v>
      </c>
    </row>
    <row r="3164" spans="1:10" x14ac:dyDescent="0.3">
      <c r="A3164" s="31">
        <v>2020</v>
      </c>
      <c r="B3164" s="31" t="s">
        <v>8</v>
      </c>
      <c r="C3164" s="5" t="s">
        <v>86</v>
      </c>
      <c r="D3164" s="2" t="s">
        <v>66</v>
      </c>
      <c r="E3164" s="2" t="str">
        <f t="shared" si="98"/>
        <v>202012</v>
      </c>
      <c r="F3164" s="2" t="str">
        <f t="shared" si="99"/>
        <v>20201263</v>
      </c>
      <c r="G3164" s="31" t="s">
        <v>67</v>
      </c>
      <c r="H3164" s="31">
        <v>283066</v>
      </c>
      <c r="I3164" s="31">
        <v>250037</v>
      </c>
      <c r="J3164" s="10">
        <v>0</v>
      </c>
    </row>
    <row r="3165" spans="1:10" x14ac:dyDescent="0.3">
      <c r="A3165" s="31">
        <v>2020</v>
      </c>
      <c r="B3165" s="31" t="s">
        <v>8</v>
      </c>
      <c r="C3165" s="5" t="s">
        <v>86</v>
      </c>
      <c r="D3165" s="2" t="s">
        <v>68</v>
      </c>
      <c r="E3165" s="2" t="str">
        <f t="shared" si="98"/>
        <v>202012</v>
      </c>
      <c r="F3165" s="2" t="str">
        <f t="shared" si="99"/>
        <v>20201266</v>
      </c>
      <c r="G3165" s="31" t="s">
        <v>69</v>
      </c>
      <c r="H3165" s="31">
        <v>562234</v>
      </c>
      <c r="I3165" s="31">
        <v>415349</v>
      </c>
      <c r="J3165" s="10">
        <v>0</v>
      </c>
    </row>
    <row r="3166" spans="1:10" x14ac:dyDescent="0.3">
      <c r="A3166" s="31">
        <v>2020</v>
      </c>
      <c r="B3166" s="31" t="s">
        <v>8</v>
      </c>
      <c r="C3166" s="5" t="s">
        <v>86</v>
      </c>
      <c r="D3166" s="2" t="s">
        <v>70</v>
      </c>
      <c r="E3166" s="2" t="str">
        <f t="shared" si="98"/>
        <v>202012</v>
      </c>
      <c r="F3166" s="2" t="str">
        <f t="shared" si="99"/>
        <v>20201288</v>
      </c>
      <c r="G3166" s="31" t="s">
        <v>71</v>
      </c>
      <c r="H3166" s="31">
        <v>42129</v>
      </c>
      <c r="I3166" s="31">
        <v>18786</v>
      </c>
      <c r="J3166" s="10">
        <v>0</v>
      </c>
    </row>
    <row r="3167" spans="1:10" x14ac:dyDescent="0.3">
      <c r="A3167" s="31">
        <v>2020</v>
      </c>
      <c r="B3167" s="31" t="s">
        <v>8</v>
      </c>
      <c r="C3167" s="5" t="s">
        <v>86</v>
      </c>
      <c r="D3167" s="2" t="s">
        <v>72</v>
      </c>
      <c r="E3167" s="2" t="str">
        <f t="shared" si="98"/>
        <v>202012</v>
      </c>
      <c r="F3167" s="2" t="str">
        <f t="shared" si="99"/>
        <v>20201268</v>
      </c>
      <c r="G3167" s="31" t="s">
        <v>73</v>
      </c>
      <c r="H3167" s="31">
        <v>1117872</v>
      </c>
      <c r="I3167" s="31">
        <v>1006734</v>
      </c>
      <c r="J3167" s="10">
        <v>0</v>
      </c>
    </row>
    <row r="3168" spans="1:10" x14ac:dyDescent="0.3">
      <c r="A3168" s="31">
        <v>2020</v>
      </c>
      <c r="B3168" s="31" t="s">
        <v>8</v>
      </c>
      <c r="C3168" s="5" t="s">
        <v>86</v>
      </c>
      <c r="D3168" s="2" t="s">
        <v>74</v>
      </c>
      <c r="E3168" s="2" t="str">
        <f t="shared" si="98"/>
        <v>202012</v>
      </c>
      <c r="F3168" s="2" t="str">
        <f t="shared" si="99"/>
        <v>20201270</v>
      </c>
      <c r="G3168" s="31" t="s">
        <v>75</v>
      </c>
      <c r="H3168" s="31">
        <v>156693</v>
      </c>
      <c r="I3168" s="31">
        <v>777782</v>
      </c>
      <c r="J3168" s="10">
        <v>0</v>
      </c>
    </row>
    <row r="3169" spans="1:10" x14ac:dyDescent="0.3">
      <c r="A3169" s="31">
        <v>2020</v>
      </c>
      <c r="B3169" s="31" t="s">
        <v>8</v>
      </c>
      <c r="C3169" s="5" t="s">
        <v>86</v>
      </c>
      <c r="D3169" s="2" t="s">
        <v>76</v>
      </c>
      <c r="E3169" s="2" t="str">
        <f t="shared" si="98"/>
        <v>202012</v>
      </c>
      <c r="F3169" s="2" t="str">
        <f t="shared" si="99"/>
        <v>20201273</v>
      </c>
      <c r="G3169" s="31" t="s">
        <v>77</v>
      </c>
      <c r="H3169" s="31">
        <v>503309</v>
      </c>
      <c r="I3169" s="31">
        <v>753195</v>
      </c>
      <c r="J3169" s="10">
        <v>0</v>
      </c>
    </row>
    <row r="3170" spans="1:10" x14ac:dyDescent="0.3">
      <c r="A3170" s="31">
        <v>2020</v>
      </c>
      <c r="B3170" s="31" t="s">
        <v>8</v>
      </c>
      <c r="C3170" s="5" t="s">
        <v>86</v>
      </c>
      <c r="D3170" s="2" t="s">
        <v>78</v>
      </c>
      <c r="E3170" s="2" t="str">
        <f t="shared" si="98"/>
        <v>202012</v>
      </c>
      <c r="F3170" s="2" t="str">
        <f t="shared" si="99"/>
        <v>20201276</v>
      </c>
      <c r="G3170" s="31" t="s">
        <v>79</v>
      </c>
      <c r="H3170" s="31">
        <v>2530281</v>
      </c>
      <c r="I3170" s="31">
        <v>1875617</v>
      </c>
      <c r="J3170" s="10">
        <v>0</v>
      </c>
    </row>
    <row r="3171" spans="1:10" x14ac:dyDescent="0.3">
      <c r="A3171" s="31">
        <v>2020</v>
      </c>
      <c r="B3171" s="31" t="s">
        <v>8</v>
      </c>
      <c r="C3171" s="5" t="s">
        <v>86</v>
      </c>
      <c r="D3171" s="2" t="s">
        <v>80</v>
      </c>
      <c r="E3171" s="2" t="str">
        <f t="shared" si="98"/>
        <v>202012</v>
      </c>
      <c r="F3171" s="2" t="str">
        <f t="shared" si="99"/>
        <v>20201297</v>
      </c>
      <c r="G3171" s="31" t="s">
        <v>81</v>
      </c>
      <c r="H3171" s="31">
        <v>4123</v>
      </c>
      <c r="I3171" s="31">
        <v>26982</v>
      </c>
      <c r="J3171" s="10">
        <v>0</v>
      </c>
    </row>
    <row r="3172" spans="1:10" x14ac:dyDescent="0.3">
      <c r="A3172" s="31">
        <v>2020</v>
      </c>
      <c r="B3172" s="31" t="s">
        <v>8</v>
      </c>
      <c r="C3172" s="5" t="s">
        <v>86</v>
      </c>
      <c r="D3172" s="2" t="s">
        <v>82</v>
      </c>
      <c r="E3172" s="2" t="str">
        <f t="shared" si="98"/>
        <v>202012</v>
      </c>
      <c r="F3172" s="2" t="str">
        <f t="shared" si="99"/>
        <v>20201299</v>
      </c>
      <c r="G3172" s="31" t="s">
        <v>83</v>
      </c>
      <c r="H3172" s="31">
        <v>9325</v>
      </c>
      <c r="I3172" s="31">
        <v>61751</v>
      </c>
      <c r="J3172" s="10">
        <v>0</v>
      </c>
    </row>
    <row r="3173" spans="1:10" x14ac:dyDescent="0.3">
      <c r="A3173" s="31">
        <v>2021</v>
      </c>
      <c r="B3173" s="31" t="s">
        <v>9</v>
      </c>
      <c r="C3173" s="5" t="s">
        <v>52</v>
      </c>
      <c r="D3173" s="2" t="s">
        <v>5</v>
      </c>
      <c r="E3173" s="2" t="str">
        <f t="shared" si="98"/>
        <v>202101</v>
      </c>
      <c r="F3173" s="2" t="str">
        <f t="shared" si="99"/>
        <v>20210191</v>
      </c>
      <c r="G3173" s="31" t="s">
        <v>6</v>
      </c>
      <c r="H3173" s="31">
        <v>16886</v>
      </c>
      <c r="I3173" s="31">
        <v>55205</v>
      </c>
      <c r="J3173" s="10">
        <v>0</v>
      </c>
    </row>
    <row r="3174" spans="1:10" x14ac:dyDescent="0.3">
      <c r="A3174" s="31">
        <v>2021</v>
      </c>
      <c r="B3174" s="31" t="s">
        <v>9</v>
      </c>
      <c r="C3174" s="5" t="s">
        <v>52</v>
      </c>
      <c r="D3174" s="2" t="s">
        <v>18</v>
      </c>
      <c r="E3174" s="2" t="str">
        <f t="shared" si="98"/>
        <v>202101</v>
      </c>
      <c r="F3174" s="2" t="str">
        <f t="shared" si="99"/>
        <v>20210105</v>
      </c>
      <c r="G3174" s="31" t="s">
        <v>19</v>
      </c>
      <c r="H3174" s="31">
        <v>4041993</v>
      </c>
      <c r="I3174" s="31">
        <v>2424400</v>
      </c>
      <c r="J3174" s="10">
        <v>0</v>
      </c>
    </row>
    <row r="3175" spans="1:10" x14ac:dyDescent="0.3">
      <c r="A3175" s="31">
        <v>2021</v>
      </c>
      <c r="B3175" s="31" t="s">
        <v>9</v>
      </c>
      <c r="C3175" s="5" t="s">
        <v>52</v>
      </c>
      <c r="D3175" s="2" t="s">
        <v>20</v>
      </c>
      <c r="E3175" s="2" t="str">
        <f t="shared" si="98"/>
        <v>202101</v>
      </c>
      <c r="F3175" s="2" t="str">
        <f t="shared" si="99"/>
        <v>20210181</v>
      </c>
      <c r="G3175" s="31" t="s">
        <v>21</v>
      </c>
      <c r="H3175" s="31">
        <v>48111</v>
      </c>
      <c r="I3175" s="31">
        <v>223241</v>
      </c>
      <c r="J3175" s="10">
        <v>0</v>
      </c>
    </row>
    <row r="3176" spans="1:10" x14ac:dyDescent="0.3">
      <c r="A3176" s="31">
        <v>2021</v>
      </c>
      <c r="B3176" s="31" t="s">
        <v>9</v>
      </c>
      <c r="C3176" s="5" t="s">
        <v>52</v>
      </c>
      <c r="D3176" s="2" t="s">
        <v>22</v>
      </c>
      <c r="E3176" s="2" t="str">
        <f t="shared" si="98"/>
        <v>202101</v>
      </c>
      <c r="F3176" s="2" t="str">
        <f t="shared" si="99"/>
        <v>20210108</v>
      </c>
      <c r="G3176" s="31" t="s">
        <v>23</v>
      </c>
      <c r="H3176" s="31">
        <v>1158130</v>
      </c>
      <c r="I3176" s="31">
        <v>1437999</v>
      </c>
      <c r="J3176" s="10">
        <v>0</v>
      </c>
    </row>
    <row r="3177" spans="1:10" x14ac:dyDescent="0.3">
      <c r="A3177" s="31">
        <v>2021</v>
      </c>
      <c r="B3177" s="31" t="s">
        <v>9</v>
      </c>
      <c r="C3177" s="5" t="s">
        <v>52</v>
      </c>
      <c r="D3177" s="2" t="s">
        <v>24</v>
      </c>
      <c r="E3177" s="2" t="str">
        <f t="shared" si="98"/>
        <v>202101</v>
      </c>
      <c r="F3177" s="2" t="str">
        <f t="shared" si="99"/>
        <v>20210111</v>
      </c>
      <c r="G3177" s="31" t="s">
        <v>25</v>
      </c>
      <c r="H3177" s="31">
        <v>6289830</v>
      </c>
      <c r="I3177" s="31">
        <v>1468969</v>
      </c>
      <c r="J3177" s="10">
        <v>0</v>
      </c>
    </row>
    <row r="3178" spans="1:10" x14ac:dyDescent="0.3">
      <c r="A3178" s="31">
        <v>2021</v>
      </c>
      <c r="B3178" s="31" t="s">
        <v>9</v>
      </c>
      <c r="C3178" s="5" t="s">
        <v>52</v>
      </c>
      <c r="D3178" s="2" t="s">
        <v>26</v>
      </c>
      <c r="E3178" s="2" t="str">
        <f t="shared" si="98"/>
        <v>202101</v>
      </c>
      <c r="F3178" s="2" t="str">
        <f t="shared" si="99"/>
        <v>20210113</v>
      </c>
      <c r="G3178" s="31" t="s">
        <v>27</v>
      </c>
      <c r="H3178" s="31">
        <v>642567</v>
      </c>
      <c r="I3178" s="31">
        <v>1502383</v>
      </c>
      <c r="J3178" s="10">
        <v>0</v>
      </c>
    </row>
    <row r="3179" spans="1:10" x14ac:dyDescent="0.3">
      <c r="A3179" s="31">
        <v>2021</v>
      </c>
      <c r="B3179" s="31" t="s">
        <v>9</v>
      </c>
      <c r="C3179" s="5" t="s">
        <v>52</v>
      </c>
      <c r="D3179" s="2" t="s">
        <v>28</v>
      </c>
      <c r="E3179" s="2" t="str">
        <f t="shared" si="98"/>
        <v>202101</v>
      </c>
      <c r="F3179" s="2" t="str">
        <f t="shared" si="99"/>
        <v>20210115</v>
      </c>
      <c r="G3179" s="31" t="s">
        <v>29</v>
      </c>
      <c r="H3179" s="31">
        <v>471095</v>
      </c>
      <c r="I3179" s="31">
        <v>656681</v>
      </c>
      <c r="J3179" s="10">
        <v>0</v>
      </c>
    </row>
    <row r="3180" spans="1:10" x14ac:dyDescent="0.3">
      <c r="A3180" s="31">
        <v>2021</v>
      </c>
      <c r="B3180" s="31" t="s">
        <v>9</v>
      </c>
      <c r="C3180" s="5" t="s">
        <v>52</v>
      </c>
      <c r="D3180" s="2" t="s">
        <v>30</v>
      </c>
      <c r="E3180" s="2" t="str">
        <f t="shared" si="98"/>
        <v>202101</v>
      </c>
      <c r="F3180" s="2" t="str">
        <f t="shared" si="99"/>
        <v>20210117</v>
      </c>
      <c r="G3180" s="31" t="s">
        <v>31</v>
      </c>
      <c r="H3180" s="31">
        <v>480601</v>
      </c>
      <c r="I3180" s="31">
        <v>402309</v>
      </c>
      <c r="J3180" s="10">
        <v>0</v>
      </c>
    </row>
    <row r="3181" spans="1:10" x14ac:dyDescent="0.3">
      <c r="A3181" s="31">
        <v>2021</v>
      </c>
      <c r="B3181" s="31" t="s">
        <v>9</v>
      </c>
      <c r="C3181" s="5" t="s">
        <v>52</v>
      </c>
      <c r="D3181" s="2" t="s">
        <v>32</v>
      </c>
      <c r="E3181" s="2" t="str">
        <f t="shared" si="98"/>
        <v>202101</v>
      </c>
      <c r="F3181" s="2" t="str">
        <f t="shared" si="99"/>
        <v>20210118</v>
      </c>
      <c r="G3181" s="31" t="s">
        <v>33</v>
      </c>
      <c r="H3181" s="31">
        <v>72580</v>
      </c>
      <c r="I3181" s="31">
        <v>322283</v>
      </c>
      <c r="J3181" s="10">
        <v>0</v>
      </c>
    </row>
    <row r="3182" spans="1:10" x14ac:dyDescent="0.3">
      <c r="A3182" s="31">
        <v>2021</v>
      </c>
      <c r="B3182" s="31" t="s">
        <v>9</v>
      </c>
      <c r="C3182" s="5" t="s">
        <v>52</v>
      </c>
      <c r="D3182" s="2" t="s">
        <v>34</v>
      </c>
      <c r="E3182" s="2" t="str">
        <f t="shared" si="98"/>
        <v>202101</v>
      </c>
      <c r="F3182" s="2" t="str">
        <f t="shared" si="99"/>
        <v>20210185</v>
      </c>
      <c r="G3182" s="31" t="s">
        <v>35</v>
      </c>
      <c r="H3182" s="31">
        <v>161729</v>
      </c>
      <c r="I3182" s="31">
        <v>239604</v>
      </c>
      <c r="J3182" s="10">
        <v>0</v>
      </c>
    </row>
    <row r="3183" spans="1:10" x14ac:dyDescent="0.3">
      <c r="A3183" s="31">
        <v>2021</v>
      </c>
      <c r="B3183" s="31" t="s">
        <v>9</v>
      </c>
      <c r="C3183" s="5" t="s">
        <v>52</v>
      </c>
      <c r="D3183" s="2" t="s">
        <v>36</v>
      </c>
      <c r="E3183" s="2" t="str">
        <f t="shared" si="98"/>
        <v>202101</v>
      </c>
      <c r="F3183" s="2" t="str">
        <f t="shared" si="99"/>
        <v>20210119</v>
      </c>
      <c r="G3183" s="31" t="s">
        <v>37</v>
      </c>
      <c r="H3183" s="31">
        <v>282100</v>
      </c>
      <c r="I3183" s="31">
        <v>983646</v>
      </c>
      <c r="J3183" s="10">
        <v>0</v>
      </c>
    </row>
    <row r="3184" spans="1:10" x14ac:dyDescent="0.3">
      <c r="A3184" s="31">
        <v>2021</v>
      </c>
      <c r="B3184" s="31" t="s">
        <v>9</v>
      </c>
      <c r="C3184" s="5" t="s">
        <v>52</v>
      </c>
      <c r="D3184" s="2" t="s">
        <v>38</v>
      </c>
      <c r="E3184" s="2" t="str">
        <f t="shared" si="98"/>
        <v>202101</v>
      </c>
      <c r="F3184" s="2" t="str">
        <f t="shared" si="99"/>
        <v>20210120</v>
      </c>
      <c r="G3184" s="31" t="s">
        <v>39</v>
      </c>
      <c r="H3184" s="31">
        <v>317915</v>
      </c>
      <c r="I3184" s="31">
        <v>874414</v>
      </c>
      <c r="J3184" s="10">
        <v>0</v>
      </c>
    </row>
    <row r="3185" spans="1:10" x14ac:dyDescent="0.3">
      <c r="A3185" s="31">
        <v>2021</v>
      </c>
      <c r="B3185" s="31" t="s">
        <v>9</v>
      </c>
      <c r="C3185" s="5" t="s">
        <v>52</v>
      </c>
      <c r="D3185" s="2" t="s">
        <v>40</v>
      </c>
      <c r="E3185" s="2" t="str">
        <f t="shared" si="98"/>
        <v>202101</v>
      </c>
      <c r="F3185" s="2" t="str">
        <f t="shared" si="99"/>
        <v>20210127</v>
      </c>
      <c r="G3185" s="31" t="s">
        <v>41</v>
      </c>
      <c r="H3185" s="31">
        <v>48273</v>
      </c>
      <c r="I3185" s="31">
        <v>373285</v>
      </c>
      <c r="J3185" s="10">
        <v>0</v>
      </c>
    </row>
    <row r="3186" spans="1:10" x14ac:dyDescent="0.3">
      <c r="A3186" s="31">
        <v>2021</v>
      </c>
      <c r="B3186" s="31" t="s">
        <v>9</v>
      </c>
      <c r="C3186" s="5" t="s">
        <v>52</v>
      </c>
      <c r="D3186" s="2" t="s">
        <v>42</v>
      </c>
      <c r="E3186" s="2" t="str">
        <f t="shared" si="98"/>
        <v>202101</v>
      </c>
      <c r="F3186" s="2" t="str">
        <f t="shared" si="99"/>
        <v>20210123</v>
      </c>
      <c r="G3186" s="31" t="s">
        <v>43</v>
      </c>
      <c r="H3186" s="31">
        <v>316218</v>
      </c>
      <c r="I3186" s="31">
        <v>1326421</v>
      </c>
      <c r="J3186" s="10">
        <v>0</v>
      </c>
    </row>
    <row r="3187" spans="1:10" x14ac:dyDescent="0.3">
      <c r="A3187" s="31">
        <v>2021</v>
      </c>
      <c r="B3187" s="31" t="s">
        <v>9</v>
      </c>
      <c r="C3187" s="5" t="s">
        <v>52</v>
      </c>
      <c r="D3187" s="2" t="s">
        <v>44</v>
      </c>
      <c r="E3187" s="2" t="str">
        <f t="shared" si="98"/>
        <v>202101</v>
      </c>
      <c r="F3187" s="2" t="str">
        <f t="shared" si="99"/>
        <v>20210125</v>
      </c>
      <c r="G3187" s="31" t="s">
        <v>45</v>
      </c>
      <c r="H3187" s="31">
        <v>1508394</v>
      </c>
      <c r="I3187" s="31">
        <v>908235</v>
      </c>
      <c r="J3187" s="10">
        <v>0</v>
      </c>
    </row>
    <row r="3188" spans="1:10" x14ac:dyDescent="0.3">
      <c r="A3188" s="31">
        <v>2021</v>
      </c>
      <c r="B3188" s="31" t="s">
        <v>9</v>
      </c>
      <c r="C3188" s="5" t="s">
        <v>52</v>
      </c>
      <c r="D3188" s="2" t="s">
        <v>46</v>
      </c>
      <c r="E3188" s="2" t="str">
        <f t="shared" si="98"/>
        <v>202101</v>
      </c>
      <c r="F3188" s="2" t="str">
        <f t="shared" si="99"/>
        <v>20210194</v>
      </c>
      <c r="G3188" s="31" t="s">
        <v>47</v>
      </c>
      <c r="H3188" s="31">
        <v>5616</v>
      </c>
      <c r="I3188" s="31">
        <v>41569</v>
      </c>
      <c r="J3188" s="10">
        <v>0</v>
      </c>
    </row>
    <row r="3189" spans="1:10" x14ac:dyDescent="0.3">
      <c r="A3189" s="31">
        <v>2021</v>
      </c>
      <c r="B3189" s="31" t="s">
        <v>9</v>
      </c>
      <c r="C3189" s="5" t="s">
        <v>52</v>
      </c>
      <c r="D3189" s="2" t="s">
        <v>48</v>
      </c>
      <c r="E3189" s="2" t="str">
        <f t="shared" si="98"/>
        <v>202101</v>
      </c>
      <c r="F3189" s="2" t="str">
        <f t="shared" si="99"/>
        <v>20210195</v>
      </c>
      <c r="G3189" s="31" t="s">
        <v>49</v>
      </c>
      <c r="H3189" s="31">
        <v>19580</v>
      </c>
      <c r="I3189" s="31">
        <v>60309</v>
      </c>
      <c r="J3189" s="10">
        <v>0</v>
      </c>
    </row>
    <row r="3190" spans="1:10" x14ac:dyDescent="0.3">
      <c r="A3190" s="31">
        <v>2021</v>
      </c>
      <c r="B3190" s="31" t="s">
        <v>9</v>
      </c>
      <c r="C3190" s="5" t="s">
        <v>52</v>
      </c>
      <c r="D3190" s="2" t="s">
        <v>50</v>
      </c>
      <c r="E3190" s="2" t="str">
        <f t="shared" si="98"/>
        <v>202101</v>
      </c>
      <c r="F3190" s="2" t="str">
        <f t="shared" si="99"/>
        <v>20210141</v>
      </c>
      <c r="G3190" s="31" t="s">
        <v>51</v>
      </c>
      <c r="H3190" s="31">
        <v>334419</v>
      </c>
      <c r="I3190" s="31">
        <v>784812</v>
      </c>
      <c r="J3190" s="10">
        <v>0</v>
      </c>
    </row>
    <row r="3191" spans="1:10" x14ac:dyDescent="0.3">
      <c r="A3191" s="31">
        <v>2021</v>
      </c>
      <c r="B3191" s="31" t="s">
        <v>9</v>
      </c>
      <c r="C3191" s="5" t="s">
        <v>52</v>
      </c>
      <c r="D3191" s="2" t="s">
        <v>54</v>
      </c>
      <c r="E3191" s="2" t="str">
        <f t="shared" si="98"/>
        <v>202101</v>
      </c>
      <c r="F3191" s="2" t="str">
        <f t="shared" si="99"/>
        <v>20210144</v>
      </c>
      <c r="G3191" s="31" t="s">
        <v>55</v>
      </c>
      <c r="H3191" s="31">
        <v>136031</v>
      </c>
      <c r="I3191" s="31">
        <v>795729</v>
      </c>
      <c r="J3191" s="10">
        <v>0</v>
      </c>
    </row>
    <row r="3192" spans="1:10" x14ac:dyDescent="0.3">
      <c r="A3192" s="31">
        <v>2021</v>
      </c>
      <c r="B3192" s="31" t="s">
        <v>9</v>
      </c>
      <c r="C3192" s="5" t="s">
        <v>52</v>
      </c>
      <c r="D3192" s="2" t="s">
        <v>56</v>
      </c>
      <c r="E3192" s="2" t="str">
        <f t="shared" si="98"/>
        <v>202101</v>
      </c>
      <c r="F3192" s="2" t="str">
        <f t="shared" si="99"/>
        <v>20210147</v>
      </c>
      <c r="G3192" s="31" t="s">
        <v>57</v>
      </c>
      <c r="H3192" s="31">
        <v>374815</v>
      </c>
      <c r="I3192" s="31">
        <v>959798</v>
      </c>
      <c r="J3192" s="10">
        <v>0</v>
      </c>
    </row>
    <row r="3193" spans="1:10" x14ac:dyDescent="0.3">
      <c r="A3193" s="31">
        <v>2021</v>
      </c>
      <c r="B3193" s="31" t="s">
        <v>9</v>
      </c>
      <c r="C3193" s="5" t="s">
        <v>52</v>
      </c>
      <c r="D3193" s="2" t="s">
        <v>58</v>
      </c>
      <c r="E3193" s="2" t="str">
        <f t="shared" si="98"/>
        <v>202101</v>
      </c>
      <c r="F3193" s="2" t="str">
        <f t="shared" si="99"/>
        <v>20210150</v>
      </c>
      <c r="G3193" s="31" t="s">
        <v>59</v>
      </c>
      <c r="H3193" s="31">
        <v>433998</v>
      </c>
      <c r="I3193" s="31">
        <v>554281</v>
      </c>
      <c r="J3193" s="10">
        <v>0</v>
      </c>
    </row>
    <row r="3194" spans="1:10" x14ac:dyDescent="0.3">
      <c r="A3194" s="31">
        <v>2021</v>
      </c>
      <c r="B3194" s="31" t="s">
        <v>9</v>
      </c>
      <c r="C3194" s="5" t="s">
        <v>52</v>
      </c>
      <c r="D3194" s="2" t="s">
        <v>60</v>
      </c>
      <c r="E3194" s="2" t="str">
        <f t="shared" si="98"/>
        <v>202101</v>
      </c>
      <c r="F3194" s="2" t="str">
        <f t="shared" si="99"/>
        <v>20210152</v>
      </c>
      <c r="G3194" s="31" t="s">
        <v>61</v>
      </c>
      <c r="H3194" s="31">
        <v>269552</v>
      </c>
      <c r="I3194" s="31">
        <v>1147349</v>
      </c>
      <c r="J3194" s="10">
        <v>0</v>
      </c>
    </row>
    <row r="3195" spans="1:10" x14ac:dyDescent="0.3">
      <c r="A3195" s="31">
        <v>2021</v>
      </c>
      <c r="B3195" s="31" t="s">
        <v>9</v>
      </c>
      <c r="C3195" s="5" t="s">
        <v>52</v>
      </c>
      <c r="D3195" s="2" t="s">
        <v>62</v>
      </c>
      <c r="E3195" s="2" t="str">
        <f t="shared" si="98"/>
        <v>202101</v>
      </c>
      <c r="F3195" s="2" t="str">
        <f t="shared" si="99"/>
        <v>20210154</v>
      </c>
      <c r="G3195" s="31" t="s">
        <v>63</v>
      </c>
      <c r="H3195" s="31">
        <v>440441</v>
      </c>
      <c r="I3195" s="31">
        <v>1078971</v>
      </c>
      <c r="J3195" s="10">
        <v>0</v>
      </c>
    </row>
    <row r="3196" spans="1:10" x14ac:dyDescent="0.3">
      <c r="A3196" s="31">
        <v>2021</v>
      </c>
      <c r="B3196" s="31" t="s">
        <v>9</v>
      </c>
      <c r="C3196" s="5" t="s">
        <v>52</v>
      </c>
      <c r="D3196" s="2" t="s">
        <v>64</v>
      </c>
      <c r="E3196" s="2" t="str">
        <f t="shared" si="98"/>
        <v>202101</v>
      </c>
      <c r="F3196" s="2" t="str">
        <f t="shared" si="99"/>
        <v>20210186</v>
      </c>
      <c r="G3196" s="31" t="s">
        <v>65</v>
      </c>
      <c r="H3196" s="31">
        <v>45197</v>
      </c>
      <c r="I3196" s="31">
        <v>261902</v>
      </c>
      <c r="J3196" s="10">
        <v>0</v>
      </c>
    </row>
    <row r="3197" spans="1:10" x14ac:dyDescent="0.3">
      <c r="A3197" s="31">
        <v>2021</v>
      </c>
      <c r="B3197" s="31" t="s">
        <v>9</v>
      </c>
      <c r="C3197" s="5" t="s">
        <v>52</v>
      </c>
      <c r="D3197" s="2" t="s">
        <v>66</v>
      </c>
      <c r="E3197" s="2" t="str">
        <f t="shared" si="98"/>
        <v>202101</v>
      </c>
      <c r="F3197" s="2" t="str">
        <f t="shared" si="99"/>
        <v>20210163</v>
      </c>
      <c r="G3197" s="31" t="s">
        <v>67</v>
      </c>
      <c r="H3197" s="31">
        <v>284474</v>
      </c>
      <c r="I3197" s="31">
        <v>249689</v>
      </c>
      <c r="J3197" s="10">
        <v>0</v>
      </c>
    </row>
    <row r="3198" spans="1:10" x14ac:dyDescent="0.3">
      <c r="A3198" s="31">
        <v>2021</v>
      </c>
      <c r="B3198" s="31" t="s">
        <v>9</v>
      </c>
      <c r="C3198" s="5" t="s">
        <v>52</v>
      </c>
      <c r="D3198" s="2" t="s">
        <v>68</v>
      </c>
      <c r="E3198" s="2" t="str">
        <f t="shared" si="98"/>
        <v>202101</v>
      </c>
      <c r="F3198" s="2" t="str">
        <f t="shared" si="99"/>
        <v>20210166</v>
      </c>
      <c r="G3198" s="31" t="s">
        <v>69</v>
      </c>
      <c r="H3198" s="31">
        <v>564093</v>
      </c>
      <c r="I3198" s="31">
        <v>414136</v>
      </c>
      <c r="J3198" s="10">
        <v>0</v>
      </c>
    </row>
    <row r="3199" spans="1:10" x14ac:dyDescent="0.3">
      <c r="A3199" s="31">
        <v>2021</v>
      </c>
      <c r="B3199" s="31" t="s">
        <v>9</v>
      </c>
      <c r="C3199" s="5" t="s">
        <v>52</v>
      </c>
      <c r="D3199" s="2" t="s">
        <v>70</v>
      </c>
      <c r="E3199" s="2" t="str">
        <f t="shared" si="98"/>
        <v>202101</v>
      </c>
      <c r="F3199" s="2" t="str">
        <f t="shared" si="99"/>
        <v>20210188</v>
      </c>
      <c r="G3199" s="31" t="s">
        <v>71</v>
      </c>
      <c r="H3199" s="31">
        <v>42505</v>
      </c>
      <c r="I3199" s="31">
        <v>18522</v>
      </c>
      <c r="J3199" s="10">
        <v>0</v>
      </c>
    </row>
    <row r="3200" spans="1:10" x14ac:dyDescent="0.3">
      <c r="A3200" s="31">
        <v>2021</v>
      </c>
      <c r="B3200" s="31" t="s">
        <v>9</v>
      </c>
      <c r="C3200" s="5" t="s">
        <v>52</v>
      </c>
      <c r="D3200" s="2" t="s">
        <v>72</v>
      </c>
      <c r="E3200" s="2" t="str">
        <f t="shared" si="98"/>
        <v>202101</v>
      </c>
      <c r="F3200" s="2" t="str">
        <f t="shared" si="99"/>
        <v>20210168</v>
      </c>
      <c r="G3200" s="31" t="s">
        <v>73</v>
      </c>
      <c r="H3200" s="31">
        <v>1114967</v>
      </c>
      <c r="I3200" s="31">
        <v>1007640</v>
      </c>
      <c r="J3200" s="10">
        <v>0</v>
      </c>
    </row>
    <row r="3201" spans="1:10" x14ac:dyDescent="0.3">
      <c r="A3201" s="31">
        <v>2021</v>
      </c>
      <c r="B3201" s="31" t="s">
        <v>9</v>
      </c>
      <c r="C3201" s="5" t="s">
        <v>52</v>
      </c>
      <c r="D3201" s="2" t="s">
        <v>74</v>
      </c>
      <c r="E3201" s="2" t="str">
        <f t="shared" si="98"/>
        <v>202101</v>
      </c>
      <c r="F3201" s="2" t="str">
        <f t="shared" si="99"/>
        <v>20210170</v>
      </c>
      <c r="G3201" s="31" t="s">
        <v>75</v>
      </c>
      <c r="H3201" s="31">
        <v>155064</v>
      </c>
      <c r="I3201" s="31">
        <v>779080</v>
      </c>
      <c r="J3201" s="10">
        <v>0</v>
      </c>
    </row>
    <row r="3202" spans="1:10" x14ac:dyDescent="0.3">
      <c r="A3202" s="31">
        <v>2021</v>
      </c>
      <c r="B3202" s="31" t="s">
        <v>9</v>
      </c>
      <c r="C3202" s="5" t="s">
        <v>52</v>
      </c>
      <c r="D3202" s="2" t="s">
        <v>76</v>
      </c>
      <c r="E3202" s="2" t="str">
        <f t="shared" si="98"/>
        <v>202101</v>
      </c>
      <c r="F3202" s="2" t="str">
        <f t="shared" si="99"/>
        <v>20210173</v>
      </c>
      <c r="G3202" s="31" t="s">
        <v>77</v>
      </c>
      <c r="H3202" s="31">
        <v>503518</v>
      </c>
      <c r="I3202" s="31">
        <v>752573</v>
      </c>
      <c r="J3202" s="10">
        <v>0</v>
      </c>
    </row>
    <row r="3203" spans="1:10" x14ac:dyDescent="0.3">
      <c r="A3203" s="31">
        <v>2021</v>
      </c>
      <c r="B3203" s="31" t="s">
        <v>9</v>
      </c>
      <c r="C3203" s="5" t="s">
        <v>52</v>
      </c>
      <c r="D3203" s="2" t="s">
        <v>78</v>
      </c>
      <c r="E3203" s="2" t="str">
        <f t="shared" ref="E3203:E3266" si="100">+CONCATENATE(A3203,C3203)</f>
        <v>202101</v>
      </c>
      <c r="F3203" s="2" t="str">
        <f t="shared" si="99"/>
        <v>20210176</v>
      </c>
      <c r="G3203" s="31" t="s">
        <v>79</v>
      </c>
      <c r="H3203" s="31">
        <v>2527445</v>
      </c>
      <c r="I3203" s="31">
        <v>1877066</v>
      </c>
      <c r="J3203" s="10">
        <v>0</v>
      </c>
    </row>
    <row r="3204" spans="1:10" x14ac:dyDescent="0.3">
      <c r="A3204" s="31">
        <v>2021</v>
      </c>
      <c r="B3204" s="31" t="s">
        <v>9</v>
      </c>
      <c r="C3204" s="5" t="s">
        <v>52</v>
      </c>
      <c r="D3204" s="2" t="s">
        <v>80</v>
      </c>
      <c r="E3204" s="2" t="str">
        <f t="shared" si="100"/>
        <v>202101</v>
      </c>
      <c r="F3204" s="2" t="str">
        <f t="shared" si="99"/>
        <v>20210197</v>
      </c>
      <c r="G3204" s="31" t="s">
        <v>81</v>
      </c>
      <c r="H3204" s="31">
        <v>4130</v>
      </c>
      <c r="I3204" s="31">
        <v>27022</v>
      </c>
      <c r="J3204" s="10">
        <v>0</v>
      </c>
    </row>
    <row r="3205" spans="1:10" x14ac:dyDescent="0.3">
      <c r="A3205" s="31">
        <v>2021</v>
      </c>
      <c r="B3205" s="31" t="s">
        <v>9</v>
      </c>
      <c r="C3205" s="5" t="s">
        <v>52</v>
      </c>
      <c r="D3205" s="2" t="s">
        <v>82</v>
      </c>
      <c r="E3205" s="2" t="str">
        <f t="shared" si="100"/>
        <v>202101</v>
      </c>
      <c r="F3205" s="2" t="str">
        <f t="shared" ref="F3205:F3268" si="101">+CONCATENATE(A3205,C3205,D3205)</f>
        <v>20210199</v>
      </c>
      <c r="G3205" s="31" t="s">
        <v>83</v>
      </c>
      <c r="H3205" s="31">
        <v>9439</v>
      </c>
      <c r="I3205" s="31">
        <v>61761</v>
      </c>
      <c r="J3205" s="10">
        <v>0</v>
      </c>
    </row>
    <row r="3206" spans="1:10" x14ac:dyDescent="0.3">
      <c r="A3206" s="31">
        <v>2021</v>
      </c>
      <c r="B3206" s="31" t="s">
        <v>10</v>
      </c>
      <c r="C3206" s="5" t="s">
        <v>87</v>
      </c>
      <c r="D3206" s="2" t="s">
        <v>5</v>
      </c>
      <c r="E3206" s="2" t="str">
        <f t="shared" si="100"/>
        <v>202102</v>
      </c>
      <c r="F3206" s="2" t="str">
        <f t="shared" si="101"/>
        <v>20210291</v>
      </c>
      <c r="G3206" s="31" t="s">
        <v>6</v>
      </c>
      <c r="H3206" s="31">
        <v>17252</v>
      </c>
      <c r="I3206" s="31">
        <v>55295</v>
      </c>
      <c r="J3206" s="10">
        <v>0</v>
      </c>
    </row>
    <row r="3207" spans="1:10" x14ac:dyDescent="0.3">
      <c r="A3207" s="31">
        <v>2021</v>
      </c>
      <c r="B3207" s="31" t="s">
        <v>10</v>
      </c>
      <c r="C3207" s="5" t="s">
        <v>87</v>
      </c>
      <c r="D3207" s="2" t="s">
        <v>18</v>
      </c>
      <c r="E3207" s="2" t="str">
        <f t="shared" si="100"/>
        <v>202102</v>
      </c>
      <c r="F3207" s="2" t="str">
        <f t="shared" si="101"/>
        <v>20210205</v>
      </c>
      <c r="G3207" s="31" t="s">
        <v>19</v>
      </c>
      <c r="H3207" s="31">
        <v>4081087</v>
      </c>
      <c r="I3207" s="31">
        <v>2418815</v>
      </c>
      <c r="J3207" s="10">
        <v>0</v>
      </c>
    </row>
    <row r="3208" spans="1:10" x14ac:dyDescent="0.3">
      <c r="A3208" s="31">
        <v>2021</v>
      </c>
      <c r="B3208" s="31" t="s">
        <v>10</v>
      </c>
      <c r="C3208" s="5" t="s">
        <v>87</v>
      </c>
      <c r="D3208" s="2" t="s">
        <v>20</v>
      </c>
      <c r="E3208" s="2" t="str">
        <f t="shared" si="100"/>
        <v>202102</v>
      </c>
      <c r="F3208" s="2" t="str">
        <f t="shared" si="101"/>
        <v>20210281</v>
      </c>
      <c r="G3208" s="31" t="s">
        <v>21</v>
      </c>
      <c r="H3208" s="31">
        <v>49127</v>
      </c>
      <c r="I3208" s="31">
        <v>223858</v>
      </c>
      <c r="J3208" s="10">
        <v>0</v>
      </c>
    </row>
    <row r="3209" spans="1:10" x14ac:dyDescent="0.3">
      <c r="A3209" s="31">
        <v>2021</v>
      </c>
      <c r="B3209" s="31" t="s">
        <v>10</v>
      </c>
      <c r="C3209" s="5" t="s">
        <v>87</v>
      </c>
      <c r="D3209" s="2" t="s">
        <v>22</v>
      </c>
      <c r="E3209" s="2" t="str">
        <f t="shared" si="100"/>
        <v>202102</v>
      </c>
      <c r="F3209" s="2" t="str">
        <f t="shared" si="101"/>
        <v>20210208</v>
      </c>
      <c r="G3209" s="31" t="s">
        <v>23</v>
      </c>
      <c r="H3209" s="31">
        <v>1166755</v>
      </c>
      <c r="I3209" s="31">
        <v>1439675</v>
      </c>
      <c r="J3209" s="10">
        <v>0</v>
      </c>
    </row>
    <row r="3210" spans="1:10" x14ac:dyDescent="0.3">
      <c r="A3210" s="31">
        <v>2021</v>
      </c>
      <c r="B3210" s="31" t="s">
        <v>10</v>
      </c>
      <c r="C3210" s="5" t="s">
        <v>87</v>
      </c>
      <c r="D3210" s="2" t="s">
        <v>24</v>
      </c>
      <c r="E3210" s="2" t="str">
        <f t="shared" si="100"/>
        <v>202102</v>
      </c>
      <c r="F3210" s="2" t="str">
        <f t="shared" si="101"/>
        <v>20210211</v>
      </c>
      <c r="G3210" s="31" t="s">
        <v>25</v>
      </c>
      <c r="H3210" s="31">
        <v>6321525</v>
      </c>
      <c r="I3210" s="31">
        <v>1468129</v>
      </c>
      <c r="J3210" s="10">
        <v>0</v>
      </c>
    </row>
    <row r="3211" spans="1:10" x14ac:dyDescent="0.3">
      <c r="A3211" s="31">
        <v>2021</v>
      </c>
      <c r="B3211" s="31" t="s">
        <v>10</v>
      </c>
      <c r="C3211" s="5" t="s">
        <v>87</v>
      </c>
      <c r="D3211" s="2" t="s">
        <v>26</v>
      </c>
      <c r="E3211" s="2" t="str">
        <f t="shared" si="100"/>
        <v>202102</v>
      </c>
      <c r="F3211" s="2" t="str">
        <f t="shared" si="101"/>
        <v>20210213</v>
      </c>
      <c r="G3211" s="31" t="s">
        <v>27</v>
      </c>
      <c r="H3211" s="31">
        <v>642131</v>
      </c>
      <c r="I3211" s="31">
        <v>1508950</v>
      </c>
      <c r="J3211" s="10">
        <v>0</v>
      </c>
    </row>
    <row r="3212" spans="1:10" x14ac:dyDescent="0.3">
      <c r="A3212" s="31">
        <v>2021</v>
      </c>
      <c r="B3212" s="31" t="s">
        <v>10</v>
      </c>
      <c r="C3212" s="5" t="s">
        <v>87</v>
      </c>
      <c r="D3212" s="2" t="s">
        <v>28</v>
      </c>
      <c r="E3212" s="2" t="str">
        <f t="shared" si="100"/>
        <v>202102</v>
      </c>
      <c r="F3212" s="2" t="str">
        <f t="shared" si="101"/>
        <v>20210215</v>
      </c>
      <c r="G3212" s="31" t="s">
        <v>29</v>
      </c>
      <c r="H3212" s="31">
        <v>476227</v>
      </c>
      <c r="I3212" s="31">
        <v>655627</v>
      </c>
      <c r="J3212" s="10">
        <v>0</v>
      </c>
    </row>
    <row r="3213" spans="1:10" x14ac:dyDescent="0.3">
      <c r="A3213" s="31">
        <v>2021</v>
      </c>
      <c r="B3213" s="31" t="s">
        <v>10</v>
      </c>
      <c r="C3213" s="5" t="s">
        <v>87</v>
      </c>
      <c r="D3213" s="2" t="s">
        <v>30</v>
      </c>
      <c r="E3213" s="2" t="str">
        <f t="shared" si="100"/>
        <v>202102</v>
      </c>
      <c r="F3213" s="2" t="str">
        <f t="shared" si="101"/>
        <v>20210217</v>
      </c>
      <c r="G3213" s="31" t="s">
        <v>31</v>
      </c>
      <c r="H3213" s="31">
        <v>486130</v>
      </c>
      <c r="I3213" s="31">
        <v>400384</v>
      </c>
      <c r="J3213" s="10">
        <v>0</v>
      </c>
    </row>
    <row r="3214" spans="1:10" x14ac:dyDescent="0.3">
      <c r="A3214" s="31">
        <v>2021</v>
      </c>
      <c r="B3214" s="31" t="s">
        <v>10</v>
      </c>
      <c r="C3214" s="5" t="s">
        <v>87</v>
      </c>
      <c r="D3214" s="2" t="s">
        <v>32</v>
      </c>
      <c r="E3214" s="2" t="str">
        <f t="shared" si="100"/>
        <v>202102</v>
      </c>
      <c r="F3214" s="2" t="str">
        <f t="shared" si="101"/>
        <v>20210218</v>
      </c>
      <c r="G3214" s="31" t="s">
        <v>33</v>
      </c>
      <c r="H3214" s="31">
        <v>72018</v>
      </c>
      <c r="I3214" s="31">
        <v>323589</v>
      </c>
      <c r="J3214" s="10">
        <v>0</v>
      </c>
    </row>
    <row r="3215" spans="1:10" x14ac:dyDescent="0.3">
      <c r="A3215" s="31">
        <v>2021</v>
      </c>
      <c r="B3215" s="31" t="s">
        <v>10</v>
      </c>
      <c r="C3215" s="5" t="s">
        <v>87</v>
      </c>
      <c r="D3215" s="2" t="s">
        <v>34</v>
      </c>
      <c r="E3215" s="2" t="str">
        <f t="shared" si="100"/>
        <v>202102</v>
      </c>
      <c r="F3215" s="2" t="str">
        <f t="shared" si="101"/>
        <v>20210285</v>
      </c>
      <c r="G3215" s="31" t="s">
        <v>35</v>
      </c>
      <c r="H3215" s="31">
        <v>163690</v>
      </c>
      <c r="I3215" s="31">
        <v>239910</v>
      </c>
      <c r="J3215" s="10">
        <v>0</v>
      </c>
    </row>
    <row r="3216" spans="1:10" x14ac:dyDescent="0.3">
      <c r="A3216" s="31">
        <v>2021</v>
      </c>
      <c r="B3216" s="31" t="s">
        <v>10</v>
      </c>
      <c r="C3216" s="5" t="s">
        <v>87</v>
      </c>
      <c r="D3216" s="2" t="s">
        <v>36</v>
      </c>
      <c r="E3216" s="2" t="str">
        <f t="shared" si="100"/>
        <v>202102</v>
      </c>
      <c r="F3216" s="2" t="str">
        <f t="shared" si="101"/>
        <v>20210219</v>
      </c>
      <c r="G3216" s="31" t="s">
        <v>37</v>
      </c>
      <c r="H3216" s="31">
        <v>283182</v>
      </c>
      <c r="I3216" s="31">
        <v>986882</v>
      </c>
      <c r="J3216" s="10">
        <v>0</v>
      </c>
    </row>
    <row r="3217" spans="1:10" x14ac:dyDescent="0.3">
      <c r="A3217" s="31">
        <v>2021</v>
      </c>
      <c r="B3217" s="31" t="s">
        <v>10</v>
      </c>
      <c r="C3217" s="5" t="s">
        <v>87</v>
      </c>
      <c r="D3217" s="2" t="s">
        <v>38</v>
      </c>
      <c r="E3217" s="2" t="str">
        <f t="shared" si="100"/>
        <v>202102</v>
      </c>
      <c r="F3217" s="2" t="str">
        <f t="shared" si="101"/>
        <v>20210220</v>
      </c>
      <c r="G3217" s="31" t="s">
        <v>39</v>
      </c>
      <c r="H3217" s="31">
        <v>318760</v>
      </c>
      <c r="I3217" s="31">
        <v>876507</v>
      </c>
      <c r="J3217" s="10">
        <v>0</v>
      </c>
    </row>
    <row r="3218" spans="1:10" x14ac:dyDescent="0.3">
      <c r="A3218" s="31">
        <v>2021</v>
      </c>
      <c r="B3218" s="31" t="s">
        <v>10</v>
      </c>
      <c r="C3218" s="5" t="s">
        <v>87</v>
      </c>
      <c r="D3218" s="2" t="s">
        <v>40</v>
      </c>
      <c r="E3218" s="2" t="str">
        <f t="shared" si="100"/>
        <v>202102</v>
      </c>
      <c r="F3218" s="2" t="str">
        <f t="shared" si="101"/>
        <v>20210227</v>
      </c>
      <c r="G3218" s="31" t="s">
        <v>41</v>
      </c>
      <c r="H3218" s="31">
        <v>49396</v>
      </c>
      <c r="I3218" s="31">
        <v>373105</v>
      </c>
      <c r="J3218" s="10">
        <v>0</v>
      </c>
    </row>
    <row r="3219" spans="1:10" x14ac:dyDescent="0.3">
      <c r="A3219" s="31">
        <v>2021</v>
      </c>
      <c r="B3219" s="31" t="s">
        <v>10</v>
      </c>
      <c r="C3219" s="5" t="s">
        <v>87</v>
      </c>
      <c r="D3219" s="2" t="s">
        <v>42</v>
      </c>
      <c r="E3219" s="2" t="str">
        <f t="shared" si="100"/>
        <v>202102</v>
      </c>
      <c r="F3219" s="2" t="str">
        <f t="shared" si="101"/>
        <v>20210223</v>
      </c>
      <c r="G3219" s="31" t="s">
        <v>43</v>
      </c>
      <c r="H3219" s="31">
        <v>316467</v>
      </c>
      <c r="I3219" s="31">
        <v>1328888</v>
      </c>
      <c r="J3219" s="10">
        <v>0</v>
      </c>
    </row>
    <row r="3220" spans="1:10" x14ac:dyDescent="0.3">
      <c r="A3220" s="31">
        <v>2021</v>
      </c>
      <c r="B3220" s="31" t="s">
        <v>10</v>
      </c>
      <c r="C3220" s="5" t="s">
        <v>87</v>
      </c>
      <c r="D3220" s="2" t="s">
        <v>44</v>
      </c>
      <c r="E3220" s="2" t="str">
        <f t="shared" si="100"/>
        <v>202102</v>
      </c>
      <c r="F3220" s="2" t="str">
        <f t="shared" si="101"/>
        <v>20210225</v>
      </c>
      <c r="G3220" s="31" t="s">
        <v>45</v>
      </c>
      <c r="H3220" s="31">
        <v>1526378</v>
      </c>
      <c r="I3220" s="31">
        <v>902880</v>
      </c>
      <c r="J3220" s="10">
        <v>0</v>
      </c>
    </row>
    <row r="3221" spans="1:10" x14ac:dyDescent="0.3">
      <c r="A3221" s="31">
        <v>2021</v>
      </c>
      <c r="B3221" s="31" t="s">
        <v>10</v>
      </c>
      <c r="C3221" s="5" t="s">
        <v>87</v>
      </c>
      <c r="D3221" s="2" t="s">
        <v>46</v>
      </c>
      <c r="E3221" s="2" t="str">
        <f t="shared" si="100"/>
        <v>202102</v>
      </c>
      <c r="F3221" s="2" t="str">
        <f t="shared" si="101"/>
        <v>20210294</v>
      </c>
      <c r="G3221" s="31" t="s">
        <v>47</v>
      </c>
      <c r="H3221" s="31">
        <v>5413</v>
      </c>
      <c r="I3221" s="31">
        <v>41939</v>
      </c>
      <c r="J3221" s="10">
        <v>0</v>
      </c>
    </row>
    <row r="3222" spans="1:10" x14ac:dyDescent="0.3">
      <c r="A3222" s="31">
        <v>2021</v>
      </c>
      <c r="B3222" s="31" t="s">
        <v>10</v>
      </c>
      <c r="C3222" s="5" t="s">
        <v>87</v>
      </c>
      <c r="D3222" s="2" t="s">
        <v>48</v>
      </c>
      <c r="E3222" s="2" t="str">
        <f t="shared" si="100"/>
        <v>202102</v>
      </c>
      <c r="F3222" s="2" t="str">
        <f t="shared" si="101"/>
        <v>20210295</v>
      </c>
      <c r="G3222" s="31" t="s">
        <v>49</v>
      </c>
      <c r="H3222" s="31">
        <v>20091</v>
      </c>
      <c r="I3222" s="31">
        <v>60069</v>
      </c>
      <c r="J3222" s="10">
        <v>0</v>
      </c>
    </row>
    <row r="3223" spans="1:10" x14ac:dyDescent="0.3">
      <c r="A3223" s="31">
        <v>2021</v>
      </c>
      <c r="B3223" s="31" t="s">
        <v>10</v>
      </c>
      <c r="C3223" s="5" t="s">
        <v>87</v>
      </c>
      <c r="D3223" s="2" t="s">
        <v>50</v>
      </c>
      <c r="E3223" s="2" t="str">
        <f t="shared" si="100"/>
        <v>202102</v>
      </c>
      <c r="F3223" s="2" t="str">
        <f t="shared" si="101"/>
        <v>20210241</v>
      </c>
      <c r="G3223" s="31" t="s">
        <v>51</v>
      </c>
      <c r="H3223" s="31">
        <v>338296</v>
      </c>
      <c r="I3223" s="31">
        <v>783880</v>
      </c>
      <c r="J3223" s="10">
        <v>0</v>
      </c>
    </row>
    <row r="3224" spans="1:10" x14ac:dyDescent="0.3">
      <c r="A3224" s="31">
        <v>2021</v>
      </c>
      <c r="B3224" s="31" t="s">
        <v>10</v>
      </c>
      <c r="C3224" s="5" t="s">
        <v>87</v>
      </c>
      <c r="D3224" s="2" t="s">
        <v>54</v>
      </c>
      <c r="E3224" s="2" t="str">
        <f t="shared" si="100"/>
        <v>202102</v>
      </c>
      <c r="F3224" s="2" t="str">
        <f t="shared" si="101"/>
        <v>20210244</v>
      </c>
      <c r="G3224" s="31" t="s">
        <v>55</v>
      </c>
      <c r="H3224" s="31">
        <v>134492</v>
      </c>
      <c r="I3224" s="31">
        <v>803487</v>
      </c>
      <c r="J3224" s="10">
        <v>0</v>
      </c>
    </row>
    <row r="3225" spans="1:10" x14ac:dyDescent="0.3">
      <c r="A3225" s="31">
        <v>2021</v>
      </c>
      <c r="B3225" s="31" t="s">
        <v>10</v>
      </c>
      <c r="C3225" s="5" t="s">
        <v>87</v>
      </c>
      <c r="D3225" s="2" t="s">
        <v>56</v>
      </c>
      <c r="E3225" s="2" t="str">
        <f t="shared" si="100"/>
        <v>202102</v>
      </c>
      <c r="F3225" s="2" t="str">
        <f t="shared" si="101"/>
        <v>20210247</v>
      </c>
      <c r="G3225" s="31" t="s">
        <v>57</v>
      </c>
      <c r="H3225" s="31">
        <v>376941</v>
      </c>
      <c r="I3225" s="31">
        <v>959866</v>
      </c>
      <c r="J3225" s="10">
        <v>0</v>
      </c>
    </row>
    <row r="3226" spans="1:10" x14ac:dyDescent="0.3">
      <c r="A3226" s="31">
        <v>2021</v>
      </c>
      <c r="B3226" s="31" t="s">
        <v>10</v>
      </c>
      <c r="C3226" s="5" t="s">
        <v>87</v>
      </c>
      <c r="D3226" s="2" t="s">
        <v>58</v>
      </c>
      <c r="E3226" s="2" t="str">
        <f t="shared" si="100"/>
        <v>202102</v>
      </c>
      <c r="F3226" s="2" t="str">
        <f t="shared" si="101"/>
        <v>20210250</v>
      </c>
      <c r="G3226" s="31" t="s">
        <v>59</v>
      </c>
      <c r="H3226" s="31">
        <v>438871</v>
      </c>
      <c r="I3226" s="31">
        <v>553537</v>
      </c>
      <c r="J3226" s="10">
        <v>0</v>
      </c>
    </row>
    <row r="3227" spans="1:10" x14ac:dyDescent="0.3">
      <c r="A3227" s="31">
        <v>2021</v>
      </c>
      <c r="B3227" s="31" t="s">
        <v>10</v>
      </c>
      <c r="C3227" s="5" t="s">
        <v>87</v>
      </c>
      <c r="D3227" s="2" t="s">
        <v>60</v>
      </c>
      <c r="E3227" s="2" t="str">
        <f t="shared" si="100"/>
        <v>202102</v>
      </c>
      <c r="F3227" s="2" t="str">
        <f t="shared" si="101"/>
        <v>20210252</v>
      </c>
      <c r="G3227" s="31" t="s">
        <v>61</v>
      </c>
      <c r="H3227" s="31">
        <v>271254</v>
      </c>
      <c r="I3227" s="31">
        <v>1148073</v>
      </c>
      <c r="J3227" s="10">
        <v>0</v>
      </c>
    </row>
    <row r="3228" spans="1:10" x14ac:dyDescent="0.3">
      <c r="A3228" s="31">
        <v>2021</v>
      </c>
      <c r="B3228" s="31" t="s">
        <v>10</v>
      </c>
      <c r="C3228" s="5" t="s">
        <v>87</v>
      </c>
      <c r="D3228" s="2" t="s">
        <v>62</v>
      </c>
      <c r="E3228" s="2" t="str">
        <f t="shared" si="100"/>
        <v>202102</v>
      </c>
      <c r="F3228" s="2" t="str">
        <f t="shared" si="101"/>
        <v>20210254</v>
      </c>
      <c r="G3228" s="31" t="s">
        <v>63</v>
      </c>
      <c r="H3228" s="31">
        <v>445011</v>
      </c>
      <c r="I3228" s="31">
        <v>1080976</v>
      </c>
      <c r="J3228" s="10">
        <v>0</v>
      </c>
    </row>
    <row r="3229" spans="1:10" x14ac:dyDescent="0.3">
      <c r="A3229" s="31">
        <v>2021</v>
      </c>
      <c r="B3229" s="31" t="s">
        <v>10</v>
      </c>
      <c r="C3229" s="5" t="s">
        <v>87</v>
      </c>
      <c r="D3229" s="2" t="s">
        <v>64</v>
      </c>
      <c r="E3229" s="2" t="str">
        <f t="shared" si="100"/>
        <v>202102</v>
      </c>
      <c r="F3229" s="2" t="str">
        <f t="shared" si="101"/>
        <v>20210286</v>
      </c>
      <c r="G3229" s="31" t="s">
        <v>65</v>
      </c>
      <c r="H3229" s="31">
        <v>44787</v>
      </c>
      <c r="I3229" s="31">
        <v>263223</v>
      </c>
      <c r="J3229" s="10">
        <v>0</v>
      </c>
    </row>
    <row r="3230" spans="1:10" x14ac:dyDescent="0.3">
      <c r="A3230" s="31">
        <v>2021</v>
      </c>
      <c r="B3230" s="31" t="s">
        <v>10</v>
      </c>
      <c r="C3230" s="5" t="s">
        <v>87</v>
      </c>
      <c r="D3230" s="2" t="s">
        <v>66</v>
      </c>
      <c r="E3230" s="2" t="str">
        <f t="shared" si="100"/>
        <v>202102</v>
      </c>
      <c r="F3230" s="2" t="str">
        <f t="shared" si="101"/>
        <v>20210263</v>
      </c>
      <c r="G3230" s="31" t="s">
        <v>67</v>
      </c>
      <c r="H3230" s="31">
        <v>288108</v>
      </c>
      <c r="I3230" s="31">
        <v>249014</v>
      </c>
      <c r="J3230" s="10">
        <v>0</v>
      </c>
    </row>
    <row r="3231" spans="1:10" x14ac:dyDescent="0.3">
      <c r="A3231" s="31">
        <v>2021</v>
      </c>
      <c r="B3231" s="31" t="s">
        <v>10</v>
      </c>
      <c r="C3231" s="5" t="s">
        <v>87</v>
      </c>
      <c r="D3231" s="2" t="s">
        <v>68</v>
      </c>
      <c r="E3231" s="2" t="str">
        <f t="shared" si="100"/>
        <v>202102</v>
      </c>
      <c r="F3231" s="2" t="str">
        <f t="shared" si="101"/>
        <v>20210266</v>
      </c>
      <c r="G3231" s="31" t="s">
        <v>69</v>
      </c>
      <c r="H3231" s="31">
        <v>570969</v>
      </c>
      <c r="I3231" s="31">
        <v>412449</v>
      </c>
      <c r="J3231" s="10">
        <v>0</v>
      </c>
    </row>
    <row r="3232" spans="1:10" x14ac:dyDescent="0.3">
      <c r="A3232" s="31">
        <v>2021</v>
      </c>
      <c r="B3232" s="31" t="s">
        <v>10</v>
      </c>
      <c r="C3232" s="5" t="s">
        <v>87</v>
      </c>
      <c r="D3232" s="2" t="s">
        <v>70</v>
      </c>
      <c r="E3232" s="2" t="str">
        <f t="shared" si="100"/>
        <v>202102</v>
      </c>
      <c r="F3232" s="2" t="str">
        <f t="shared" si="101"/>
        <v>20210288</v>
      </c>
      <c r="G3232" s="31" t="s">
        <v>71</v>
      </c>
      <c r="H3232" s="31">
        <v>42971</v>
      </c>
      <c r="I3232" s="31">
        <v>18141</v>
      </c>
      <c r="J3232" s="10">
        <v>0</v>
      </c>
    </row>
    <row r="3233" spans="1:10" x14ac:dyDescent="0.3">
      <c r="A3233" s="31">
        <v>2021</v>
      </c>
      <c r="B3233" s="31" t="s">
        <v>10</v>
      </c>
      <c r="C3233" s="5" t="s">
        <v>87</v>
      </c>
      <c r="D3233" s="2" t="s">
        <v>72</v>
      </c>
      <c r="E3233" s="2" t="str">
        <f t="shared" si="100"/>
        <v>202102</v>
      </c>
      <c r="F3233" s="2" t="str">
        <f t="shared" si="101"/>
        <v>20210268</v>
      </c>
      <c r="G3233" s="31" t="s">
        <v>73</v>
      </c>
      <c r="H3233" s="31">
        <v>1124834</v>
      </c>
      <c r="I3233" s="31">
        <v>1005237</v>
      </c>
      <c r="J3233" s="10">
        <v>0</v>
      </c>
    </row>
    <row r="3234" spans="1:10" x14ac:dyDescent="0.3">
      <c r="A3234" s="31">
        <v>2021</v>
      </c>
      <c r="B3234" s="31" t="s">
        <v>10</v>
      </c>
      <c r="C3234" s="5" t="s">
        <v>87</v>
      </c>
      <c r="D3234" s="2" t="s">
        <v>74</v>
      </c>
      <c r="E3234" s="2" t="str">
        <f t="shared" si="100"/>
        <v>202102</v>
      </c>
      <c r="F3234" s="2" t="str">
        <f t="shared" si="101"/>
        <v>20210270</v>
      </c>
      <c r="G3234" s="31" t="s">
        <v>75</v>
      </c>
      <c r="H3234" s="31">
        <v>155161</v>
      </c>
      <c r="I3234" s="31">
        <v>780161</v>
      </c>
      <c r="J3234" s="10">
        <v>0</v>
      </c>
    </row>
    <row r="3235" spans="1:10" x14ac:dyDescent="0.3">
      <c r="A3235" s="31">
        <v>2021</v>
      </c>
      <c r="B3235" s="31" t="s">
        <v>10</v>
      </c>
      <c r="C3235" s="5" t="s">
        <v>87</v>
      </c>
      <c r="D3235" s="2" t="s">
        <v>76</v>
      </c>
      <c r="E3235" s="2" t="str">
        <f t="shared" si="100"/>
        <v>202102</v>
      </c>
      <c r="F3235" s="2" t="str">
        <f t="shared" si="101"/>
        <v>20210273</v>
      </c>
      <c r="G3235" s="31" t="s">
        <v>77</v>
      </c>
      <c r="H3235" s="31">
        <v>509287</v>
      </c>
      <c r="I3235" s="31">
        <v>750759</v>
      </c>
      <c r="J3235" s="10">
        <v>0</v>
      </c>
    </row>
    <row r="3236" spans="1:10" x14ac:dyDescent="0.3">
      <c r="A3236" s="31">
        <v>2021</v>
      </c>
      <c r="B3236" s="31" t="s">
        <v>10</v>
      </c>
      <c r="C3236" s="5" t="s">
        <v>87</v>
      </c>
      <c r="D3236" s="2" t="s">
        <v>78</v>
      </c>
      <c r="E3236" s="2" t="str">
        <f t="shared" si="100"/>
        <v>202102</v>
      </c>
      <c r="F3236" s="2" t="str">
        <f t="shared" si="101"/>
        <v>20210276</v>
      </c>
      <c r="G3236" s="31" t="s">
        <v>79</v>
      </c>
      <c r="H3236" s="31">
        <v>2546539</v>
      </c>
      <c r="I3236" s="31">
        <v>1882632</v>
      </c>
      <c r="J3236" s="10">
        <v>0</v>
      </c>
    </row>
    <row r="3237" spans="1:10" x14ac:dyDescent="0.3">
      <c r="A3237" s="31">
        <v>2021</v>
      </c>
      <c r="B3237" s="31" t="s">
        <v>10</v>
      </c>
      <c r="C3237" s="5" t="s">
        <v>87</v>
      </c>
      <c r="D3237" s="2" t="s">
        <v>80</v>
      </c>
      <c r="E3237" s="2" t="str">
        <f t="shared" si="100"/>
        <v>202102</v>
      </c>
      <c r="F3237" s="2" t="str">
        <f t="shared" si="101"/>
        <v>20210297</v>
      </c>
      <c r="G3237" s="31" t="s">
        <v>81</v>
      </c>
      <c r="H3237" s="31">
        <v>4204</v>
      </c>
      <c r="I3237" s="31">
        <v>27049</v>
      </c>
      <c r="J3237" s="10">
        <v>0</v>
      </c>
    </row>
    <row r="3238" spans="1:10" x14ac:dyDescent="0.3">
      <c r="A3238" s="31">
        <v>2021</v>
      </c>
      <c r="B3238" s="31" t="s">
        <v>10</v>
      </c>
      <c r="C3238" s="5" t="s">
        <v>87</v>
      </c>
      <c r="D3238" s="2" t="s">
        <v>82</v>
      </c>
      <c r="E3238" s="2" t="str">
        <f t="shared" si="100"/>
        <v>202102</v>
      </c>
      <c r="F3238" s="2" t="str">
        <f t="shared" si="101"/>
        <v>20210299</v>
      </c>
      <c r="G3238" s="31" t="s">
        <v>83</v>
      </c>
      <c r="H3238" s="31">
        <v>9686</v>
      </c>
      <c r="I3238" s="31">
        <v>61857</v>
      </c>
      <c r="J3238" s="10">
        <v>0</v>
      </c>
    </row>
    <row r="3239" spans="1:10" x14ac:dyDescent="0.3">
      <c r="A3239" s="31">
        <v>2021</v>
      </c>
      <c r="B3239" s="31" t="s">
        <v>13</v>
      </c>
      <c r="C3239" s="5" t="s">
        <v>90</v>
      </c>
      <c r="D3239" s="2" t="s">
        <v>5</v>
      </c>
      <c r="E3239" s="2" t="str">
        <f t="shared" si="100"/>
        <v>202103</v>
      </c>
      <c r="F3239" s="2" t="str">
        <f t="shared" si="101"/>
        <v>20210391</v>
      </c>
      <c r="G3239" s="31" t="s">
        <v>6</v>
      </c>
      <c r="H3239" s="31">
        <v>17311</v>
      </c>
      <c r="I3239" s="31">
        <v>55289</v>
      </c>
      <c r="J3239" s="10">
        <v>0</v>
      </c>
    </row>
    <row r="3240" spans="1:10" x14ac:dyDescent="0.3">
      <c r="A3240" s="31">
        <v>2021</v>
      </c>
      <c r="B3240" s="31" t="s">
        <v>13</v>
      </c>
      <c r="C3240" s="5" t="s">
        <v>90</v>
      </c>
      <c r="D3240" s="2" t="s">
        <v>18</v>
      </c>
      <c r="E3240" s="2" t="str">
        <f t="shared" si="100"/>
        <v>202103</v>
      </c>
      <c r="F3240" s="2" t="str">
        <f t="shared" si="101"/>
        <v>20210305</v>
      </c>
      <c r="G3240" s="31" t="s">
        <v>19</v>
      </c>
      <c r="H3240" s="31">
        <v>4124926</v>
      </c>
      <c r="I3240" s="31">
        <v>2398449</v>
      </c>
      <c r="J3240" s="10">
        <v>0</v>
      </c>
    </row>
    <row r="3241" spans="1:10" x14ac:dyDescent="0.3">
      <c r="A3241" s="31">
        <v>2021</v>
      </c>
      <c r="B3241" s="31" t="s">
        <v>13</v>
      </c>
      <c r="C3241" s="5" t="s">
        <v>90</v>
      </c>
      <c r="D3241" s="2" t="s">
        <v>20</v>
      </c>
      <c r="E3241" s="2" t="str">
        <f t="shared" si="100"/>
        <v>202103</v>
      </c>
      <c r="F3241" s="2" t="str">
        <f t="shared" si="101"/>
        <v>20210381</v>
      </c>
      <c r="G3241" s="31" t="s">
        <v>21</v>
      </c>
      <c r="H3241" s="31">
        <v>50529</v>
      </c>
      <c r="I3241" s="31">
        <v>223333</v>
      </c>
      <c r="J3241" s="10">
        <v>0</v>
      </c>
    </row>
    <row r="3242" spans="1:10" x14ac:dyDescent="0.3">
      <c r="A3242" s="31">
        <v>2021</v>
      </c>
      <c r="B3242" s="31" t="s">
        <v>13</v>
      </c>
      <c r="C3242" s="5" t="s">
        <v>90</v>
      </c>
      <c r="D3242" s="2" t="s">
        <v>22</v>
      </c>
      <c r="E3242" s="2" t="str">
        <f t="shared" si="100"/>
        <v>202103</v>
      </c>
      <c r="F3242" s="2" t="str">
        <f t="shared" si="101"/>
        <v>20210308</v>
      </c>
      <c r="G3242" s="31" t="s">
        <v>23</v>
      </c>
      <c r="H3242" s="31">
        <v>1180147</v>
      </c>
      <c r="I3242" s="31">
        <v>1436560</v>
      </c>
      <c r="J3242" s="10">
        <v>0</v>
      </c>
    </row>
    <row r="3243" spans="1:10" x14ac:dyDescent="0.3">
      <c r="A3243" s="31">
        <v>2021</v>
      </c>
      <c r="B3243" s="31" t="s">
        <v>13</v>
      </c>
      <c r="C3243" s="5" t="s">
        <v>90</v>
      </c>
      <c r="D3243" s="2" t="s">
        <v>24</v>
      </c>
      <c r="E3243" s="2" t="str">
        <f t="shared" si="100"/>
        <v>202103</v>
      </c>
      <c r="F3243" s="2" t="str">
        <f t="shared" si="101"/>
        <v>20210311</v>
      </c>
      <c r="G3243" s="31" t="s">
        <v>25</v>
      </c>
      <c r="H3243" s="31">
        <v>6378727</v>
      </c>
      <c r="I3243" s="31">
        <v>1449846</v>
      </c>
      <c r="J3243" s="10">
        <v>0</v>
      </c>
    </row>
    <row r="3244" spans="1:10" x14ac:dyDescent="0.3">
      <c r="A3244" s="31">
        <v>2021</v>
      </c>
      <c r="B3244" s="31" t="s">
        <v>13</v>
      </c>
      <c r="C3244" s="5" t="s">
        <v>90</v>
      </c>
      <c r="D3244" s="2" t="s">
        <v>26</v>
      </c>
      <c r="E3244" s="2" t="str">
        <f t="shared" si="100"/>
        <v>202103</v>
      </c>
      <c r="F3244" s="2" t="str">
        <f t="shared" si="101"/>
        <v>20210313</v>
      </c>
      <c r="G3244" s="31" t="s">
        <v>27</v>
      </c>
      <c r="H3244" s="31">
        <v>652436</v>
      </c>
      <c r="I3244" s="31">
        <v>1504517</v>
      </c>
      <c r="J3244" s="10">
        <v>0</v>
      </c>
    </row>
    <row r="3245" spans="1:10" x14ac:dyDescent="0.3">
      <c r="A3245" s="31">
        <v>2021</v>
      </c>
      <c r="B3245" s="31" t="s">
        <v>13</v>
      </c>
      <c r="C3245" s="5" t="s">
        <v>90</v>
      </c>
      <c r="D3245" s="2" t="s">
        <v>28</v>
      </c>
      <c r="E3245" s="2" t="str">
        <f t="shared" si="100"/>
        <v>202103</v>
      </c>
      <c r="F3245" s="2" t="str">
        <f t="shared" si="101"/>
        <v>20210315</v>
      </c>
      <c r="G3245" s="31" t="s">
        <v>29</v>
      </c>
      <c r="H3245" s="31">
        <v>482707</v>
      </c>
      <c r="I3245" s="31">
        <v>651609</v>
      </c>
      <c r="J3245" s="10">
        <v>0</v>
      </c>
    </row>
    <row r="3246" spans="1:10" x14ac:dyDescent="0.3">
      <c r="A3246" s="31">
        <v>2021</v>
      </c>
      <c r="B3246" s="31" t="s">
        <v>13</v>
      </c>
      <c r="C3246" s="5" t="s">
        <v>90</v>
      </c>
      <c r="D3246" s="2" t="s">
        <v>30</v>
      </c>
      <c r="E3246" s="2" t="str">
        <f t="shared" si="100"/>
        <v>202103</v>
      </c>
      <c r="F3246" s="2" t="str">
        <f t="shared" si="101"/>
        <v>20210317</v>
      </c>
      <c r="G3246" s="31" t="s">
        <v>31</v>
      </c>
      <c r="H3246" s="31">
        <v>491500</v>
      </c>
      <c r="I3246" s="31">
        <v>397949</v>
      </c>
      <c r="J3246" s="10">
        <v>0</v>
      </c>
    </row>
    <row r="3247" spans="1:10" x14ac:dyDescent="0.3">
      <c r="A3247" s="31">
        <v>2021</v>
      </c>
      <c r="B3247" s="31" t="s">
        <v>13</v>
      </c>
      <c r="C3247" s="5" t="s">
        <v>90</v>
      </c>
      <c r="D3247" s="2" t="s">
        <v>32</v>
      </c>
      <c r="E3247" s="2" t="str">
        <f t="shared" si="100"/>
        <v>202103</v>
      </c>
      <c r="F3247" s="2" t="str">
        <f t="shared" si="101"/>
        <v>20210318</v>
      </c>
      <c r="G3247" s="31" t="s">
        <v>33</v>
      </c>
      <c r="H3247" s="31">
        <v>73011</v>
      </c>
      <c r="I3247" s="31">
        <v>323068</v>
      </c>
      <c r="J3247" s="10">
        <v>0</v>
      </c>
    </row>
    <row r="3248" spans="1:10" x14ac:dyDescent="0.3">
      <c r="A3248" s="31">
        <v>2021</v>
      </c>
      <c r="B3248" s="31" t="s">
        <v>13</v>
      </c>
      <c r="C3248" s="5" t="s">
        <v>90</v>
      </c>
      <c r="D3248" s="2" t="s">
        <v>34</v>
      </c>
      <c r="E3248" s="2" t="str">
        <f t="shared" si="100"/>
        <v>202103</v>
      </c>
      <c r="F3248" s="2" t="str">
        <f t="shared" si="101"/>
        <v>20210385</v>
      </c>
      <c r="G3248" s="31" t="s">
        <v>35</v>
      </c>
      <c r="H3248" s="31">
        <v>167666</v>
      </c>
      <c r="I3248" s="31">
        <v>237545</v>
      </c>
      <c r="J3248" s="10">
        <v>0</v>
      </c>
    </row>
    <row r="3249" spans="1:10" x14ac:dyDescent="0.3">
      <c r="A3249" s="31">
        <v>2021</v>
      </c>
      <c r="B3249" s="31" t="s">
        <v>13</v>
      </c>
      <c r="C3249" s="5" t="s">
        <v>90</v>
      </c>
      <c r="D3249" s="2" t="s">
        <v>36</v>
      </c>
      <c r="E3249" s="2" t="str">
        <f t="shared" si="100"/>
        <v>202103</v>
      </c>
      <c r="F3249" s="2" t="str">
        <f t="shared" si="101"/>
        <v>20210319</v>
      </c>
      <c r="G3249" s="31" t="s">
        <v>37</v>
      </c>
      <c r="H3249" s="31">
        <v>288680</v>
      </c>
      <c r="I3249" s="31">
        <v>984551</v>
      </c>
      <c r="J3249" s="10">
        <v>0</v>
      </c>
    </row>
    <row r="3250" spans="1:10" x14ac:dyDescent="0.3">
      <c r="A3250" s="31">
        <v>2021</v>
      </c>
      <c r="B3250" s="31" t="s">
        <v>13</v>
      </c>
      <c r="C3250" s="5" t="s">
        <v>90</v>
      </c>
      <c r="D3250" s="2" t="s">
        <v>38</v>
      </c>
      <c r="E3250" s="2" t="str">
        <f t="shared" si="100"/>
        <v>202103</v>
      </c>
      <c r="F3250" s="2" t="str">
        <f t="shared" si="101"/>
        <v>20210320</v>
      </c>
      <c r="G3250" s="31" t="s">
        <v>39</v>
      </c>
      <c r="H3250" s="31">
        <v>324478</v>
      </c>
      <c r="I3250" s="31">
        <v>875070</v>
      </c>
      <c r="J3250" s="10">
        <v>0</v>
      </c>
    </row>
    <row r="3251" spans="1:10" x14ac:dyDescent="0.3">
      <c r="A3251" s="31">
        <v>2021</v>
      </c>
      <c r="B3251" s="31" t="s">
        <v>13</v>
      </c>
      <c r="C3251" s="5" t="s">
        <v>90</v>
      </c>
      <c r="D3251" s="2" t="s">
        <v>40</v>
      </c>
      <c r="E3251" s="2" t="str">
        <f t="shared" si="100"/>
        <v>202103</v>
      </c>
      <c r="F3251" s="2" t="str">
        <f t="shared" si="101"/>
        <v>20210327</v>
      </c>
      <c r="G3251" s="31" t="s">
        <v>41</v>
      </c>
      <c r="H3251" s="31">
        <v>51054</v>
      </c>
      <c r="I3251" s="31">
        <v>372566</v>
      </c>
      <c r="J3251" s="10">
        <v>0</v>
      </c>
    </row>
    <row r="3252" spans="1:10" x14ac:dyDescent="0.3">
      <c r="A3252" s="31">
        <v>2021</v>
      </c>
      <c r="B3252" s="31" t="s">
        <v>13</v>
      </c>
      <c r="C3252" s="5" t="s">
        <v>90</v>
      </c>
      <c r="D3252" s="2" t="s">
        <v>42</v>
      </c>
      <c r="E3252" s="2" t="str">
        <f t="shared" si="100"/>
        <v>202103</v>
      </c>
      <c r="F3252" s="2" t="str">
        <f t="shared" si="101"/>
        <v>20210323</v>
      </c>
      <c r="G3252" s="31" t="s">
        <v>43</v>
      </c>
      <c r="H3252" s="31">
        <v>321815</v>
      </c>
      <c r="I3252" s="31">
        <v>1325286</v>
      </c>
      <c r="J3252" s="10">
        <v>0</v>
      </c>
    </row>
    <row r="3253" spans="1:10" x14ac:dyDescent="0.3">
      <c r="A3253" s="31">
        <v>2021</v>
      </c>
      <c r="B3253" s="31" t="s">
        <v>13</v>
      </c>
      <c r="C3253" s="5" t="s">
        <v>90</v>
      </c>
      <c r="D3253" s="2" t="s">
        <v>44</v>
      </c>
      <c r="E3253" s="2" t="str">
        <f t="shared" si="100"/>
        <v>202103</v>
      </c>
      <c r="F3253" s="2" t="str">
        <f t="shared" si="101"/>
        <v>20210325</v>
      </c>
      <c r="G3253" s="31" t="s">
        <v>45</v>
      </c>
      <c r="H3253" s="31">
        <v>1547156</v>
      </c>
      <c r="I3253" s="31">
        <v>894066</v>
      </c>
      <c r="J3253" s="10">
        <v>0</v>
      </c>
    </row>
    <row r="3254" spans="1:10" x14ac:dyDescent="0.3">
      <c r="A3254" s="31">
        <v>2021</v>
      </c>
      <c r="B3254" s="31" t="s">
        <v>13</v>
      </c>
      <c r="C3254" s="5" t="s">
        <v>90</v>
      </c>
      <c r="D3254" s="2" t="s">
        <v>46</v>
      </c>
      <c r="E3254" s="2" t="str">
        <f t="shared" si="100"/>
        <v>202103</v>
      </c>
      <c r="F3254" s="2" t="str">
        <f t="shared" si="101"/>
        <v>20210394</v>
      </c>
      <c r="G3254" s="31" t="s">
        <v>47</v>
      </c>
      <c r="H3254" s="31">
        <v>5382</v>
      </c>
      <c r="I3254" s="31">
        <v>42145</v>
      </c>
      <c r="J3254" s="10">
        <v>0</v>
      </c>
    </row>
    <row r="3255" spans="1:10" x14ac:dyDescent="0.3">
      <c r="A3255" s="31">
        <v>2021</v>
      </c>
      <c r="B3255" s="31" t="s">
        <v>13</v>
      </c>
      <c r="C3255" s="5" t="s">
        <v>90</v>
      </c>
      <c r="D3255" s="2" t="s">
        <v>48</v>
      </c>
      <c r="E3255" s="2" t="str">
        <f t="shared" si="100"/>
        <v>202103</v>
      </c>
      <c r="F3255" s="2" t="str">
        <f t="shared" si="101"/>
        <v>20210395</v>
      </c>
      <c r="G3255" s="31" t="s">
        <v>49</v>
      </c>
      <c r="H3255" s="31">
        <v>20575</v>
      </c>
      <c r="I3255" s="31">
        <v>59764</v>
      </c>
      <c r="J3255" s="10">
        <v>0</v>
      </c>
    </row>
    <row r="3256" spans="1:10" x14ac:dyDescent="0.3">
      <c r="A3256" s="31">
        <v>2021</v>
      </c>
      <c r="B3256" s="31" t="s">
        <v>13</v>
      </c>
      <c r="C3256" s="5" t="s">
        <v>90</v>
      </c>
      <c r="D3256" s="2" t="s">
        <v>50</v>
      </c>
      <c r="E3256" s="2" t="str">
        <f t="shared" si="100"/>
        <v>202103</v>
      </c>
      <c r="F3256" s="2" t="str">
        <f t="shared" si="101"/>
        <v>20210341</v>
      </c>
      <c r="G3256" s="31" t="s">
        <v>51</v>
      </c>
      <c r="H3256" s="31">
        <v>342836</v>
      </c>
      <c r="I3256" s="31">
        <v>784749</v>
      </c>
      <c r="J3256" s="10">
        <v>0</v>
      </c>
    </row>
    <row r="3257" spans="1:10" x14ac:dyDescent="0.3">
      <c r="A3257" s="31">
        <v>2021</v>
      </c>
      <c r="B3257" s="31" t="s">
        <v>13</v>
      </c>
      <c r="C3257" s="5" t="s">
        <v>90</v>
      </c>
      <c r="D3257" s="2" t="s">
        <v>54</v>
      </c>
      <c r="E3257" s="2" t="str">
        <f t="shared" si="100"/>
        <v>202103</v>
      </c>
      <c r="F3257" s="2" t="str">
        <f t="shared" si="101"/>
        <v>20210344</v>
      </c>
      <c r="G3257" s="31" t="s">
        <v>55</v>
      </c>
      <c r="H3257" s="31">
        <v>135992</v>
      </c>
      <c r="I3257" s="31">
        <v>805203</v>
      </c>
      <c r="J3257" s="10">
        <v>0</v>
      </c>
    </row>
    <row r="3258" spans="1:10" x14ac:dyDescent="0.3">
      <c r="A3258" s="31">
        <v>2021</v>
      </c>
      <c r="B3258" s="31" t="s">
        <v>13</v>
      </c>
      <c r="C3258" s="5" t="s">
        <v>90</v>
      </c>
      <c r="D3258" s="2" t="s">
        <v>56</v>
      </c>
      <c r="E3258" s="2" t="str">
        <f t="shared" si="100"/>
        <v>202103</v>
      </c>
      <c r="F3258" s="2" t="str">
        <f t="shared" si="101"/>
        <v>20210347</v>
      </c>
      <c r="G3258" s="31" t="s">
        <v>57</v>
      </c>
      <c r="H3258" s="31">
        <v>382423</v>
      </c>
      <c r="I3258" s="31">
        <v>958643</v>
      </c>
      <c r="J3258" s="10">
        <v>0</v>
      </c>
    </row>
    <row r="3259" spans="1:10" x14ac:dyDescent="0.3">
      <c r="A3259" s="31">
        <v>2021</v>
      </c>
      <c r="B3259" s="31" t="s">
        <v>13</v>
      </c>
      <c r="C3259" s="5" t="s">
        <v>90</v>
      </c>
      <c r="D3259" s="2" t="s">
        <v>58</v>
      </c>
      <c r="E3259" s="2" t="str">
        <f t="shared" si="100"/>
        <v>202103</v>
      </c>
      <c r="F3259" s="2" t="str">
        <f t="shared" si="101"/>
        <v>20210350</v>
      </c>
      <c r="G3259" s="31" t="s">
        <v>59</v>
      </c>
      <c r="H3259" s="31">
        <v>446812</v>
      </c>
      <c r="I3259" s="31">
        <v>551158</v>
      </c>
      <c r="J3259" s="10">
        <v>0</v>
      </c>
    </row>
    <row r="3260" spans="1:10" x14ac:dyDescent="0.3">
      <c r="A3260" s="31">
        <v>2021</v>
      </c>
      <c r="B3260" s="31" t="s">
        <v>13</v>
      </c>
      <c r="C3260" s="5" t="s">
        <v>90</v>
      </c>
      <c r="D3260" s="2" t="s">
        <v>60</v>
      </c>
      <c r="E3260" s="2" t="str">
        <f t="shared" si="100"/>
        <v>202103</v>
      </c>
      <c r="F3260" s="2" t="str">
        <f t="shared" si="101"/>
        <v>20210352</v>
      </c>
      <c r="G3260" s="31" t="s">
        <v>61</v>
      </c>
      <c r="H3260" s="31">
        <v>275710</v>
      </c>
      <c r="I3260" s="31">
        <v>1146191</v>
      </c>
      <c r="J3260" s="10">
        <v>0</v>
      </c>
    </row>
    <row r="3261" spans="1:10" x14ac:dyDescent="0.3">
      <c r="A3261" s="31">
        <v>2021</v>
      </c>
      <c r="B3261" s="31" t="s">
        <v>13</v>
      </c>
      <c r="C3261" s="5" t="s">
        <v>90</v>
      </c>
      <c r="D3261" s="2" t="s">
        <v>62</v>
      </c>
      <c r="E3261" s="2" t="str">
        <f t="shared" si="100"/>
        <v>202103</v>
      </c>
      <c r="F3261" s="2" t="str">
        <f t="shared" si="101"/>
        <v>20210354</v>
      </c>
      <c r="G3261" s="31" t="s">
        <v>63</v>
      </c>
      <c r="H3261" s="31">
        <v>451499</v>
      </c>
      <c r="I3261" s="31">
        <v>1079945</v>
      </c>
      <c r="J3261" s="10">
        <v>0</v>
      </c>
    </row>
    <row r="3262" spans="1:10" x14ac:dyDescent="0.3">
      <c r="A3262" s="31">
        <v>2021</v>
      </c>
      <c r="B3262" s="31" t="s">
        <v>13</v>
      </c>
      <c r="C3262" s="5" t="s">
        <v>90</v>
      </c>
      <c r="D3262" s="2" t="s">
        <v>64</v>
      </c>
      <c r="E3262" s="2" t="str">
        <f t="shared" si="100"/>
        <v>202103</v>
      </c>
      <c r="F3262" s="2" t="str">
        <f t="shared" si="101"/>
        <v>20210386</v>
      </c>
      <c r="G3262" s="31" t="s">
        <v>65</v>
      </c>
      <c r="H3262" s="31">
        <v>45186</v>
      </c>
      <c r="I3262" s="31">
        <v>263167</v>
      </c>
      <c r="J3262" s="10">
        <v>0</v>
      </c>
    </row>
    <row r="3263" spans="1:10" x14ac:dyDescent="0.3">
      <c r="A3263" s="31">
        <v>2021</v>
      </c>
      <c r="B3263" s="31" t="s">
        <v>13</v>
      </c>
      <c r="C3263" s="5" t="s">
        <v>90</v>
      </c>
      <c r="D3263" s="2" t="s">
        <v>66</v>
      </c>
      <c r="E3263" s="2" t="str">
        <f t="shared" si="100"/>
        <v>202103</v>
      </c>
      <c r="F3263" s="2" t="str">
        <f t="shared" si="101"/>
        <v>20210363</v>
      </c>
      <c r="G3263" s="31" t="s">
        <v>67</v>
      </c>
      <c r="H3263" s="31">
        <v>292358</v>
      </c>
      <c r="I3263" s="31">
        <v>247360</v>
      </c>
      <c r="J3263" s="10">
        <v>0</v>
      </c>
    </row>
    <row r="3264" spans="1:10" x14ac:dyDescent="0.3">
      <c r="A3264" s="31">
        <v>2021</v>
      </c>
      <c r="B3264" s="31" t="s">
        <v>13</v>
      </c>
      <c r="C3264" s="5" t="s">
        <v>90</v>
      </c>
      <c r="D3264" s="2" t="s">
        <v>68</v>
      </c>
      <c r="E3264" s="2" t="str">
        <f t="shared" si="100"/>
        <v>202103</v>
      </c>
      <c r="F3264" s="2" t="str">
        <f t="shared" si="101"/>
        <v>20210366</v>
      </c>
      <c r="G3264" s="31" t="s">
        <v>69</v>
      </c>
      <c r="H3264" s="31">
        <v>577569</v>
      </c>
      <c r="I3264" s="31">
        <v>410393</v>
      </c>
      <c r="J3264" s="10">
        <v>0</v>
      </c>
    </row>
    <row r="3265" spans="1:10" x14ac:dyDescent="0.3">
      <c r="A3265" s="31">
        <v>2021</v>
      </c>
      <c r="B3265" s="31" t="s">
        <v>13</v>
      </c>
      <c r="C3265" s="5" t="s">
        <v>90</v>
      </c>
      <c r="D3265" s="2" t="s">
        <v>70</v>
      </c>
      <c r="E3265" s="2" t="str">
        <f t="shared" si="100"/>
        <v>202103</v>
      </c>
      <c r="F3265" s="2" t="str">
        <f t="shared" si="101"/>
        <v>20210388</v>
      </c>
      <c r="G3265" s="31" t="s">
        <v>71</v>
      </c>
      <c r="H3265" s="31">
        <v>44003</v>
      </c>
      <c r="I3265" s="31">
        <v>17569</v>
      </c>
      <c r="J3265" s="10">
        <v>0</v>
      </c>
    </row>
    <row r="3266" spans="1:10" x14ac:dyDescent="0.3">
      <c r="A3266" s="31">
        <v>2021</v>
      </c>
      <c r="B3266" s="31" t="s">
        <v>13</v>
      </c>
      <c r="C3266" s="5" t="s">
        <v>90</v>
      </c>
      <c r="D3266" s="2" t="s">
        <v>72</v>
      </c>
      <c r="E3266" s="2" t="str">
        <f t="shared" si="100"/>
        <v>202103</v>
      </c>
      <c r="F3266" s="2" t="str">
        <f t="shared" si="101"/>
        <v>20210368</v>
      </c>
      <c r="G3266" s="31" t="s">
        <v>73</v>
      </c>
      <c r="H3266" s="31">
        <v>1140160</v>
      </c>
      <c r="I3266" s="31">
        <v>998839</v>
      </c>
      <c r="J3266" s="10">
        <v>0</v>
      </c>
    </row>
    <row r="3267" spans="1:10" x14ac:dyDescent="0.3">
      <c r="A3267" s="31">
        <v>2021</v>
      </c>
      <c r="B3267" s="31" t="s">
        <v>13</v>
      </c>
      <c r="C3267" s="5" t="s">
        <v>90</v>
      </c>
      <c r="D3267" s="2" t="s">
        <v>74</v>
      </c>
      <c r="E3267" s="2" t="str">
        <f t="shared" ref="E3267:E3330" si="102">+CONCATENATE(A3267,C3267)</f>
        <v>202103</v>
      </c>
      <c r="F3267" s="2" t="str">
        <f t="shared" si="101"/>
        <v>20210370</v>
      </c>
      <c r="G3267" s="31" t="s">
        <v>75</v>
      </c>
      <c r="H3267" s="31">
        <v>158322</v>
      </c>
      <c r="I3267" s="31">
        <v>780784</v>
      </c>
      <c r="J3267" s="10">
        <v>0</v>
      </c>
    </row>
    <row r="3268" spans="1:10" x14ac:dyDescent="0.3">
      <c r="A3268" s="31">
        <v>2021</v>
      </c>
      <c r="B3268" s="31" t="s">
        <v>13</v>
      </c>
      <c r="C3268" s="5" t="s">
        <v>90</v>
      </c>
      <c r="D3268" s="2" t="s">
        <v>76</v>
      </c>
      <c r="E3268" s="2" t="str">
        <f t="shared" si="102"/>
        <v>202103</v>
      </c>
      <c r="F3268" s="2" t="str">
        <f t="shared" si="101"/>
        <v>20210373</v>
      </c>
      <c r="G3268" s="31" t="s">
        <v>77</v>
      </c>
      <c r="H3268" s="31">
        <v>517754</v>
      </c>
      <c r="I3268" s="31">
        <v>747617</v>
      </c>
      <c r="J3268" s="10">
        <v>0</v>
      </c>
    </row>
    <row r="3269" spans="1:10" x14ac:dyDescent="0.3">
      <c r="A3269" s="31">
        <v>2021</v>
      </c>
      <c r="B3269" s="31" t="s">
        <v>13</v>
      </c>
      <c r="C3269" s="5" t="s">
        <v>90</v>
      </c>
      <c r="D3269" s="2" t="s">
        <v>78</v>
      </c>
      <c r="E3269" s="2" t="str">
        <f t="shared" si="102"/>
        <v>202103</v>
      </c>
      <c r="F3269" s="2" t="str">
        <f t="shared" ref="F3269:F3332" si="103">+CONCATENATE(A3269,C3269,D3269)</f>
        <v>20210376</v>
      </c>
      <c r="G3269" s="31" t="s">
        <v>79</v>
      </c>
      <c r="H3269" s="31">
        <v>2569263</v>
      </c>
      <c r="I3269" s="31">
        <v>1874640</v>
      </c>
      <c r="J3269" s="10">
        <v>0</v>
      </c>
    </row>
    <row r="3270" spans="1:10" x14ac:dyDescent="0.3">
      <c r="A3270" s="31">
        <v>2021</v>
      </c>
      <c r="B3270" s="31" t="s">
        <v>13</v>
      </c>
      <c r="C3270" s="5" t="s">
        <v>90</v>
      </c>
      <c r="D3270" s="2" t="s">
        <v>80</v>
      </c>
      <c r="E3270" s="2" t="str">
        <f t="shared" si="102"/>
        <v>202103</v>
      </c>
      <c r="F3270" s="2" t="str">
        <f t="shared" si="103"/>
        <v>20210397</v>
      </c>
      <c r="G3270" s="31" t="s">
        <v>81</v>
      </c>
      <c r="H3270" s="31">
        <v>4346</v>
      </c>
      <c r="I3270" s="31">
        <v>26968</v>
      </c>
      <c r="J3270" s="10">
        <v>0</v>
      </c>
    </row>
    <row r="3271" spans="1:10" x14ac:dyDescent="0.3">
      <c r="A3271" s="31">
        <v>2021</v>
      </c>
      <c r="B3271" s="31" t="s">
        <v>13</v>
      </c>
      <c r="C3271" s="5" t="s">
        <v>90</v>
      </c>
      <c r="D3271" s="2" t="s">
        <v>82</v>
      </c>
      <c r="E3271" s="2" t="str">
        <f t="shared" si="102"/>
        <v>202103</v>
      </c>
      <c r="F3271" s="2" t="str">
        <f t="shared" si="103"/>
        <v>20210399</v>
      </c>
      <c r="G3271" s="31" t="s">
        <v>83</v>
      </c>
      <c r="H3271" s="31">
        <v>10001</v>
      </c>
      <c r="I3271" s="31">
        <v>61921</v>
      </c>
      <c r="J3271" s="10">
        <v>0</v>
      </c>
    </row>
    <row r="3272" spans="1:10" x14ac:dyDescent="0.3">
      <c r="A3272" s="31">
        <v>2021</v>
      </c>
      <c r="B3272" s="31" t="s">
        <v>4</v>
      </c>
      <c r="C3272" s="5" t="s">
        <v>85</v>
      </c>
      <c r="D3272" s="2" t="s">
        <v>5</v>
      </c>
      <c r="E3272" s="2" t="str">
        <f t="shared" si="102"/>
        <v>202104</v>
      </c>
      <c r="F3272" s="2" t="str">
        <f t="shared" si="103"/>
        <v>20210491</v>
      </c>
      <c r="G3272" s="31" t="s">
        <v>6</v>
      </c>
      <c r="H3272" s="31">
        <v>17439</v>
      </c>
      <c r="I3272" s="31">
        <v>55645</v>
      </c>
      <c r="J3272" s="10">
        <v>0</v>
      </c>
    </row>
    <row r="3273" spans="1:10" x14ac:dyDescent="0.3">
      <c r="A3273" s="31">
        <v>2021</v>
      </c>
      <c r="B3273" s="31" t="s">
        <v>4</v>
      </c>
      <c r="C3273" s="5" t="s">
        <v>85</v>
      </c>
      <c r="D3273" s="2" t="s">
        <v>18</v>
      </c>
      <c r="E3273" s="2" t="str">
        <f t="shared" si="102"/>
        <v>202104</v>
      </c>
      <c r="F3273" s="2" t="str">
        <f t="shared" si="103"/>
        <v>20210405</v>
      </c>
      <c r="G3273" s="31" t="s">
        <v>19</v>
      </c>
      <c r="H3273" s="31">
        <v>4159698</v>
      </c>
      <c r="I3273" s="31">
        <v>2387961</v>
      </c>
      <c r="J3273" s="10">
        <v>0</v>
      </c>
    </row>
    <row r="3274" spans="1:10" x14ac:dyDescent="0.3">
      <c r="A3274" s="31">
        <v>2021</v>
      </c>
      <c r="B3274" s="31" t="s">
        <v>4</v>
      </c>
      <c r="C3274" s="5" t="s">
        <v>85</v>
      </c>
      <c r="D3274" s="2" t="s">
        <v>20</v>
      </c>
      <c r="E3274" s="2" t="str">
        <f t="shared" si="102"/>
        <v>202104</v>
      </c>
      <c r="F3274" s="2" t="str">
        <f t="shared" si="103"/>
        <v>20210481</v>
      </c>
      <c r="G3274" s="31" t="s">
        <v>21</v>
      </c>
      <c r="H3274" s="31">
        <v>51220</v>
      </c>
      <c r="I3274" s="31">
        <v>223381</v>
      </c>
      <c r="J3274" s="10">
        <v>0</v>
      </c>
    </row>
    <row r="3275" spans="1:10" x14ac:dyDescent="0.3">
      <c r="A3275" s="31">
        <v>2021</v>
      </c>
      <c r="B3275" s="31" t="s">
        <v>4</v>
      </c>
      <c r="C3275" s="5" t="s">
        <v>85</v>
      </c>
      <c r="D3275" s="2" t="s">
        <v>22</v>
      </c>
      <c r="E3275" s="2" t="str">
        <f t="shared" si="102"/>
        <v>202104</v>
      </c>
      <c r="F3275" s="2" t="str">
        <f t="shared" si="103"/>
        <v>20210408</v>
      </c>
      <c r="G3275" s="31" t="s">
        <v>23</v>
      </c>
      <c r="H3275" s="31">
        <v>1194722</v>
      </c>
      <c r="I3275" s="31">
        <v>1430308</v>
      </c>
      <c r="J3275" s="10">
        <v>0</v>
      </c>
    </row>
    <row r="3276" spans="1:10" x14ac:dyDescent="0.3">
      <c r="A3276" s="31">
        <v>2021</v>
      </c>
      <c r="B3276" s="31" t="s">
        <v>4</v>
      </c>
      <c r="C3276" s="5" t="s">
        <v>85</v>
      </c>
      <c r="D3276" s="2" t="s">
        <v>24</v>
      </c>
      <c r="E3276" s="2" t="str">
        <f t="shared" si="102"/>
        <v>202104</v>
      </c>
      <c r="F3276" s="2" t="str">
        <f t="shared" si="103"/>
        <v>20210411</v>
      </c>
      <c r="G3276" s="31" t="s">
        <v>25</v>
      </c>
      <c r="H3276" s="31">
        <v>6414312</v>
      </c>
      <c r="I3276" s="31">
        <v>1444848</v>
      </c>
      <c r="J3276" s="10">
        <v>0</v>
      </c>
    </row>
    <row r="3277" spans="1:10" x14ac:dyDescent="0.3">
      <c r="A3277" s="31">
        <v>2021</v>
      </c>
      <c r="B3277" s="31" t="s">
        <v>4</v>
      </c>
      <c r="C3277" s="5" t="s">
        <v>85</v>
      </c>
      <c r="D3277" s="2" t="s">
        <v>26</v>
      </c>
      <c r="E3277" s="2" t="str">
        <f t="shared" si="102"/>
        <v>202104</v>
      </c>
      <c r="F3277" s="2" t="str">
        <f t="shared" si="103"/>
        <v>20210413</v>
      </c>
      <c r="G3277" s="31" t="s">
        <v>27</v>
      </c>
      <c r="H3277" s="31">
        <v>664181</v>
      </c>
      <c r="I3277" s="31">
        <v>1500147</v>
      </c>
      <c r="J3277" s="10">
        <v>0</v>
      </c>
    </row>
    <row r="3278" spans="1:10" x14ac:dyDescent="0.3">
      <c r="A3278" s="31">
        <v>2021</v>
      </c>
      <c r="B3278" s="31" t="s">
        <v>4</v>
      </c>
      <c r="C3278" s="5" t="s">
        <v>85</v>
      </c>
      <c r="D3278" s="2" t="s">
        <v>28</v>
      </c>
      <c r="E3278" s="2" t="str">
        <f t="shared" si="102"/>
        <v>202104</v>
      </c>
      <c r="F3278" s="2" t="str">
        <f t="shared" si="103"/>
        <v>20210415</v>
      </c>
      <c r="G3278" s="31" t="s">
        <v>29</v>
      </c>
      <c r="H3278" s="31">
        <v>484868</v>
      </c>
      <c r="I3278" s="31">
        <v>651351</v>
      </c>
      <c r="J3278" s="10">
        <v>0</v>
      </c>
    </row>
    <row r="3279" spans="1:10" x14ac:dyDescent="0.3">
      <c r="A3279" s="31">
        <v>2021</v>
      </c>
      <c r="B3279" s="31" t="s">
        <v>4</v>
      </c>
      <c r="C3279" s="5" t="s">
        <v>85</v>
      </c>
      <c r="D3279" s="2" t="s">
        <v>30</v>
      </c>
      <c r="E3279" s="2" t="str">
        <f t="shared" si="102"/>
        <v>202104</v>
      </c>
      <c r="F3279" s="2" t="str">
        <f t="shared" si="103"/>
        <v>20210417</v>
      </c>
      <c r="G3279" s="31" t="s">
        <v>31</v>
      </c>
      <c r="H3279" s="31">
        <v>493748</v>
      </c>
      <c r="I3279" s="31">
        <v>398022</v>
      </c>
      <c r="J3279" s="10">
        <v>0</v>
      </c>
    </row>
    <row r="3280" spans="1:10" x14ac:dyDescent="0.3">
      <c r="A3280" s="31">
        <v>2021</v>
      </c>
      <c r="B3280" s="31" t="s">
        <v>4</v>
      </c>
      <c r="C3280" s="5" t="s">
        <v>85</v>
      </c>
      <c r="D3280" s="2" t="s">
        <v>32</v>
      </c>
      <c r="E3280" s="2" t="str">
        <f t="shared" si="102"/>
        <v>202104</v>
      </c>
      <c r="F3280" s="2" t="str">
        <f t="shared" si="103"/>
        <v>20210418</v>
      </c>
      <c r="G3280" s="31" t="s">
        <v>33</v>
      </c>
      <c r="H3280" s="31">
        <v>73665</v>
      </c>
      <c r="I3280" s="31">
        <v>324589</v>
      </c>
      <c r="J3280" s="10">
        <v>0</v>
      </c>
    </row>
    <row r="3281" spans="1:10" x14ac:dyDescent="0.3">
      <c r="A3281" s="31">
        <v>2021</v>
      </c>
      <c r="B3281" s="31" t="s">
        <v>4</v>
      </c>
      <c r="C3281" s="5" t="s">
        <v>85</v>
      </c>
      <c r="D3281" s="2" t="s">
        <v>34</v>
      </c>
      <c r="E3281" s="2" t="str">
        <f t="shared" si="102"/>
        <v>202104</v>
      </c>
      <c r="F3281" s="2" t="str">
        <f t="shared" si="103"/>
        <v>20210485</v>
      </c>
      <c r="G3281" s="31" t="s">
        <v>35</v>
      </c>
      <c r="H3281" s="31">
        <v>167150</v>
      </c>
      <c r="I3281" s="31">
        <v>238730</v>
      </c>
      <c r="J3281" s="10">
        <v>0</v>
      </c>
    </row>
    <row r="3282" spans="1:10" x14ac:dyDescent="0.3">
      <c r="A3282" s="31">
        <v>2021</v>
      </c>
      <c r="B3282" s="31" t="s">
        <v>4</v>
      </c>
      <c r="C3282" s="5" t="s">
        <v>85</v>
      </c>
      <c r="D3282" s="2" t="s">
        <v>36</v>
      </c>
      <c r="E3282" s="2" t="str">
        <f t="shared" si="102"/>
        <v>202104</v>
      </c>
      <c r="F3282" s="2" t="str">
        <f t="shared" si="103"/>
        <v>20210419</v>
      </c>
      <c r="G3282" s="31" t="s">
        <v>37</v>
      </c>
      <c r="H3282" s="31">
        <v>291440</v>
      </c>
      <c r="I3282" s="31">
        <v>986109</v>
      </c>
      <c r="J3282" s="10">
        <v>0</v>
      </c>
    </row>
    <row r="3283" spans="1:10" x14ac:dyDescent="0.3">
      <c r="A3283" s="31">
        <v>2021</v>
      </c>
      <c r="B3283" s="31" t="s">
        <v>4</v>
      </c>
      <c r="C3283" s="5" t="s">
        <v>85</v>
      </c>
      <c r="D3283" s="2" t="s">
        <v>38</v>
      </c>
      <c r="E3283" s="2" t="str">
        <f t="shared" si="102"/>
        <v>202104</v>
      </c>
      <c r="F3283" s="2" t="str">
        <f t="shared" si="103"/>
        <v>20210420</v>
      </c>
      <c r="G3283" s="31" t="s">
        <v>39</v>
      </c>
      <c r="H3283" s="31">
        <v>330700</v>
      </c>
      <c r="I3283" s="31">
        <v>873646</v>
      </c>
      <c r="J3283" s="10">
        <v>0</v>
      </c>
    </row>
    <row r="3284" spans="1:10" x14ac:dyDescent="0.3">
      <c r="A3284" s="31">
        <v>2021</v>
      </c>
      <c r="B3284" s="31" t="s">
        <v>4</v>
      </c>
      <c r="C3284" s="5" t="s">
        <v>85</v>
      </c>
      <c r="D3284" s="2" t="s">
        <v>40</v>
      </c>
      <c r="E3284" s="2" t="str">
        <f t="shared" si="102"/>
        <v>202104</v>
      </c>
      <c r="F3284" s="2" t="str">
        <f t="shared" si="103"/>
        <v>20210427</v>
      </c>
      <c r="G3284" s="31" t="s">
        <v>41</v>
      </c>
      <c r="H3284" s="31">
        <v>50568</v>
      </c>
      <c r="I3284" s="31">
        <v>375925</v>
      </c>
      <c r="J3284" s="10">
        <v>0</v>
      </c>
    </row>
    <row r="3285" spans="1:10" x14ac:dyDescent="0.3">
      <c r="A3285" s="31">
        <v>2021</v>
      </c>
      <c r="B3285" s="31" t="s">
        <v>4</v>
      </c>
      <c r="C3285" s="5" t="s">
        <v>85</v>
      </c>
      <c r="D3285" s="2" t="s">
        <v>42</v>
      </c>
      <c r="E3285" s="2" t="str">
        <f t="shared" si="102"/>
        <v>202104</v>
      </c>
      <c r="F3285" s="2" t="str">
        <f t="shared" si="103"/>
        <v>20210423</v>
      </c>
      <c r="G3285" s="31" t="s">
        <v>43</v>
      </c>
      <c r="H3285" s="31">
        <v>326304</v>
      </c>
      <c r="I3285" s="31">
        <v>1322375</v>
      </c>
      <c r="J3285" s="10">
        <v>0</v>
      </c>
    </row>
    <row r="3286" spans="1:10" x14ac:dyDescent="0.3">
      <c r="A3286" s="31">
        <v>2021</v>
      </c>
      <c r="B3286" s="31" t="s">
        <v>4</v>
      </c>
      <c r="C3286" s="5" t="s">
        <v>85</v>
      </c>
      <c r="D3286" s="2" t="s">
        <v>44</v>
      </c>
      <c r="E3286" s="2" t="str">
        <f t="shared" si="102"/>
        <v>202104</v>
      </c>
      <c r="F3286" s="2" t="str">
        <f t="shared" si="103"/>
        <v>20210425</v>
      </c>
      <c r="G3286" s="31" t="s">
        <v>45</v>
      </c>
      <c r="H3286" s="31">
        <v>1573609</v>
      </c>
      <c r="I3286" s="31">
        <v>889693</v>
      </c>
      <c r="J3286" s="10">
        <v>0</v>
      </c>
    </row>
    <row r="3287" spans="1:10" x14ac:dyDescent="0.3">
      <c r="A3287" s="31">
        <v>2021</v>
      </c>
      <c r="B3287" s="31" t="s">
        <v>4</v>
      </c>
      <c r="C3287" s="5" t="s">
        <v>85</v>
      </c>
      <c r="D3287" s="2" t="s">
        <v>46</v>
      </c>
      <c r="E3287" s="2" t="str">
        <f t="shared" si="102"/>
        <v>202104</v>
      </c>
      <c r="F3287" s="2" t="str">
        <f t="shared" si="103"/>
        <v>20210494</v>
      </c>
      <c r="G3287" s="31" t="s">
        <v>47</v>
      </c>
      <c r="H3287" s="31">
        <v>5535</v>
      </c>
      <c r="I3287" s="31">
        <v>42282</v>
      </c>
      <c r="J3287" s="10">
        <v>0</v>
      </c>
    </row>
    <row r="3288" spans="1:10" x14ac:dyDescent="0.3">
      <c r="A3288" s="31">
        <v>2021</v>
      </c>
      <c r="B3288" s="31" t="s">
        <v>4</v>
      </c>
      <c r="C3288" s="5" t="s">
        <v>85</v>
      </c>
      <c r="D3288" s="2" t="s">
        <v>48</v>
      </c>
      <c r="E3288" s="2" t="str">
        <f t="shared" si="102"/>
        <v>202104</v>
      </c>
      <c r="F3288" s="2" t="str">
        <f t="shared" si="103"/>
        <v>20210495</v>
      </c>
      <c r="G3288" s="31" t="s">
        <v>49</v>
      </c>
      <c r="H3288" s="31">
        <v>20778</v>
      </c>
      <c r="I3288" s="31">
        <v>59769</v>
      </c>
      <c r="J3288" s="10">
        <v>0</v>
      </c>
    </row>
    <row r="3289" spans="1:10" x14ac:dyDescent="0.3">
      <c r="A3289" s="31">
        <v>2021</v>
      </c>
      <c r="B3289" s="31" t="s">
        <v>4</v>
      </c>
      <c r="C3289" s="5" t="s">
        <v>85</v>
      </c>
      <c r="D3289" s="2" t="s">
        <v>50</v>
      </c>
      <c r="E3289" s="2" t="str">
        <f t="shared" si="102"/>
        <v>202104</v>
      </c>
      <c r="F3289" s="2" t="str">
        <f t="shared" si="103"/>
        <v>20210441</v>
      </c>
      <c r="G3289" s="31" t="s">
        <v>51</v>
      </c>
      <c r="H3289" s="31">
        <v>342897</v>
      </c>
      <c r="I3289" s="31">
        <v>786509</v>
      </c>
      <c r="J3289" s="10">
        <v>0</v>
      </c>
    </row>
    <row r="3290" spans="1:10" x14ac:dyDescent="0.3">
      <c r="A3290" s="31">
        <v>2021</v>
      </c>
      <c r="B3290" s="31" t="s">
        <v>4</v>
      </c>
      <c r="C3290" s="5" t="s">
        <v>85</v>
      </c>
      <c r="D3290" s="2" t="s">
        <v>54</v>
      </c>
      <c r="E3290" s="2" t="str">
        <f t="shared" si="102"/>
        <v>202104</v>
      </c>
      <c r="F3290" s="2" t="str">
        <f t="shared" si="103"/>
        <v>20210444</v>
      </c>
      <c r="G3290" s="31" t="s">
        <v>55</v>
      </c>
      <c r="H3290" s="31">
        <v>139062</v>
      </c>
      <c r="I3290" s="31">
        <v>806048</v>
      </c>
      <c r="J3290" s="10">
        <v>0</v>
      </c>
    </row>
    <row r="3291" spans="1:10" x14ac:dyDescent="0.3">
      <c r="A3291" s="31">
        <v>2021</v>
      </c>
      <c r="B3291" s="31" t="s">
        <v>4</v>
      </c>
      <c r="C3291" s="5" t="s">
        <v>85</v>
      </c>
      <c r="D3291" s="2" t="s">
        <v>56</v>
      </c>
      <c r="E3291" s="2" t="str">
        <f t="shared" si="102"/>
        <v>202104</v>
      </c>
      <c r="F3291" s="2" t="str">
        <f t="shared" si="103"/>
        <v>20210447</v>
      </c>
      <c r="G3291" s="31" t="s">
        <v>57</v>
      </c>
      <c r="H3291" s="31">
        <v>388552</v>
      </c>
      <c r="I3291" s="31">
        <v>955502</v>
      </c>
      <c r="J3291" s="10">
        <v>0</v>
      </c>
    </row>
    <row r="3292" spans="1:10" x14ac:dyDescent="0.3">
      <c r="A3292" s="31">
        <v>2021</v>
      </c>
      <c r="B3292" s="31" t="s">
        <v>4</v>
      </c>
      <c r="C3292" s="5" t="s">
        <v>85</v>
      </c>
      <c r="D3292" s="2" t="s">
        <v>58</v>
      </c>
      <c r="E3292" s="2" t="str">
        <f t="shared" si="102"/>
        <v>202104</v>
      </c>
      <c r="F3292" s="2" t="str">
        <f t="shared" si="103"/>
        <v>20210450</v>
      </c>
      <c r="G3292" s="31" t="s">
        <v>59</v>
      </c>
      <c r="H3292" s="31">
        <v>451653</v>
      </c>
      <c r="I3292" s="31">
        <v>551140</v>
      </c>
      <c r="J3292" s="10">
        <v>0</v>
      </c>
    </row>
    <row r="3293" spans="1:10" x14ac:dyDescent="0.3">
      <c r="A3293" s="31">
        <v>2021</v>
      </c>
      <c r="B3293" s="31" t="s">
        <v>4</v>
      </c>
      <c r="C3293" s="5" t="s">
        <v>85</v>
      </c>
      <c r="D3293" s="2" t="s">
        <v>60</v>
      </c>
      <c r="E3293" s="2" t="str">
        <f t="shared" si="102"/>
        <v>202104</v>
      </c>
      <c r="F3293" s="2" t="str">
        <f t="shared" si="103"/>
        <v>20210452</v>
      </c>
      <c r="G3293" s="31" t="s">
        <v>61</v>
      </c>
      <c r="H3293" s="31">
        <v>277607</v>
      </c>
      <c r="I3293" s="31">
        <v>1146056</v>
      </c>
      <c r="J3293" s="10">
        <v>0</v>
      </c>
    </row>
    <row r="3294" spans="1:10" x14ac:dyDescent="0.3">
      <c r="A3294" s="31">
        <v>2021</v>
      </c>
      <c r="B3294" s="31" t="s">
        <v>4</v>
      </c>
      <c r="C3294" s="5" t="s">
        <v>85</v>
      </c>
      <c r="D3294" s="2" t="s">
        <v>62</v>
      </c>
      <c r="E3294" s="2" t="str">
        <f t="shared" si="102"/>
        <v>202104</v>
      </c>
      <c r="F3294" s="2" t="str">
        <f t="shared" si="103"/>
        <v>20210454</v>
      </c>
      <c r="G3294" s="31" t="s">
        <v>63</v>
      </c>
      <c r="H3294" s="31">
        <v>453244</v>
      </c>
      <c r="I3294" s="31">
        <v>1084435</v>
      </c>
      <c r="J3294" s="10">
        <v>0</v>
      </c>
    </row>
    <row r="3295" spans="1:10" x14ac:dyDescent="0.3">
      <c r="A3295" s="31">
        <v>2021</v>
      </c>
      <c r="B3295" s="31" t="s">
        <v>4</v>
      </c>
      <c r="C3295" s="5" t="s">
        <v>85</v>
      </c>
      <c r="D3295" s="2" t="s">
        <v>64</v>
      </c>
      <c r="E3295" s="2" t="str">
        <f t="shared" si="102"/>
        <v>202104</v>
      </c>
      <c r="F3295" s="2" t="str">
        <f t="shared" si="103"/>
        <v>20210486</v>
      </c>
      <c r="G3295" s="31" t="s">
        <v>65</v>
      </c>
      <c r="H3295" s="31">
        <v>45298</v>
      </c>
      <c r="I3295" s="31">
        <v>263641</v>
      </c>
      <c r="J3295" s="10">
        <v>0</v>
      </c>
    </row>
    <row r="3296" spans="1:10" x14ac:dyDescent="0.3">
      <c r="A3296" s="31">
        <v>2021</v>
      </c>
      <c r="B3296" s="31" t="s">
        <v>4</v>
      </c>
      <c r="C3296" s="5" t="s">
        <v>85</v>
      </c>
      <c r="D3296" s="2" t="s">
        <v>66</v>
      </c>
      <c r="E3296" s="2" t="str">
        <f t="shared" si="102"/>
        <v>202104</v>
      </c>
      <c r="F3296" s="2" t="str">
        <f t="shared" si="103"/>
        <v>20210463</v>
      </c>
      <c r="G3296" s="31" t="s">
        <v>67</v>
      </c>
      <c r="H3296" s="31">
        <v>294278</v>
      </c>
      <c r="I3296" s="31">
        <v>247192</v>
      </c>
      <c r="J3296" s="10">
        <v>0</v>
      </c>
    </row>
    <row r="3297" spans="1:10" x14ac:dyDescent="0.3">
      <c r="A3297" s="31">
        <v>2021</v>
      </c>
      <c r="B3297" s="31" t="s">
        <v>4</v>
      </c>
      <c r="C3297" s="5" t="s">
        <v>85</v>
      </c>
      <c r="D3297" s="2" t="s">
        <v>68</v>
      </c>
      <c r="E3297" s="2" t="str">
        <f t="shared" si="102"/>
        <v>202104</v>
      </c>
      <c r="F3297" s="2" t="str">
        <f t="shared" si="103"/>
        <v>20210466</v>
      </c>
      <c r="G3297" s="31" t="s">
        <v>69</v>
      </c>
      <c r="H3297" s="31">
        <v>581857</v>
      </c>
      <c r="I3297" s="31">
        <v>411825</v>
      </c>
      <c r="J3297" s="10">
        <v>0</v>
      </c>
    </row>
    <row r="3298" spans="1:10" x14ac:dyDescent="0.3">
      <c r="A3298" s="31">
        <v>2021</v>
      </c>
      <c r="B3298" s="31" t="s">
        <v>4</v>
      </c>
      <c r="C3298" s="5" t="s">
        <v>85</v>
      </c>
      <c r="D3298" s="2" t="s">
        <v>70</v>
      </c>
      <c r="E3298" s="2" t="str">
        <f t="shared" si="102"/>
        <v>202104</v>
      </c>
      <c r="F3298" s="2" t="str">
        <f t="shared" si="103"/>
        <v>20210488</v>
      </c>
      <c r="G3298" s="31" t="s">
        <v>71</v>
      </c>
      <c r="H3298" s="31">
        <v>44472</v>
      </c>
      <c r="I3298" s="31">
        <v>17361</v>
      </c>
      <c r="J3298" s="10">
        <v>0</v>
      </c>
    </row>
    <row r="3299" spans="1:10" x14ac:dyDescent="0.3">
      <c r="A3299" s="31">
        <v>2021</v>
      </c>
      <c r="B3299" s="31" t="s">
        <v>4</v>
      </c>
      <c r="C3299" s="5" t="s">
        <v>85</v>
      </c>
      <c r="D3299" s="2" t="s">
        <v>72</v>
      </c>
      <c r="E3299" s="2" t="str">
        <f t="shared" si="102"/>
        <v>202104</v>
      </c>
      <c r="F3299" s="2" t="str">
        <f t="shared" si="103"/>
        <v>20210468</v>
      </c>
      <c r="G3299" s="31" t="s">
        <v>73</v>
      </c>
      <c r="H3299" s="31">
        <v>1149369</v>
      </c>
      <c r="I3299" s="31">
        <v>995367</v>
      </c>
      <c r="J3299" s="10">
        <v>0</v>
      </c>
    </row>
    <row r="3300" spans="1:10" x14ac:dyDescent="0.3">
      <c r="A3300" s="31">
        <v>2021</v>
      </c>
      <c r="B3300" s="31" t="s">
        <v>4</v>
      </c>
      <c r="C3300" s="5" t="s">
        <v>85</v>
      </c>
      <c r="D3300" s="2" t="s">
        <v>74</v>
      </c>
      <c r="E3300" s="2" t="str">
        <f t="shared" si="102"/>
        <v>202104</v>
      </c>
      <c r="F3300" s="2" t="str">
        <f t="shared" si="103"/>
        <v>20210470</v>
      </c>
      <c r="G3300" s="31" t="s">
        <v>75</v>
      </c>
      <c r="H3300" s="31">
        <v>161257</v>
      </c>
      <c r="I3300" s="31">
        <v>778557</v>
      </c>
      <c r="J3300" s="10">
        <v>0</v>
      </c>
    </row>
    <row r="3301" spans="1:10" x14ac:dyDescent="0.3">
      <c r="A3301" s="31">
        <v>2021</v>
      </c>
      <c r="B3301" s="31" t="s">
        <v>4</v>
      </c>
      <c r="C3301" s="5" t="s">
        <v>85</v>
      </c>
      <c r="D3301" s="2" t="s">
        <v>76</v>
      </c>
      <c r="E3301" s="2" t="str">
        <f t="shared" si="102"/>
        <v>202104</v>
      </c>
      <c r="F3301" s="2" t="str">
        <f t="shared" si="103"/>
        <v>20210473</v>
      </c>
      <c r="G3301" s="31" t="s">
        <v>77</v>
      </c>
      <c r="H3301" s="31">
        <v>522939</v>
      </c>
      <c r="I3301" s="31">
        <v>747357</v>
      </c>
      <c r="J3301" s="10">
        <v>0</v>
      </c>
    </row>
    <row r="3302" spans="1:10" x14ac:dyDescent="0.3">
      <c r="A3302" s="31">
        <v>2021</v>
      </c>
      <c r="B3302" s="31" t="s">
        <v>4</v>
      </c>
      <c r="C3302" s="5" t="s">
        <v>85</v>
      </c>
      <c r="D3302" s="2" t="s">
        <v>78</v>
      </c>
      <c r="E3302" s="2" t="str">
        <f t="shared" si="102"/>
        <v>202104</v>
      </c>
      <c r="F3302" s="2" t="str">
        <f t="shared" si="103"/>
        <v>20210476</v>
      </c>
      <c r="G3302" s="31" t="s">
        <v>79</v>
      </c>
      <c r="H3302" s="31">
        <v>2582750</v>
      </c>
      <c r="I3302" s="31">
        <v>1876314</v>
      </c>
      <c r="J3302" s="10">
        <v>0</v>
      </c>
    </row>
    <row r="3303" spans="1:10" x14ac:dyDescent="0.3">
      <c r="A3303" s="31">
        <v>2021</v>
      </c>
      <c r="B3303" s="31" t="s">
        <v>4</v>
      </c>
      <c r="C3303" s="5" t="s">
        <v>85</v>
      </c>
      <c r="D3303" s="2" t="s">
        <v>80</v>
      </c>
      <c r="E3303" s="2" t="str">
        <f t="shared" si="102"/>
        <v>202104</v>
      </c>
      <c r="F3303" s="2" t="str">
        <f t="shared" si="103"/>
        <v>20210497</v>
      </c>
      <c r="G3303" s="31" t="s">
        <v>81</v>
      </c>
      <c r="H3303" s="31">
        <v>4423</v>
      </c>
      <c r="I3303" s="31">
        <v>26974</v>
      </c>
      <c r="J3303" s="10">
        <v>0</v>
      </c>
    </row>
    <row r="3304" spans="1:10" x14ac:dyDescent="0.3">
      <c r="A3304" s="31">
        <v>2021</v>
      </c>
      <c r="B3304" s="31" t="s">
        <v>4</v>
      </c>
      <c r="C3304" s="5" t="s">
        <v>85</v>
      </c>
      <c r="D3304" s="2" t="s">
        <v>82</v>
      </c>
      <c r="E3304" s="2" t="str">
        <f t="shared" si="102"/>
        <v>202104</v>
      </c>
      <c r="F3304" s="2" t="str">
        <f t="shared" si="103"/>
        <v>20210499</v>
      </c>
      <c r="G3304" s="31" t="s">
        <v>83</v>
      </c>
      <c r="H3304" s="31">
        <v>10212</v>
      </c>
      <c r="I3304" s="31">
        <v>62123</v>
      </c>
      <c r="J3304" s="10">
        <v>0</v>
      </c>
    </row>
    <row r="3305" spans="1:10" x14ac:dyDescent="0.3">
      <c r="A3305" s="31">
        <v>2021</v>
      </c>
      <c r="B3305" s="31" t="s">
        <v>14</v>
      </c>
      <c r="C3305" s="5" t="s">
        <v>18</v>
      </c>
      <c r="D3305" s="2" t="s">
        <v>5</v>
      </c>
      <c r="E3305" s="2" t="str">
        <f t="shared" si="102"/>
        <v>202105</v>
      </c>
      <c r="F3305" s="2" t="str">
        <f t="shared" si="103"/>
        <v>20210591</v>
      </c>
      <c r="G3305" s="31" t="s">
        <v>6</v>
      </c>
      <c r="H3305" s="31">
        <v>17751</v>
      </c>
      <c r="I3305" s="31">
        <v>55658</v>
      </c>
      <c r="J3305" s="10">
        <v>0</v>
      </c>
    </row>
    <row r="3306" spans="1:10" x14ac:dyDescent="0.3">
      <c r="A3306" s="31">
        <v>2021</v>
      </c>
      <c r="B3306" s="31" t="s">
        <v>14</v>
      </c>
      <c r="C3306" s="5" t="s">
        <v>18</v>
      </c>
      <c r="D3306" s="2" t="s">
        <v>18</v>
      </c>
      <c r="E3306" s="2" t="str">
        <f t="shared" si="102"/>
        <v>202105</v>
      </c>
      <c r="F3306" s="2" t="str">
        <f t="shared" si="103"/>
        <v>20210505</v>
      </c>
      <c r="G3306" s="31" t="s">
        <v>19</v>
      </c>
      <c r="H3306" s="31">
        <v>4186403</v>
      </c>
      <c r="I3306" s="31">
        <v>2379308</v>
      </c>
      <c r="J3306" s="10">
        <v>0</v>
      </c>
    </row>
    <row r="3307" spans="1:10" x14ac:dyDescent="0.3">
      <c r="A3307" s="31">
        <v>2021</v>
      </c>
      <c r="B3307" s="31" t="s">
        <v>14</v>
      </c>
      <c r="C3307" s="5" t="s">
        <v>18</v>
      </c>
      <c r="D3307" s="2" t="s">
        <v>20</v>
      </c>
      <c r="E3307" s="2" t="str">
        <f t="shared" si="102"/>
        <v>202105</v>
      </c>
      <c r="F3307" s="2" t="str">
        <f t="shared" si="103"/>
        <v>20210581</v>
      </c>
      <c r="G3307" s="31" t="s">
        <v>21</v>
      </c>
      <c r="H3307" s="31">
        <v>52294</v>
      </c>
      <c r="I3307" s="31">
        <v>223585</v>
      </c>
      <c r="J3307" s="10">
        <v>0</v>
      </c>
    </row>
    <row r="3308" spans="1:10" x14ac:dyDescent="0.3">
      <c r="A3308" s="31">
        <v>2021</v>
      </c>
      <c r="B3308" s="31" t="s">
        <v>14</v>
      </c>
      <c r="C3308" s="5" t="s">
        <v>18</v>
      </c>
      <c r="D3308" s="2" t="s">
        <v>22</v>
      </c>
      <c r="E3308" s="2" t="str">
        <f t="shared" si="102"/>
        <v>202105</v>
      </c>
      <c r="F3308" s="2" t="str">
        <f t="shared" si="103"/>
        <v>20210508</v>
      </c>
      <c r="G3308" s="31" t="s">
        <v>23</v>
      </c>
      <c r="H3308" s="31">
        <v>1204558</v>
      </c>
      <c r="I3308" s="31">
        <v>1423290</v>
      </c>
      <c r="J3308" s="10">
        <v>0</v>
      </c>
    </row>
    <row r="3309" spans="1:10" x14ac:dyDescent="0.3">
      <c r="A3309" s="31">
        <v>2021</v>
      </c>
      <c r="B3309" s="31" t="s">
        <v>14</v>
      </c>
      <c r="C3309" s="5" t="s">
        <v>18</v>
      </c>
      <c r="D3309" s="2" t="s">
        <v>24</v>
      </c>
      <c r="E3309" s="2" t="str">
        <f t="shared" si="102"/>
        <v>202105</v>
      </c>
      <c r="F3309" s="2" t="str">
        <f t="shared" si="103"/>
        <v>20210511</v>
      </c>
      <c r="G3309" s="31" t="s">
        <v>25</v>
      </c>
      <c r="H3309" s="31">
        <v>6442204</v>
      </c>
      <c r="I3309" s="31">
        <v>1432484</v>
      </c>
      <c r="J3309" s="10">
        <v>0</v>
      </c>
    </row>
    <row r="3310" spans="1:10" x14ac:dyDescent="0.3">
      <c r="A3310" s="31">
        <v>2021</v>
      </c>
      <c r="B3310" s="31" t="s">
        <v>14</v>
      </c>
      <c r="C3310" s="5" t="s">
        <v>18</v>
      </c>
      <c r="D3310" s="2" t="s">
        <v>26</v>
      </c>
      <c r="E3310" s="2" t="str">
        <f t="shared" si="102"/>
        <v>202105</v>
      </c>
      <c r="F3310" s="2" t="str">
        <f t="shared" si="103"/>
        <v>20210513</v>
      </c>
      <c r="G3310" s="31" t="s">
        <v>27</v>
      </c>
      <c r="H3310" s="31">
        <v>672054</v>
      </c>
      <c r="I3310" s="31">
        <v>1497314</v>
      </c>
      <c r="J3310" s="10">
        <v>0</v>
      </c>
    </row>
    <row r="3311" spans="1:10" x14ac:dyDescent="0.3">
      <c r="A3311" s="31">
        <v>2021</v>
      </c>
      <c r="B3311" s="31" t="s">
        <v>14</v>
      </c>
      <c r="C3311" s="5" t="s">
        <v>18</v>
      </c>
      <c r="D3311" s="2" t="s">
        <v>28</v>
      </c>
      <c r="E3311" s="2" t="str">
        <f t="shared" si="102"/>
        <v>202105</v>
      </c>
      <c r="F3311" s="2" t="str">
        <f t="shared" si="103"/>
        <v>20210515</v>
      </c>
      <c r="G3311" s="31" t="s">
        <v>29</v>
      </c>
      <c r="H3311" s="31">
        <v>487228</v>
      </c>
      <c r="I3311" s="31">
        <v>650717</v>
      </c>
      <c r="J3311" s="10">
        <v>0</v>
      </c>
    </row>
    <row r="3312" spans="1:10" x14ac:dyDescent="0.3">
      <c r="A3312" s="31">
        <v>2021</v>
      </c>
      <c r="B3312" s="31" t="s">
        <v>14</v>
      </c>
      <c r="C3312" s="5" t="s">
        <v>18</v>
      </c>
      <c r="D3312" s="2" t="s">
        <v>30</v>
      </c>
      <c r="E3312" s="2" t="str">
        <f t="shared" si="102"/>
        <v>202105</v>
      </c>
      <c r="F3312" s="2" t="str">
        <f t="shared" si="103"/>
        <v>20210517</v>
      </c>
      <c r="G3312" s="31" t="s">
        <v>31</v>
      </c>
      <c r="H3312" s="31">
        <v>497204</v>
      </c>
      <c r="I3312" s="31">
        <v>397062</v>
      </c>
      <c r="J3312" s="10">
        <v>0</v>
      </c>
    </row>
    <row r="3313" spans="1:10" x14ac:dyDescent="0.3">
      <c r="A3313" s="31">
        <v>2021</v>
      </c>
      <c r="B3313" s="31" t="s">
        <v>14</v>
      </c>
      <c r="C3313" s="5" t="s">
        <v>18</v>
      </c>
      <c r="D3313" s="2" t="s">
        <v>32</v>
      </c>
      <c r="E3313" s="2" t="str">
        <f t="shared" si="102"/>
        <v>202105</v>
      </c>
      <c r="F3313" s="2" t="str">
        <f t="shared" si="103"/>
        <v>20210518</v>
      </c>
      <c r="G3313" s="31" t="s">
        <v>33</v>
      </c>
      <c r="H3313" s="31">
        <v>74028</v>
      </c>
      <c r="I3313" s="31">
        <v>324407</v>
      </c>
      <c r="J3313" s="10">
        <v>0</v>
      </c>
    </row>
    <row r="3314" spans="1:10" x14ac:dyDescent="0.3">
      <c r="A3314" s="31">
        <v>2021</v>
      </c>
      <c r="B3314" s="31" t="s">
        <v>14</v>
      </c>
      <c r="C3314" s="5" t="s">
        <v>18</v>
      </c>
      <c r="D3314" s="2" t="s">
        <v>34</v>
      </c>
      <c r="E3314" s="2" t="str">
        <f t="shared" si="102"/>
        <v>202105</v>
      </c>
      <c r="F3314" s="2" t="str">
        <f t="shared" si="103"/>
        <v>20210585</v>
      </c>
      <c r="G3314" s="31" t="s">
        <v>35</v>
      </c>
      <c r="H3314" s="31">
        <v>166934</v>
      </c>
      <c r="I3314" s="31">
        <v>240206</v>
      </c>
      <c r="J3314" s="10">
        <v>0</v>
      </c>
    </row>
    <row r="3315" spans="1:10" x14ac:dyDescent="0.3">
      <c r="A3315" s="31">
        <v>2021</v>
      </c>
      <c r="B3315" s="31" t="s">
        <v>14</v>
      </c>
      <c r="C3315" s="5" t="s">
        <v>18</v>
      </c>
      <c r="D3315" s="2" t="s">
        <v>36</v>
      </c>
      <c r="E3315" s="2" t="str">
        <f t="shared" si="102"/>
        <v>202105</v>
      </c>
      <c r="F3315" s="2" t="str">
        <f t="shared" si="103"/>
        <v>20210519</v>
      </c>
      <c r="G3315" s="31" t="s">
        <v>37</v>
      </c>
      <c r="H3315" s="31">
        <v>293478</v>
      </c>
      <c r="I3315" s="31">
        <v>985201</v>
      </c>
      <c r="J3315" s="10">
        <v>0</v>
      </c>
    </row>
    <row r="3316" spans="1:10" x14ac:dyDescent="0.3">
      <c r="A3316" s="31">
        <v>2021</v>
      </c>
      <c r="B3316" s="31" t="s">
        <v>14</v>
      </c>
      <c r="C3316" s="5" t="s">
        <v>18</v>
      </c>
      <c r="D3316" s="2" t="s">
        <v>38</v>
      </c>
      <c r="E3316" s="2" t="str">
        <f t="shared" si="102"/>
        <v>202105</v>
      </c>
      <c r="F3316" s="2" t="str">
        <f t="shared" si="103"/>
        <v>20210520</v>
      </c>
      <c r="G3316" s="31" t="s">
        <v>39</v>
      </c>
      <c r="H3316" s="31">
        <v>335031</v>
      </c>
      <c r="I3316" s="31">
        <v>870673</v>
      </c>
      <c r="J3316" s="10">
        <v>0</v>
      </c>
    </row>
    <row r="3317" spans="1:10" x14ac:dyDescent="0.3">
      <c r="A3317" s="31">
        <v>2021</v>
      </c>
      <c r="B3317" s="31" t="s">
        <v>14</v>
      </c>
      <c r="C3317" s="5" t="s">
        <v>18</v>
      </c>
      <c r="D3317" s="2" t="s">
        <v>40</v>
      </c>
      <c r="E3317" s="2" t="str">
        <f t="shared" si="102"/>
        <v>202105</v>
      </c>
      <c r="F3317" s="2" t="str">
        <f t="shared" si="103"/>
        <v>20210527</v>
      </c>
      <c r="G3317" s="31" t="s">
        <v>41</v>
      </c>
      <c r="H3317" s="31">
        <v>51583</v>
      </c>
      <c r="I3317" s="31">
        <v>372814</v>
      </c>
      <c r="J3317" s="10">
        <v>0</v>
      </c>
    </row>
    <row r="3318" spans="1:10" x14ac:dyDescent="0.3">
      <c r="A3318" s="31">
        <v>2021</v>
      </c>
      <c r="B3318" s="31" t="s">
        <v>14</v>
      </c>
      <c r="C3318" s="5" t="s">
        <v>18</v>
      </c>
      <c r="D3318" s="2" t="s">
        <v>42</v>
      </c>
      <c r="E3318" s="2" t="str">
        <f t="shared" si="102"/>
        <v>202105</v>
      </c>
      <c r="F3318" s="2" t="str">
        <f t="shared" si="103"/>
        <v>20210523</v>
      </c>
      <c r="G3318" s="31" t="s">
        <v>43</v>
      </c>
      <c r="H3318" s="31">
        <v>331962</v>
      </c>
      <c r="I3318" s="31">
        <v>1319191</v>
      </c>
      <c r="J3318" s="10">
        <v>0</v>
      </c>
    </row>
    <row r="3319" spans="1:10" x14ac:dyDescent="0.3">
      <c r="A3319" s="31">
        <v>2021</v>
      </c>
      <c r="B3319" s="31" t="s">
        <v>14</v>
      </c>
      <c r="C3319" s="5" t="s">
        <v>18</v>
      </c>
      <c r="D3319" s="2" t="s">
        <v>44</v>
      </c>
      <c r="E3319" s="2" t="str">
        <f t="shared" si="102"/>
        <v>202105</v>
      </c>
      <c r="F3319" s="2" t="str">
        <f t="shared" si="103"/>
        <v>20210525</v>
      </c>
      <c r="G3319" s="31" t="s">
        <v>45</v>
      </c>
      <c r="H3319" s="31">
        <v>1592053</v>
      </c>
      <c r="I3319" s="31">
        <v>878639</v>
      </c>
      <c r="J3319" s="10">
        <v>0</v>
      </c>
    </row>
    <row r="3320" spans="1:10" x14ac:dyDescent="0.3">
      <c r="A3320" s="31">
        <v>2021</v>
      </c>
      <c r="B3320" s="31" t="s">
        <v>14</v>
      </c>
      <c r="C3320" s="5" t="s">
        <v>18</v>
      </c>
      <c r="D3320" s="2" t="s">
        <v>46</v>
      </c>
      <c r="E3320" s="2" t="str">
        <f t="shared" si="102"/>
        <v>202105</v>
      </c>
      <c r="F3320" s="2" t="str">
        <f t="shared" si="103"/>
        <v>20210594</v>
      </c>
      <c r="G3320" s="31" t="s">
        <v>47</v>
      </c>
      <c r="H3320" s="31">
        <v>5749</v>
      </c>
      <c r="I3320" s="31">
        <v>42166</v>
      </c>
      <c r="J3320" s="10">
        <v>0</v>
      </c>
    </row>
    <row r="3321" spans="1:10" x14ac:dyDescent="0.3">
      <c r="A3321" s="31">
        <v>2021</v>
      </c>
      <c r="B3321" s="31" t="s">
        <v>14</v>
      </c>
      <c r="C3321" s="5" t="s">
        <v>18</v>
      </c>
      <c r="D3321" s="2" t="s">
        <v>48</v>
      </c>
      <c r="E3321" s="2" t="str">
        <f t="shared" si="102"/>
        <v>202105</v>
      </c>
      <c r="F3321" s="2" t="str">
        <f t="shared" si="103"/>
        <v>20210595</v>
      </c>
      <c r="G3321" s="31" t="s">
        <v>49</v>
      </c>
      <c r="H3321" s="31">
        <v>21030</v>
      </c>
      <c r="I3321" s="31">
        <v>59666</v>
      </c>
      <c r="J3321" s="10">
        <v>0</v>
      </c>
    </row>
    <row r="3322" spans="1:10" x14ac:dyDescent="0.3">
      <c r="A3322" s="31">
        <v>2021</v>
      </c>
      <c r="B3322" s="31" t="s">
        <v>14</v>
      </c>
      <c r="C3322" s="5" t="s">
        <v>18</v>
      </c>
      <c r="D3322" s="2" t="s">
        <v>50</v>
      </c>
      <c r="E3322" s="2" t="str">
        <f t="shared" si="102"/>
        <v>202105</v>
      </c>
      <c r="F3322" s="2" t="str">
        <f t="shared" si="103"/>
        <v>20210541</v>
      </c>
      <c r="G3322" s="31" t="s">
        <v>51</v>
      </c>
      <c r="H3322" s="31">
        <v>343715</v>
      </c>
      <c r="I3322" s="31">
        <v>787642</v>
      </c>
      <c r="J3322" s="10">
        <v>0</v>
      </c>
    </row>
    <row r="3323" spans="1:10" x14ac:dyDescent="0.3">
      <c r="A3323" s="31">
        <v>2021</v>
      </c>
      <c r="B3323" s="31" t="s">
        <v>14</v>
      </c>
      <c r="C3323" s="5" t="s">
        <v>18</v>
      </c>
      <c r="D3323" s="2" t="s">
        <v>54</v>
      </c>
      <c r="E3323" s="2" t="str">
        <f t="shared" si="102"/>
        <v>202105</v>
      </c>
      <c r="F3323" s="2" t="str">
        <f t="shared" si="103"/>
        <v>20210544</v>
      </c>
      <c r="G3323" s="31" t="s">
        <v>55</v>
      </c>
      <c r="H3323" s="31">
        <v>141615</v>
      </c>
      <c r="I3323" s="31">
        <v>806923</v>
      </c>
      <c r="J3323" s="10">
        <v>0</v>
      </c>
    </row>
    <row r="3324" spans="1:10" x14ac:dyDescent="0.3">
      <c r="A3324" s="31">
        <v>2021</v>
      </c>
      <c r="B3324" s="31" t="s">
        <v>14</v>
      </c>
      <c r="C3324" s="5" t="s">
        <v>18</v>
      </c>
      <c r="D3324" s="2" t="s">
        <v>56</v>
      </c>
      <c r="E3324" s="2" t="str">
        <f t="shared" si="102"/>
        <v>202105</v>
      </c>
      <c r="F3324" s="2" t="str">
        <f t="shared" si="103"/>
        <v>20210547</v>
      </c>
      <c r="G3324" s="31" t="s">
        <v>57</v>
      </c>
      <c r="H3324" s="31">
        <v>392465</v>
      </c>
      <c r="I3324" s="31">
        <v>953553</v>
      </c>
      <c r="J3324" s="10">
        <v>0</v>
      </c>
    </row>
    <row r="3325" spans="1:10" x14ac:dyDescent="0.3">
      <c r="A3325" s="31">
        <v>2021</v>
      </c>
      <c r="B3325" s="31" t="s">
        <v>14</v>
      </c>
      <c r="C3325" s="5" t="s">
        <v>18</v>
      </c>
      <c r="D3325" s="2" t="s">
        <v>58</v>
      </c>
      <c r="E3325" s="2" t="str">
        <f t="shared" si="102"/>
        <v>202105</v>
      </c>
      <c r="F3325" s="2" t="str">
        <f t="shared" si="103"/>
        <v>20210550</v>
      </c>
      <c r="G3325" s="31" t="s">
        <v>59</v>
      </c>
      <c r="H3325" s="31">
        <v>453391</v>
      </c>
      <c r="I3325" s="31">
        <v>551934</v>
      </c>
      <c r="J3325" s="10">
        <v>0</v>
      </c>
    </row>
    <row r="3326" spans="1:10" x14ac:dyDescent="0.3">
      <c r="A3326" s="31">
        <v>2021</v>
      </c>
      <c r="B3326" s="31" t="s">
        <v>14</v>
      </c>
      <c r="C3326" s="5" t="s">
        <v>18</v>
      </c>
      <c r="D3326" s="2" t="s">
        <v>60</v>
      </c>
      <c r="E3326" s="2" t="str">
        <f t="shared" si="102"/>
        <v>202105</v>
      </c>
      <c r="F3326" s="2" t="str">
        <f t="shared" si="103"/>
        <v>20210552</v>
      </c>
      <c r="G3326" s="31" t="s">
        <v>61</v>
      </c>
      <c r="H3326" s="31">
        <v>283628</v>
      </c>
      <c r="I3326" s="31">
        <v>1145947</v>
      </c>
      <c r="J3326" s="10">
        <v>0</v>
      </c>
    </row>
    <row r="3327" spans="1:10" x14ac:dyDescent="0.3">
      <c r="A3327" s="31">
        <v>2021</v>
      </c>
      <c r="B3327" s="31" t="s">
        <v>14</v>
      </c>
      <c r="C3327" s="5" t="s">
        <v>18</v>
      </c>
      <c r="D3327" s="2" t="s">
        <v>62</v>
      </c>
      <c r="E3327" s="2" t="str">
        <f t="shared" si="102"/>
        <v>202105</v>
      </c>
      <c r="F3327" s="2" t="str">
        <f t="shared" si="103"/>
        <v>20210554</v>
      </c>
      <c r="G3327" s="31" t="s">
        <v>63</v>
      </c>
      <c r="H3327" s="31">
        <v>453436</v>
      </c>
      <c r="I3327" s="31">
        <v>1087881</v>
      </c>
      <c r="J3327" s="10">
        <v>0</v>
      </c>
    </row>
    <row r="3328" spans="1:10" x14ac:dyDescent="0.3">
      <c r="A3328" s="31">
        <v>2021</v>
      </c>
      <c r="B3328" s="31" t="s">
        <v>14</v>
      </c>
      <c r="C3328" s="5" t="s">
        <v>18</v>
      </c>
      <c r="D3328" s="2" t="s">
        <v>64</v>
      </c>
      <c r="E3328" s="2" t="str">
        <f t="shared" si="102"/>
        <v>202105</v>
      </c>
      <c r="F3328" s="2" t="str">
        <f t="shared" si="103"/>
        <v>20210586</v>
      </c>
      <c r="G3328" s="31" t="s">
        <v>65</v>
      </c>
      <c r="H3328" s="31">
        <v>45951</v>
      </c>
      <c r="I3328" s="31">
        <v>263454</v>
      </c>
      <c r="J3328" s="10">
        <v>0</v>
      </c>
    </row>
    <row r="3329" spans="1:10" x14ac:dyDescent="0.3">
      <c r="A3329" s="31">
        <v>2021</v>
      </c>
      <c r="B3329" s="31" t="s">
        <v>14</v>
      </c>
      <c r="C3329" s="5" t="s">
        <v>18</v>
      </c>
      <c r="D3329" s="2" t="s">
        <v>66</v>
      </c>
      <c r="E3329" s="2" t="str">
        <f t="shared" si="102"/>
        <v>202105</v>
      </c>
      <c r="F3329" s="2" t="str">
        <f t="shared" si="103"/>
        <v>20210563</v>
      </c>
      <c r="G3329" s="31" t="s">
        <v>67</v>
      </c>
      <c r="H3329" s="31">
        <v>296058</v>
      </c>
      <c r="I3329" s="31">
        <v>246827</v>
      </c>
      <c r="J3329" s="10">
        <v>0</v>
      </c>
    </row>
    <row r="3330" spans="1:10" x14ac:dyDescent="0.3">
      <c r="A3330" s="31">
        <v>2021</v>
      </c>
      <c r="B3330" s="31" t="s">
        <v>14</v>
      </c>
      <c r="C3330" s="5" t="s">
        <v>18</v>
      </c>
      <c r="D3330" s="2" t="s">
        <v>68</v>
      </c>
      <c r="E3330" s="2" t="str">
        <f t="shared" si="102"/>
        <v>202105</v>
      </c>
      <c r="F3330" s="2" t="str">
        <f t="shared" si="103"/>
        <v>20210566</v>
      </c>
      <c r="G3330" s="31" t="s">
        <v>69</v>
      </c>
      <c r="H3330" s="31">
        <v>585204</v>
      </c>
      <c r="I3330" s="31">
        <v>411193</v>
      </c>
      <c r="J3330" s="10">
        <v>0</v>
      </c>
    </row>
    <row r="3331" spans="1:10" x14ac:dyDescent="0.3">
      <c r="A3331" s="31">
        <v>2021</v>
      </c>
      <c r="B3331" s="31" t="s">
        <v>14</v>
      </c>
      <c r="C3331" s="5" t="s">
        <v>18</v>
      </c>
      <c r="D3331" s="2" t="s">
        <v>70</v>
      </c>
      <c r="E3331" s="2" t="str">
        <f t="shared" ref="E3331:E3394" si="104">+CONCATENATE(A3331,C3331)</f>
        <v>202105</v>
      </c>
      <c r="F3331" s="2" t="str">
        <f t="shared" si="103"/>
        <v>20210588</v>
      </c>
      <c r="G3331" s="31" t="s">
        <v>71</v>
      </c>
      <c r="H3331" s="31">
        <v>45042</v>
      </c>
      <c r="I3331" s="31">
        <v>17034</v>
      </c>
      <c r="J3331" s="10">
        <v>0</v>
      </c>
    </row>
    <row r="3332" spans="1:10" x14ac:dyDescent="0.3">
      <c r="A3332" s="31">
        <v>2021</v>
      </c>
      <c r="B3332" s="31" t="s">
        <v>14</v>
      </c>
      <c r="C3332" s="5" t="s">
        <v>18</v>
      </c>
      <c r="D3332" s="2" t="s">
        <v>72</v>
      </c>
      <c r="E3332" s="2" t="str">
        <f t="shared" si="104"/>
        <v>202105</v>
      </c>
      <c r="F3332" s="2" t="str">
        <f t="shared" si="103"/>
        <v>20210568</v>
      </c>
      <c r="G3332" s="31" t="s">
        <v>73</v>
      </c>
      <c r="H3332" s="31">
        <v>1159894</v>
      </c>
      <c r="I3332" s="31">
        <v>989939</v>
      </c>
      <c r="J3332" s="10">
        <v>0</v>
      </c>
    </row>
    <row r="3333" spans="1:10" x14ac:dyDescent="0.3">
      <c r="A3333" s="31">
        <v>2021</v>
      </c>
      <c r="B3333" s="31" t="s">
        <v>14</v>
      </c>
      <c r="C3333" s="5" t="s">
        <v>18</v>
      </c>
      <c r="D3333" s="2" t="s">
        <v>74</v>
      </c>
      <c r="E3333" s="2" t="str">
        <f t="shared" si="104"/>
        <v>202105</v>
      </c>
      <c r="F3333" s="2" t="str">
        <f t="shared" ref="F3333:F3396" si="105">+CONCATENATE(A3333,C3333,D3333)</f>
        <v>20210570</v>
      </c>
      <c r="G3333" s="31" t="s">
        <v>75</v>
      </c>
      <c r="H3333" s="31">
        <v>163153</v>
      </c>
      <c r="I3333" s="31">
        <v>777238</v>
      </c>
      <c r="J3333" s="10">
        <v>0</v>
      </c>
    </row>
    <row r="3334" spans="1:10" x14ac:dyDescent="0.3">
      <c r="A3334" s="31">
        <v>2021</v>
      </c>
      <c r="B3334" s="31" t="s">
        <v>14</v>
      </c>
      <c r="C3334" s="5" t="s">
        <v>18</v>
      </c>
      <c r="D3334" s="2" t="s">
        <v>76</v>
      </c>
      <c r="E3334" s="2" t="str">
        <f t="shared" si="104"/>
        <v>202105</v>
      </c>
      <c r="F3334" s="2" t="str">
        <f t="shared" si="105"/>
        <v>20210573</v>
      </c>
      <c r="G3334" s="31" t="s">
        <v>77</v>
      </c>
      <c r="H3334" s="31">
        <v>527033</v>
      </c>
      <c r="I3334" s="31">
        <v>746158</v>
      </c>
      <c r="J3334" s="10">
        <v>0</v>
      </c>
    </row>
    <row r="3335" spans="1:10" x14ac:dyDescent="0.3">
      <c r="A3335" s="31">
        <v>2021</v>
      </c>
      <c r="B3335" s="31" t="s">
        <v>14</v>
      </c>
      <c r="C3335" s="5" t="s">
        <v>18</v>
      </c>
      <c r="D3335" s="2" t="s">
        <v>78</v>
      </c>
      <c r="E3335" s="2" t="str">
        <f t="shared" si="104"/>
        <v>202105</v>
      </c>
      <c r="F3335" s="2" t="str">
        <f t="shared" si="105"/>
        <v>20210576</v>
      </c>
      <c r="G3335" s="31" t="s">
        <v>79</v>
      </c>
      <c r="H3335" s="31">
        <v>2593677</v>
      </c>
      <c r="I3335" s="31">
        <v>1870314</v>
      </c>
      <c r="J3335" s="10">
        <v>0</v>
      </c>
    </row>
    <row r="3336" spans="1:10" x14ac:dyDescent="0.3">
      <c r="A3336" s="31">
        <v>2021</v>
      </c>
      <c r="B3336" s="31" t="s">
        <v>14</v>
      </c>
      <c r="C3336" s="5" t="s">
        <v>18</v>
      </c>
      <c r="D3336" s="2" t="s">
        <v>80</v>
      </c>
      <c r="E3336" s="2" t="str">
        <f t="shared" si="104"/>
        <v>202105</v>
      </c>
      <c r="F3336" s="2" t="str">
        <f t="shared" si="105"/>
        <v>20210597</v>
      </c>
      <c r="G3336" s="31" t="s">
        <v>81</v>
      </c>
      <c r="H3336" s="31">
        <v>4475</v>
      </c>
      <c r="I3336" s="31">
        <v>27025</v>
      </c>
      <c r="J3336" s="10">
        <v>0</v>
      </c>
    </row>
    <row r="3337" spans="1:10" x14ac:dyDescent="0.3">
      <c r="A3337" s="31">
        <v>2021</v>
      </c>
      <c r="B3337" s="31" t="s">
        <v>14</v>
      </c>
      <c r="C3337" s="5" t="s">
        <v>18</v>
      </c>
      <c r="D3337" s="2" t="s">
        <v>82</v>
      </c>
      <c r="E3337" s="2" t="str">
        <f t="shared" si="104"/>
        <v>202105</v>
      </c>
      <c r="F3337" s="2" t="str">
        <f t="shared" si="105"/>
        <v>20210599</v>
      </c>
      <c r="G3337" s="31" t="s">
        <v>83</v>
      </c>
      <c r="H3337" s="31">
        <v>10521</v>
      </c>
      <c r="I3337" s="31">
        <v>62090</v>
      </c>
      <c r="J3337" s="10">
        <v>0</v>
      </c>
    </row>
    <row r="3338" spans="1:10" x14ac:dyDescent="0.3">
      <c r="A3338" s="31">
        <v>2021</v>
      </c>
      <c r="B3338" s="31" t="s">
        <v>12</v>
      </c>
      <c r="C3338" s="5" t="s">
        <v>89</v>
      </c>
      <c r="D3338" s="2" t="s">
        <v>5</v>
      </c>
      <c r="E3338" s="2" t="str">
        <f t="shared" si="104"/>
        <v>202106</v>
      </c>
      <c r="F3338" s="2" t="str">
        <f t="shared" si="105"/>
        <v>20210691</v>
      </c>
      <c r="G3338" s="31" t="s">
        <v>6</v>
      </c>
      <c r="H3338" s="31">
        <v>17823</v>
      </c>
      <c r="I3338" s="31">
        <v>55694</v>
      </c>
      <c r="J3338" s="10">
        <v>0</v>
      </c>
    </row>
    <row r="3339" spans="1:10" x14ac:dyDescent="0.3">
      <c r="A3339" s="31">
        <v>2021</v>
      </c>
      <c r="B3339" s="31" t="s">
        <v>12</v>
      </c>
      <c r="C3339" s="5" t="s">
        <v>89</v>
      </c>
      <c r="D3339" s="2" t="s">
        <v>18</v>
      </c>
      <c r="E3339" s="2" t="str">
        <f t="shared" si="104"/>
        <v>202106</v>
      </c>
      <c r="F3339" s="2" t="str">
        <f t="shared" si="105"/>
        <v>20210605</v>
      </c>
      <c r="G3339" s="31" t="s">
        <v>19</v>
      </c>
      <c r="H3339" s="31">
        <v>4209834</v>
      </c>
      <c r="I3339" s="31">
        <v>2377328</v>
      </c>
      <c r="J3339" s="10">
        <v>0</v>
      </c>
    </row>
    <row r="3340" spans="1:10" x14ac:dyDescent="0.3">
      <c r="A3340" s="31">
        <v>2021</v>
      </c>
      <c r="B3340" s="31" t="s">
        <v>12</v>
      </c>
      <c r="C3340" s="5" t="s">
        <v>89</v>
      </c>
      <c r="D3340" s="2" t="s">
        <v>20</v>
      </c>
      <c r="E3340" s="2" t="str">
        <f t="shared" si="104"/>
        <v>202106</v>
      </c>
      <c r="F3340" s="2" t="str">
        <f t="shared" si="105"/>
        <v>20210681</v>
      </c>
      <c r="G3340" s="31" t="s">
        <v>21</v>
      </c>
      <c r="H3340" s="31">
        <v>51827</v>
      </c>
      <c r="I3340" s="31">
        <v>224738</v>
      </c>
      <c r="J3340" s="10">
        <v>0</v>
      </c>
    </row>
    <row r="3341" spans="1:10" x14ac:dyDescent="0.3">
      <c r="A3341" s="31">
        <v>2021</v>
      </c>
      <c r="B3341" s="31" t="s">
        <v>12</v>
      </c>
      <c r="C3341" s="5" t="s">
        <v>89</v>
      </c>
      <c r="D3341" s="2" t="s">
        <v>22</v>
      </c>
      <c r="E3341" s="2" t="str">
        <f t="shared" si="104"/>
        <v>202106</v>
      </c>
      <c r="F3341" s="2" t="str">
        <f t="shared" si="105"/>
        <v>20210608</v>
      </c>
      <c r="G3341" s="31" t="s">
        <v>23</v>
      </c>
      <c r="H3341" s="31">
        <v>1213921</v>
      </c>
      <c r="I3341" s="31">
        <v>1419027</v>
      </c>
      <c r="J3341" s="10">
        <v>0</v>
      </c>
    </row>
    <row r="3342" spans="1:10" x14ac:dyDescent="0.3">
      <c r="A3342" s="31">
        <v>2021</v>
      </c>
      <c r="B3342" s="31" t="s">
        <v>12</v>
      </c>
      <c r="C3342" s="5" t="s">
        <v>89</v>
      </c>
      <c r="D3342" s="2" t="s">
        <v>24</v>
      </c>
      <c r="E3342" s="2" t="str">
        <f t="shared" si="104"/>
        <v>202106</v>
      </c>
      <c r="F3342" s="2" t="str">
        <f t="shared" si="105"/>
        <v>20210611</v>
      </c>
      <c r="G3342" s="31" t="s">
        <v>25</v>
      </c>
      <c r="H3342" s="31">
        <v>6452751</v>
      </c>
      <c r="I3342" s="31">
        <v>1430178</v>
      </c>
      <c r="J3342" s="10">
        <v>0</v>
      </c>
    </row>
    <row r="3343" spans="1:10" x14ac:dyDescent="0.3">
      <c r="A3343" s="31">
        <v>2021</v>
      </c>
      <c r="B3343" s="31" t="s">
        <v>12</v>
      </c>
      <c r="C3343" s="5" t="s">
        <v>89</v>
      </c>
      <c r="D3343" s="2" t="s">
        <v>26</v>
      </c>
      <c r="E3343" s="2" t="str">
        <f t="shared" si="104"/>
        <v>202106</v>
      </c>
      <c r="F3343" s="2" t="str">
        <f t="shared" si="105"/>
        <v>20210613</v>
      </c>
      <c r="G3343" s="31" t="s">
        <v>27</v>
      </c>
      <c r="H3343" s="31">
        <v>676995</v>
      </c>
      <c r="I3343" s="31">
        <v>1496281</v>
      </c>
      <c r="J3343" s="10">
        <v>0</v>
      </c>
    </row>
    <row r="3344" spans="1:10" x14ac:dyDescent="0.3">
      <c r="A3344" s="31">
        <v>2021</v>
      </c>
      <c r="B3344" s="31" t="s">
        <v>12</v>
      </c>
      <c r="C3344" s="5" t="s">
        <v>89</v>
      </c>
      <c r="D3344" s="2" t="s">
        <v>28</v>
      </c>
      <c r="E3344" s="2" t="str">
        <f t="shared" si="104"/>
        <v>202106</v>
      </c>
      <c r="F3344" s="2" t="str">
        <f t="shared" si="105"/>
        <v>20210615</v>
      </c>
      <c r="G3344" s="31" t="s">
        <v>29</v>
      </c>
      <c r="H3344" s="31">
        <v>486363</v>
      </c>
      <c r="I3344" s="31">
        <v>652471</v>
      </c>
      <c r="J3344" s="10">
        <v>0</v>
      </c>
    </row>
    <row r="3345" spans="1:10" x14ac:dyDescent="0.3">
      <c r="A3345" s="31">
        <v>2021</v>
      </c>
      <c r="B3345" s="31" t="s">
        <v>12</v>
      </c>
      <c r="C3345" s="5" t="s">
        <v>89</v>
      </c>
      <c r="D3345" s="2" t="s">
        <v>30</v>
      </c>
      <c r="E3345" s="2" t="str">
        <f t="shared" si="104"/>
        <v>202106</v>
      </c>
      <c r="F3345" s="2" t="str">
        <f t="shared" si="105"/>
        <v>20210617</v>
      </c>
      <c r="G3345" s="31" t="s">
        <v>31</v>
      </c>
      <c r="H3345" s="31">
        <v>499066</v>
      </c>
      <c r="I3345" s="31">
        <v>396507</v>
      </c>
      <c r="J3345" s="10">
        <v>0</v>
      </c>
    </row>
    <row r="3346" spans="1:10" x14ac:dyDescent="0.3">
      <c r="A3346" s="31">
        <v>2021</v>
      </c>
      <c r="B3346" s="31" t="s">
        <v>12</v>
      </c>
      <c r="C3346" s="5" t="s">
        <v>89</v>
      </c>
      <c r="D3346" s="2" t="s">
        <v>32</v>
      </c>
      <c r="E3346" s="2" t="str">
        <f t="shared" si="104"/>
        <v>202106</v>
      </c>
      <c r="F3346" s="2" t="str">
        <f t="shared" si="105"/>
        <v>20210618</v>
      </c>
      <c r="G3346" s="31" t="s">
        <v>33</v>
      </c>
      <c r="H3346" s="31">
        <v>73602</v>
      </c>
      <c r="I3346" s="31">
        <v>325055</v>
      </c>
      <c r="J3346" s="10">
        <v>0</v>
      </c>
    </row>
    <row r="3347" spans="1:10" x14ac:dyDescent="0.3">
      <c r="A3347" s="31">
        <v>2021</v>
      </c>
      <c r="B3347" s="31" t="s">
        <v>12</v>
      </c>
      <c r="C3347" s="5" t="s">
        <v>89</v>
      </c>
      <c r="D3347" s="2" t="s">
        <v>34</v>
      </c>
      <c r="E3347" s="2" t="str">
        <f t="shared" si="104"/>
        <v>202106</v>
      </c>
      <c r="F3347" s="2" t="str">
        <f t="shared" si="105"/>
        <v>20210685</v>
      </c>
      <c r="G3347" s="31" t="s">
        <v>35</v>
      </c>
      <c r="H3347" s="31">
        <v>168715</v>
      </c>
      <c r="I3347" s="31">
        <v>238955</v>
      </c>
      <c r="J3347" s="10">
        <v>0</v>
      </c>
    </row>
    <row r="3348" spans="1:10" x14ac:dyDescent="0.3">
      <c r="A3348" s="31">
        <v>2021</v>
      </c>
      <c r="B3348" s="31" t="s">
        <v>12</v>
      </c>
      <c r="C3348" s="5" t="s">
        <v>89</v>
      </c>
      <c r="D3348" s="2" t="s">
        <v>36</v>
      </c>
      <c r="E3348" s="2" t="str">
        <f t="shared" si="104"/>
        <v>202106</v>
      </c>
      <c r="F3348" s="2" t="str">
        <f t="shared" si="105"/>
        <v>20210619</v>
      </c>
      <c r="G3348" s="31" t="s">
        <v>37</v>
      </c>
      <c r="H3348" s="31">
        <v>292669</v>
      </c>
      <c r="I3348" s="31">
        <v>987094</v>
      </c>
      <c r="J3348" s="10">
        <v>0</v>
      </c>
    </row>
    <row r="3349" spans="1:10" x14ac:dyDescent="0.3">
      <c r="A3349" s="31">
        <v>2021</v>
      </c>
      <c r="B3349" s="31" t="s">
        <v>12</v>
      </c>
      <c r="C3349" s="5" t="s">
        <v>89</v>
      </c>
      <c r="D3349" s="2" t="s">
        <v>38</v>
      </c>
      <c r="E3349" s="2" t="str">
        <f t="shared" si="104"/>
        <v>202106</v>
      </c>
      <c r="F3349" s="2" t="str">
        <f t="shared" si="105"/>
        <v>20210620</v>
      </c>
      <c r="G3349" s="31" t="s">
        <v>39</v>
      </c>
      <c r="H3349" s="31">
        <v>336702</v>
      </c>
      <c r="I3349" s="31">
        <v>870222</v>
      </c>
      <c r="J3349" s="10">
        <v>0</v>
      </c>
    </row>
    <row r="3350" spans="1:10" x14ac:dyDescent="0.3">
      <c r="A3350" s="31">
        <v>2021</v>
      </c>
      <c r="B3350" s="31" t="s">
        <v>12</v>
      </c>
      <c r="C3350" s="5" t="s">
        <v>89</v>
      </c>
      <c r="D3350" s="2" t="s">
        <v>40</v>
      </c>
      <c r="E3350" s="2" t="str">
        <f t="shared" si="104"/>
        <v>202106</v>
      </c>
      <c r="F3350" s="2" t="str">
        <f t="shared" si="105"/>
        <v>20210627</v>
      </c>
      <c r="G3350" s="31" t="s">
        <v>41</v>
      </c>
      <c r="H3350" s="31">
        <v>52544</v>
      </c>
      <c r="I3350" s="31">
        <v>371083</v>
      </c>
      <c r="J3350" s="10">
        <v>0</v>
      </c>
    </row>
    <row r="3351" spans="1:10" x14ac:dyDescent="0.3">
      <c r="A3351" s="31">
        <v>2021</v>
      </c>
      <c r="B3351" s="31" t="s">
        <v>12</v>
      </c>
      <c r="C3351" s="5" t="s">
        <v>89</v>
      </c>
      <c r="D3351" s="2" t="s">
        <v>42</v>
      </c>
      <c r="E3351" s="2" t="str">
        <f t="shared" si="104"/>
        <v>202106</v>
      </c>
      <c r="F3351" s="2" t="str">
        <f t="shared" si="105"/>
        <v>20210623</v>
      </c>
      <c r="G3351" s="31" t="s">
        <v>43</v>
      </c>
      <c r="H3351" s="31">
        <v>334508</v>
      </c>
      <c r="I3351" s="31">
        <v>1317288</v>
      </c>
      <c r="J3351" s="10">
        <v>0</v>
      </c>
    </row>
    <row r="3352" spans="1:10" x14ac:dyDescent="0.3">
      <c r="A3352" s="31">
        <v>2021</v>
      </c>
      <c r="B3352" s="31" t="s">
        <v>12</v>
      </c>
      <c r="C3352" s="5" t="s">
        <v>89</v>
      </c>
      <c r="D3352" s="2" t="s">
        <v>44</v>
      </c>
      <c r="E3352" s="2" t="str">
        <f t="shared" si="104"/>
        <v>202106</v>
      </c>
      <c r="F3352" s="2" t="str">
        <f t="shared" si="105"/>
        <v>20210625</v>
      </c>
      <c r="G3352" s="31" t="s">
        <v>45</v>
      </c>
      <c r="H3352" s="31">
        <v>1601496</v>
      </c>
      <c r="I3352" s="31">
        <v>876391</v>
      </c>
      <c r="J3352" s="10">
        <v>0</v>
      </c>
    </row>
    <row r="3353" spans="1:10" x14ac:dyDescent="0.3">
      <c r="A3353" s="31">
        <v>2021</v>
      </c>
      <c r="B3353" s="31" t="s">
        <v>12</v>
      </c>
      <c r="C3353" s="5" t="s">
        <v>89</v>
      </c>
      <c r="D3353" s="2" t="s">
        <v>46</v>
      </c>
      <c r="E3353" s="2" t="str">
        <f t="shared" si="104"/>
        <v>202106</v>
      </c>
      <c r="F3353" s="2" t="str">
        <f t="shared" si="105"/>
        <v>20210694</v>
      </c>
      <c r="G3353" s="31" t="s">
        <v>47</v>
      </c>
      <c r="H3353" s="31">
        <v>5857</v>
      </c>
      <c r="I3353" s="31">
        <v>42194</v>
      </c>
      <c r="J3353" s="10">
        <v>0</v>
      </c>
    </row>
    <row r="3354" spans="1:10" x14ac:dyDescent="0.3">
      <c r="A3354" s="31">
        <v>2021</v>
      </c>
      <c r="B3354" s="31" t="s">
        <v>12</v>
      </c>
      <c r="C3354" s="5" t="s">
        <v>89</v>
      </c>
      <c r="D3354" s="2" t="s">
        <v>48</v>
      </c>
      <c r="E3354" s="2" t="str">
        <f t="shared" si="104"/>
        <v>202106</v>
      </c>
      <c r="F3354" s="2" t="str">
        <f t="shared" si="105"/>
        <v>20210695</v>
      </c>
      <c r="G3354" s="31" t="s">
        <v>49</v>
      </c>
      <c r="H3354" s="31">
        <v>21044</v>
      </c>
      <c r="I3354" s="31">
        <v>59918</v>
      </c>
      <c r="J3354" s="10">
        <v>0</v>
      </c>
    </row>
    <row r="3355" spans="1:10" x14ac:dyDescent="0.3">
      <c r="A3355" s="31">
        <v>2021</v>
      </c>
      <c r="B3355" s="31" t="s">
        <v>12</v>
      </c>
      <c r="C3355" s="5" t="s">
        <v>89</v>
      </c>
      <c r="D3355" s="2" t="s">
        <v>50</v>
      </c>
      <c r="E3355" s="2" t="str">
        <f t="shared" si="104"/>
        <v>202106</v>
      </c>
      <c r="F3355" s="2" t="str">
        <f t="shared" si="105"/>
        <v>20210641</v>
      </c>
      <c r="G3355" s="31" t="s">
        <v>51</v>
      </c>
      <c r="H3355" s="31">
        <v>344189</v>
      </c>
      <c r="I3355" s="31">
        <v>788131</v>
      </c>
      <c r="J3355" s="10">
        <v>0</v>
      </c>
    </row>
    <row r="3356" spans="1:10" x14ac:dyDescent="0.3">
      <c r="A3356" s="31">
        <v>2021</v>
      </c>
      <c r="B3356" s="31" t="s">
        <v>12</v>
      </c>
      <c r="C3356" s="5" t="s">
        <v>89</v>
      </c>
      <c r="D3356" s="2" t="s">
        <v>54</v>
      </c>
      <c r="E3356" s="2" t="str">
        <f t="shared" si="104"/>
        <v>202106</v>
      </c>
      <c r="F3356" s="2" t="str">
        <f t="shared" si="105"/>
        <v>20210644</v>
      </c>
      <c r="G3356" s="31" t="s">
        <v>55</v>
      </c>
      <c r="H3356" s="31">
        <v>144054</v>
      </c>
      <c r="I3356" s="31">
        <v>808186</v>
      </c>
      <c r="J3356" s="10">
        <v>0</v>
      </c>
    </row>
    <row r="3357" spans="1:10" x14ac:dyDescent="0.3">
      <c r="A3357" s="31">
        <v>2021</v>
      </c>
      <c r="B3357" s="31" t="s">
        <v>12</v>
      </c>
      <c r="C3357" s="5" t="s">
        <v>89</v>
      </c>
      <c r="D3357" s="2" t="s">
        <v>56</v>
      </c>
      <c r="E3357" s="2" t="str">
        <f t="shared" si="104"/>
        <v>202106</v>
      </c>
      <c r="F3357" s="2" t="str">
        <f t="shared" si="105"/>
        <v>20210647</v>
      </c>
      <c r="G3357" s="31" t="s">
        <v>57</v>
      </c>
      <c r="H3357" s="31">
        <v>394725</v>
      </c>
      <c r="I3357" s="31">
        <v>952747</v>
      </c>
      <c r="J3357" s="10">
        <v>0</v>
      </c>
    </row>
    <row r="3358" spans="1:10" x14ac:dyDescent="0.3">
      <c r="A3358" s="31">
        <v>2021</v>
      </c>
      <c r="B3358" s="31" t="s">
        <v>12</v>
      </c>
      <c r="C3358" s="5" t="s">
        <v>89</v>
      </c>
      <c r="D3358" s="2" t="s">
        <v>58</v>
      </c>
      <c r="E3358" s="2" t="str">
        <f t="shared" si="104"/>
        <v>202106</v>
      </c>
      <c r="F3358" s="2" t="str">
        <f t="shared" si="105"/>
        <v>20210650</v>
      </c>
      <c r="G3358" s="31" t="s">
        <v>59</v>
      </c>
      <c r="H3358" s="31">
        <v>456852</v>
      </c>
      <c r="I3358" s="31">
        <v>550230</v>
      </c>
      <c r="J3358" s="10">
        <v>0</v>
      </c>
    </row>
    <row r="3359" spans="1:10" x14ac:dyDescent="0.3">
      <c r="A3359" s="31">
        <v>2021</v>
      </c>
      <c r="B3359" s="31" t="s">
        <v>12</v>
      </c>
      <c r="C3359" s="5" t="s">
        <v>89</v>
      </c>
      <c r="D3359" s="2" t="s">
        <v>60</v>
      </c>
      <c r="E3359" s="2" t="str">
        <f t="shared" si="104"/>
        <v>202106</v>
      </c>
      <c r="F3359" s="2" t="str">
        <f t="shared" si="105"/>
        <v>20210652</v>
      </c>
      <c r="G3359" s="31" t="s">
        <v>61</v>
      </c>
      <c r="H3359" s="31">
        <v>284731</v>
      </c>
      <c r="I3359" s="31">
        <v>1145075</v>
      </c>
      <c r="J3359" s="10">
        <v>0</v>
      </c>
    </row>
    <row r="3360" spans="1:10" x14ac:dyDescent="0.3">
      <c r="A3360" s="31">
        <v>2021</v>
      </c>
      <c r="B3360" s="31" t="s">
        <v>12</v>
      </c>
      <c r="C3360" s="5" t="s">
        <v>89</v>
      </c>
      <c r="D3360" s="2" t="s">
        <v>62</v>
      </c>
      <c r="E3360" s="2" t="str">
        <f t="shared" si="104"/>
        <v>202106</v>
      </c>
      <c r="F3360" s="2" t="str">
        <f t="shared" si="105"/>
        <v>20210654</v>
      </c>
      <c r="G3360" s="31" t="s">
        <v>63</v>
      </c>
      <c r="H3360" s="31">
        <v>453391</v>
      </c>
      <c r="I3360" s="31">
        <v>1089647</v>
      </c>
      <c r="J3360" s="10">
        <v>0</v>
      </c>
    </row>
    <row r="3361" spans="1:10" x14ac:dyDescent="0.3">
      <c r="A3361" s="31">
        <v>2021</v>
      </c>
      <c r="B3361" s="31" t="s">
        <v>12</v>
      </c>
      <c r="C3361" s="5" t="s">
        <v>89</v>
      </c>
      <c r="D3361" s="2" t="s">
        <v>64</v>
      </c>
      <c r="E3361" s="2" t="str">
        <f t="shared" si="104"/>
        <v>202106</v>
      </c>
      <c r="F3361" s="2" t="str">
        <f t="shared" si="105"/>
        <v>20210686</v>
      </c>
      <c r="G3361" s="31" t="s">
        <v>65</v>
      </c>
      <c r="H3361" s="31">
        <v>45918</v>
      </c>
      <c r="I3361" s="31">
        <v>263628</v>
      </c>
      <c r="J3361" s="10">
        <v>0</v>
      </c>
    </row>
    <row r="3362" spans="1:10" x14ac:dyDescent="0.3">
      <c r="A3362" s="31">
        <v>2021</v>
      </c>
      <c r="B3362" s="31" t="s">
        <v>12</v>
      </c>
      <c r="C3362" s="5" t="s">
        <v>89</v>
      </c>
      <c r="D3362" s="2" t="s">
        <v>66</v>
      </c>
      <c r="E3362" s="2" t="str">
        <f t="shared" si="104"/>
        <v>202106</v>
      </c>
      <c r="F3362" s="2" t="str">
        <f t="shared" si="105"/>
        <v>20210663</v>
      </c>
      <c r="G3362" s="31" t="s">
        <v>67</v>
      </c>
      <c r="H3362" s="31">
        <v>297473</v>
      </c>
      <c r="I3362" s="31">
        <v>247399</v>
      </c>
      <c r="J3362" s="10">
        <v>0</v>
      </c>
    </row>
    <row r="3363" spans="1:10" x14ac:dyDescent="0.3">
      <c r="A3363" s="31">
        <v>2021</v>
      </c>
      <c r="B3363" s="31" t="s">
        <v>12</v>
      </c>
      <c r="C3363" s="5" t="s">
        <v>89</v>
      </c>
      <c r="D3363" s="2" t="s">
        <v>68</v>
      </c>
      <c r="E3363" s="2" t="str">
        <f t="shared" si="104"/>
        <v>202106</v>
      </c>
      <c r="F3363" s="2" t="str">
        <f t="shared" si="105"/>
        <v>20210666</v>
      </c>
      <c r="G3363" s="31" t="s">
        <v>69</v>
      </c>
      <c r="H3363" s="31">
        <v>587824</v>
      </c>
      <c r="I3363" s="31">
        <v>410804</v>
      </c>
      <c r="J3363" s="10">
        <v>0</v>
      </c>
    </row>
    <row r="3364" spans="1:10" x14ac:dyDescent="0.3">
      <c r="A3364" s="31">
        <v>2021</v>
      </c>
      <c r="B3364" s="31" t="s">
        <v>12</v>
      </c>
      <c r="C3364" s="5" t="s">
        <v>89</v>
      </c>
      <c r="D3364" s="2" t="s">
        <v>70</v>
      </c>
      <c r="E3364" s="2" t="str">
        <f t="shared" si="104"/>
        <v>202106</v>
      </c>
      <c r="F3364" s="2" t="str">
        <f t="shared" si="105"/>
        <v>20210688</v>
      </c>
      <c r="G3364" s="31" t="s">
        <v>71</v>
      </c>
      <c r="H3364" s="31">
        <v>44949</v>
      </c>
      <c r="I3364" s="31">
        <v>16926</v>
      </c>
      <c r="J3364" s="10">
        <v>0</v>
      </c>
    </row>
    <row r="3365" spans="1:10" x14ac:dyDescent="0.3">
      <c r="A3365" s="31">
        <v>2021</v>
      </c>
      <c r="B3365" s="31" t="s">
        <v>12</v>
      </c>
      <c r="C3365" s="5" t="s">
        <v>89</v>
      </c>
      <c r="D3365" s="2" t="s">
        <v>72</v>
      </c>
      <c r="E3365" s="2" t="str">
        <f t="shared" si="104"/>
        <v>202106</v>
      </c>
      <c r="F3365" s="2" t="str">
        <f t="shared" si="105"/>
        <v>20210668</v>
      </c>
      <c r="G3365" s="31" t="s">
        <v>73</v>
      </c>
      <c r="H3365" s="31">
        <v>1162110</v>
      </c>
      <c r="I3365" s="31">
        <v>988421</v>
      </c>
      <c r="J3365" s="10">
        <v>0</v>
      </c>
    </row>
    <row r="3366" spans="1:10" x14ac:dyDescent="0.3">
      <c r="A3366" s="31">
        <v>2021</v>
      </c>
      <c r="B3366" s="31" t="s">
        <v>12</v>
      </c>
      <c r="C3366" s="5" t="s">
        <v>89</v>
      </c>
      <c r="D3366" s="2" t="s">
        <v>74</v>
      </c>
      <c r="E3366" s="2" t="str">
        <f t="shared" si="104"/>
        <v>202106</v>
      </c>
      <c r="F3366" s="2" t="str">
        <f t="shared" si="105"/>
        <v>20210670</v>
      </c>
      <c r="G3366" s="31" t="s">
        <v>75</v>
      </c>
      <c r="H3366" s="31">
        <v>163527</v>
      </c>
      <c r="I3366" s="31">
        <v>777538</v>
      </c>
      <c r="J3366" s="10">
        <v>0</v>
      </c>
    </row>
    <row r="3367" spans="1:10" x14ac:dyDescent="0.3">
      <c r="A3367" s="31">
        <v>2021</v>
      </c>
      <c r="B3367" s="31" t="s">
        <v>12</v>
      </c>
      <c r="C3367" s="5" t="s">
        <v>89</v>
      </c>
      <c r="D3367" s="2" t="s">
        <v>76</v>
      </c>
      <c r="E3367" s="2" t="str">
        <f t="shared" si="104"/>
        <v>202106</v>
      </c>
      <c r="F3367" s="2" t="str">
        <f t="shared" si="105"/>
        <v>20210673</v>
      </c>
      <c r="G3367" s="31" t="s">
        <v>77</v>
      </c>
      <c r="H3367" s="31">
        <v>528202</v>
      </c>
      <c r="I3367" s="31">
        <v>746881</v>
      </c>
      <c r="J3367" s="10">
        <v>0</v>
      </c>
    </row>
    <row r="3368" spans="1:10" x14ac:dyDescent="0.3">
      <c r="A3368" s="31">
        <v>2021</v>
      </c>
      <c r="B3368" s="31" t="s">
        <v>12</v>
      </c>
      <c r="C3368" s="5" t="s">
        <v>89</v>
      </c>
      <c r="D3368" s="2" t="s">
        <v>78</v>
      </c>
      <c r="E3368" s="2" t="str">
        <f t="shared" si="104"/>
        <v>202106</v>
      </c>
      <c r="F3368" s="2" t="str">
        <f t="shared" si="105"/>
        <v>20210676</v>
      </c>
      <c r="G3368" s="31" t="s">
        <v>79</v>
      </c>
      <c r="H3368" s="31">
        <v>2596735</v>
      </c>
      <c r="I3368" s="31">
        <v>1875195</v>
      </c>
      <c r="J3368" s="10">
        <v>0</v>
      </c>
    </row>
    <row r="3369" spans="1:10" x14ac:dyDescent="0.3">
      <c r="A3369" s="31">
        <v>2021</v>
      </c>
      <c r="B3369" s="31" t="s">
        <v>12</v>
      </c>
      <c r="C3369" s="5" t="s">
        <v>89</v>
      </c>
      <c r="D3369" s="2" t="s">
        <v>80</v>
      </c>
      <c r="E3369" s="2" t="str">
        <f t="shared" si="104"/>
        <v>202106</v>
      </c>
      <c r="F3369" s="2" t="str">
        <f t="shared" si="105"/>
        <v>20210697</v>
      </c>
      <c r="G3369" s="31" t="s">
        <v>81</v>
      </c>
      <c r="H3369" s="31">
        <v>4544</v>
      </c>
      <c r="I3369" s="31">
        <v>26999</v>
      </c>
      <c r="J3369" s="10">
        <v>0</v>
      </c>
    </row>
    <row r="3370" spans="1:10" x14ac:dyDescent="0.3">
      <c r="A3370" s="31">
        <v>2021</v>
      </c>
      <c r="B3370" s="31" t="s">
        <v>12</v>
      </c>
      <c r="C3370" s="5" t="s">
        <v>89</v>
      </c>
      <c r="D3370" s="2" t="s">
        <v>82</v>
      </c>
      <c r="E3370" s="2" t="str">
        <f t="shared" si="104"/>
        <v>202106</v>
      </c>
      <c r="F3370" s="2" t="str">
        <f t="shared" si="105"/>
        <v>20210699</v>
      </c>
      <c r="G3370" s="31" t="s">
        <v>83</v>
      </c>
      <c r="H3370" s="31">
        <v>10655</v>
      </c>
      <c r="I3370" s="31">
        <v>62499</v>
      </c>
      <c r="J3370" s="10">
        <v>0</v>
      </c>
    </row>
    <row r="3371" spans="1:10" x14ac:dyDescent="0.3">
      <c r="A3371" s="31">
        <v>2021</v>
      </c>
      <c r="B3371" s="31" t="s">
        <v>11</v>
      </c>
      <c r="C3371" s="5" t="s">
        <v>88</v>
      </c>
      <c r="D3371" s="31" t="s">
        <v>5</v>
      </c>
      <c r="E3371" s="2" t="str">
        <f t="shared" si="104"/>
        <v>202107</v>
      </c>
      <c r="F3371" s="2" t="str">
        <f t="shared" si="105"/>
        <v>20210791</v>
      </c>
      <c r="G3371" s="31" t="s">
        <v>6</v>
      </c>
      <c r="H3371" s="31">
        <v>17774</v>
      </c>
      <c r="I3371" s="31">
        <v>55972</v>
      </c>
      <c r="J3371" s="10">
        <v>0</v>
      </c>
    </row>
    <row r="3372" spans="1:10" x14ac:dyDescent="0.3">
      <c r="A3372" s="31">
        <v>2021</v>
      </c>
      <c r="B3372" s="31" t="s">
        <v>11</v>
      </c>
      <c r="C3372" s="5" t="s">
        <v>88</v>
      </c>
      <c r="D3372" s="31" t="s">
        <v>18</v>
      </c>
      <c r="E3372" s="2" t="str">
        <f t="shared" si="104"/>
        <v>202107</v>
      </c>
      <c r="F3372" s="2" t="str">
        <f t="shared" si="105"/>
        <v>20210705</v>
      </c>
      <c r="G3372" s="31" t="s">
        <v>19</v>
      </c>
      <c r="H3372" s="31">
        <v>4227270</v>
      </c>
      <c r="I3372" s="31">
        <v>2374109</v>
      </c>
      <c r="J3372" s="10">
        <v>0</v>
      </c>
    </row>
    <row r="3373" spans="1:10" x14ac:dyDescent="0.3">
      <c r="A3373" s="31">
        <v>2021</v>
      </c>
      <c r="B3373" s="31" t="s">
        <v>11</v>
      </c>
      <c r="C3373" s="5" t="s">
        <v>88</v>
      </c>
      <c r="D3373" s="31" t="s">
        <v>20</v>
      </c>
      <c r="E3373" s="2" t="str">
        <f t="shared" si="104"/>
        <v>202107</v>
      </c>
      <c r="F3373" s="2" t="str">
        <f t="shared" si="105"/>
        <v>20210781</v>
      </c>
      <c r="G3373" s="31" t="s">
        <v>21</v>
      </c>
      <c r="H3373" s="31">
        <v>51467</v>
      </c>
      <c r="I3373" s="31">
        <v>225982</v>
      </c>
      <c r="J3373" s="10">
        <v>0</v>
      </c>
    </row>
    <row r="3374" spans="1:10" x14ac:dyDescent="0.3">
      <c r="A3374" s="31">
        <v>2021</v>
      </c>
      <c r="B3374" s="31" t="s">
        <v>11</v>
      </c>
      <c r="C3374" s="5" t="s">
        <v>88</v>
      </c>
      <c r="D3374" s="31" t="s">
        <v>22</v>
      </c>
      <c r="E3374" s="2" t="str">
        <f t="shared" si="104"/>
        <v>202107</v>
      </c>
      <c r="F3374" s="2" t="str">
        <f t="shared" si="105"/>
        <v>20210708</v>
      </c>
      <c r="G3374" s="31" t="s">
        <v>23</v>
      </c>
      <c r="H3374" s="31">
        <v>1223617</v>
      </c>
      <c r="I3374" s="31">
        <v>1414875</v>
      </c>
      <c r="J3374" s="10">
        <v>0</v>
      </c>
    </row>
    <row r="3375" spans="1:10" x14ac:dyDescent="0.3">
      <c r="A3375" s="31">
        <v>2021</v>
      </c>
      <c r="B3375" s="31" t="s">
        <v>11</v>
      </c>
      <c r="C3375" s="5" t="s">
        <v>88</v>
      </c>
      <c r="D3375" s="31" t="s">
        <v>24</v>
      </c>
      <c r="E3375" s="2" t="str">
        <f t="shared" si="104"/>
        <v>202107</v>
      </c>
      <c r="F3375" s="2" t="str">
        <f t="shared" si="105"/>
        <v>20210711</v>
      </c>
      <c r="G3375" s="31" t="s">
        <v>25</v>
      </c>
      <c r="H3375" s="31">
        <v>6459449</v>
      </c>
      <c r="I3375" s="31">
        <v>1427765</v>
      </c>
      <c r="J3375" s="10">
        <v>0</v>
      </c>
    </row>
    <row r="3376" spans="1:10" x14ac:dyDescent="0.3">
      <c r="A3376" s="31">
        <v>2021</v>
      </c>
      <c r="B3376" s="31" t="s">
        <v>11</v>
      </c>
      <c r="C3376" s="5" t="s">
        <v>88</v>
      </c>
      <c r="D3376" s="31" t="s">
        <v>26</v>
      </c>
      <c r="E3376" s="2" t="str">
        <f t="shared" si="104"/>
        <v>202107</v>
      </c>
      <c r="F3376" s="2" t="str">
        <f t="shared" si="105"/>
        <v>20210713</v>
      </c>
      <c r="G3376" s="31" t="s">
        <v>27</v>
      </c>
      <c r="H3376" s="31">
        <v>681176</v>
      </c>
      <c r="I3376" s="31">
        <v>1496703</v>
      </c>
      <c r="J3376" s="10">
        <v>0</v>
      </c>
    </row>
    <row r="3377" spans="1:10" x14ac:dyDescent="0.3">
      <c r="A3377" s="31">
        <v>2021</v>
      </c>
      <c r="B3377" s="31" t="s">
        <v>11</v>
      </c>
      <c r="C3377" s="5" t="s">
        <v>88</v>
      </c>
      <c r="D3377" s="31" t="s">
        <v>28</v>
      </c>
      <c r="E3377" s="2" t="str">
        <f t="shared" si="104"/>
        <v>202107</v>
      </c>
      <c r="F3377" s="2" t="str">
        <f t="shared" si="105"/>
        <v>20210715</v>
      </c>
      <c r="G3377" s="31" t="s">
        <v>29</v>
      </c>
      <c r="H3377" s="31">
        <v>485758</v>
      </c>
      <c r="I3377" s="31">
        <v>654770</v>
      </c>
      <c r="J3377" s="10">
        <v>0</v>
      </c>
    </row>
    <row r="3378" spans="1:10" x14ac:dyDescent="0.3">
      <c r="A3378" s="31">
        <v>2021</v>
      </c>
      <c r="B3378" s="31" t="s">
        <v>11</v>
      </c>
      <c r="C3378" s="5" t="s">
        <v>88</v>
      </c>
      <c r="D3378" s="31" t="s">
        <v>30</v>
      </c>
      <c r="E3378" s="2" t="str">
        <f t="shared" si="104"/>
        <v>202107</v>
      </c>
      <c r="F3378" s="2" t="str">
        <f t="shared" si="105"/>
        <v>20210717</v>
      </c>
      <c r="G3378" s="31" t="s">
        <v>31</v>
      </c>
      <c r="H3378" s="31">
        <v>500118</v>
      </c>
      <c r="I3378" s="31">
        <v>397179</v>
      </c>
      <c r="J3378" s="10">
        <v>0</v>
      </c>
    </row>
    <row r="3379" spans="1:10" x14ac:dyDescent="0.3">
      <c r="A3379" s="31">
        <v>2021</v>
      </c>
      <c r="B3379" s="31" t="s">
        <v>11</v>
      </c>
      <c r="C3379" s="5" t="s">
        <v>88</v>
      </c>
      <c r="D3379" s="31" t="s">
        <v>32</v>
      </c>
      <c r="E3379" s="2" t="str">
        <f t="shared" si="104"/>
        <v>202107</v>
      </c>
      <c r="F3379" s="2" t="str">
        <f t="shared" si="105"/>
        <v>20210718</v>
      </c>
      <c r="G3379" s="31" t="s">
        <v>33</v>
      </c>
      <c r="H3379" s="31">
        <v>73591</v>
      </c>
      <c r="I3379" s="31">
        <v>325271</v>
      </c>
      <c r="J3379" s="10">
        <v>0</v>
      </c>
    </row>
    <row r="3380" spans="1:10" x14ac:dyDescent="0.3">
      <c r="A3380" s="31">
        <v>2021</v>
      </c>
      <c r="B3380" s="31" t="s">
        <v>11</v>
      </c>
      <c r="C3380" s="5" t="s">
        <v>88</v>
      </c>
      <c r="D3380" s="31" t="s">
        <v>34</v>
      </c>
      <c r="E3380" s="2" t="str">
        <f t="shared" si="104"/>
        <v>202107</v>
      </c>
      <c r="F3380" s="2" t="str">
        <f t="shared" si="105"/>
        <v>20210785</v>
      </c>
      <c r="G3380" s="31" t="s">
        <v>35</v>
      </c>
      <c r="H3380" s="31">
        <v>169478</v>
      </c>
      <c r="I3380" s="31">
        <v>239079</v>
      </c>
      <c r="J3380" s="10">
        <v>0</v>
      </c>
    </row>
    <row r="3381" spans="1:10" x14ac:dyDescent="0.3">
      <c r="A3381" s="31">
        <v>2021</v>
      </c>
      <c r="B3381" s="31" t="s">
        <v>11</v>
      </c>
      <c r="C3381" s="5" t="s">
        <v>88</v>
      </c>
      <c r="D3381" s="31" t="s">
        <v>36</v>
      </c>
      <c r="E3381" s="2" t="str">
        <f t="shared" si="104"/>
        <v>202107</v>
      </c>
      <c r="F3381" s="2" t="str">
        <f t="shared" si="105"/>
        <v>20210719</v>
      </c>
      <c r="G3381" s="31" t="s">
        <v>37</v>
      </c>
      <c r="H3381" s="31">
        <v>292470</v>
      </c>
      <c r="I3381" s="31">
        <v>989246</v>
      </c>
      <c r="J3381" s="10">
        <v>0</v>
      </c>
    </row>
    <row r="3382" spans="1:10" x14ac:dyDescent="0.3">
      <c r="A3382" s="31">
        <v>2021</v>
      </c>
      <c r="B3382" s="31" t="s">
        <v>11</v>
      </c>
      <c r="C3382" s="5" t="s">
        <v>88</v>
      </c>
      <c r="D3382" s="31" t="s">
        <v>38</v>
      </c>
      <c r="E3382" s="2" t="str">
        <f t="shared" si="104"/>
        <v>202107</v>
      </c>
      <c r="F3382" s="2" t="str">
        <f t="shared" si="105"/>
        <v>20210720</v>
      </c>
      <c r="G3382" s="31" t="s">
        <v>39</v>
      </c>
      <c r="H3382" s="31">
        <v>337910</v>
      </c>
      <c r="I3382" s="31">
        <v>874093</v>
      </c>
      <c r="J3382" s="10">
        <v>0</v>
      </c>
    </row>
    <row r="3383" spans="1:10" x14ac:dyDescent="0.3">
      <c r="A3383" s="31">
        <v>2021</v>
      </c>
      <c r="B3383" s="31" t="s">
        <v>11</v>
      </c>
      <c r="C3383" s="5" t="s">
        <v>88</v>
      </c>
      <c r="D3383" s="31" t="s">
        <v>40</v>
      </c>
      <c r="E3383" s="2" t="str">
        <f t="shared" si="104"/>
        <v>202107</v>
      </c>
      <c r="F3383" s="2" t="str">
        <f t="shared" si="105"/>
        <v>20210727</v>
      </c>
      <c r="G3383" s="31" t="s">
        <v>41</v>
      </c>
      <c r="H3383" s="31">
        <v>52992</v>
      </c>
      <c r="I3383" s="31">
        <v>371088</v>
      </c>
      <c r="J3383" s="10">
        <v>0</v>
      </c>
    </row>
    <row r="3384" spans="1:10" x14ac:dyDescent="0.3">
      <c r="A3384" s="31">
        <v>2021</v>
      </c>
      <c r="B3384" s="31" t="s">
        <v>11</v>
      </c>
      <c r="C3384" s="5" t="s">
        <v>88</v>
      </c>
      <c r="D3384" s="31" t="s">
        <v>42</v>
      </c>
      <c r="E3384" s="2" t="str">
        <f t="shared" si="104"/>
        <v>202107</v>
      </c>
      <c r="F3384" s="2" t="str">
        <f t="shared" si="105"/>
        <v>20210723</v>
      </c>
      <c r="G3384" s="31" t="s">
        <v>43</v>
      </c>
      <c r="H3384" s="31">
        <v>335618</v>
      </c>
      <c r="I3384" s="31">
        <v>1315876</v>
      </c>
      <c r="J3384" s="10">
        <v>0</v>
      </c>
    </row>
    <row r="3385" spans="1:10" x14ac:dyDescent="0.3">
      <c r="A3385" s="31">
        <v>2021</v>
      </c>
      <c r="B3385" s="31" t="s">
        <v>11</v>
      </c>
      <c r="C3385" s="5" t="s">
        <v>88</v>
      </c>
      <c r="D3385" s="31" t="s">
        <v>44</v>
      </c>
      <c r="E3385" s="2" t="str">
        <f t="shared" si="104"/>
        <v>202107</v>
      </c>
      <c r="F3385" s="2" t="str">
        <f t="shared" si="105"/>
        <v>20210725</v>
      </c>
      <c r="G3385" s="31" t="s">
        <v>45</v>
      </c>
      <c r="H3385" s="31">
        <v>1613928</v>
      </c>
      <c r="I3385" s="31">
        <v>875160</v>
      </c>
      <c r="J3385" s="10">
        <v>0</v>
      </c>
    </row>
    <row r="3386" spans="1:10" x14ac:dyDescent="0.3">
      <c r="A3386" s="31">
        <v>2021</v>
      </c>
      <c r="B3386" s="31" t="s">
        <v>11</v>
      </c>
      <c r="C3386" s="5" t="s">
        <v>88</v>
      </c>
      <c r="D3386" s="31" t="s">
        <v>46</v>
      </c>
      <c r="E3386" s="2" t="str">
        <f t="shared" si="104"/>
        <v>202107</v>
      </c>
      <c r="F3386" s="2" t="str">
        <f t="shared" si="105"/>
        <v>20210794</v>
      </c>
      <c r="G3386" s="31" t="s">
        <v>47</v>
      </c>
      <c r="H3386" s="31">
        <v>6012</v>
      </c>
      <c r="I3386" s="31">
        <v>42318</v>
      </c>
      <c r="J3386" s="10">
        <v>0</v>
      </c>
    </row>
    <row r="3387" spans="1:10" x14ac:dyDescent="0.3">
      <c r="A3387" s="31">
        <v>2021</v>
      </c>
      <c r="B3387" s="31" t="s">
        <v>11</v>
      </c>
      <c r="C3387" s="5" t="s">
        <v>88</v>
      </c>
      <c r="D3387" s="31" t="s">
        <v>48</v>
      </c>
      <c r="E3387" s="2" t="str">
        <f t="shared" si="104"/>
        <v>202107</v>
      </c>
      <c r="F3387" s="2" t="str">
        <f t="shared" si="105"/>
        <v>20210795</v>
      </c>
      <c r="G3387" s="31" t="s">
        <v>49</v>
      </c>
      <c r="H3387" s="31">
        <v>20769</v>
      </c>
      <c r="I3387" s="31">
        <v>60860</v>
      </c>
      <c r="J3387" s="10">
        <v>0</v>
      </c>
    </row>
    <row r="3388" spans="1:10" x14ac:dyDescent="0.3">
      <c r="A3388" s="31">
        <v>2021</v>
      </c>
      <c r="B3388" s="31" t="s">
        <v>11</v>
      </c>
      <c r="C3388" s="5" t="s">
        <v>88</v>
      </c>
      <c r="D3388" s="31" t="s">
        <v>50</v>
      </c>
      <c r="E3388" s="2" t="str">
        <f t="shared" si="104"/>
        <v>202107</v>
      </c>
      <c r="F3388" s="2" t="str">
        <f t="shared" si="105"/>
        <v>20210741</v>
      </c>
      <c r="G3388" s="31" t="s">
        <v>51</v>
      </c>
      <c r="H3388" s="31">
        <v>342196</v>
      </c>
      <c r="I3388" s="31">
        <v>791291</v>
      </c>
      <c r="J3388" s="10">
        <v>0</v>
      </c>
    </row>
    <row r="3389" spans="1:10" x14ac:dyDescent="0.3">
      <c r="A3389" s="31">
        <v>2021</v>
      </c>
      <c r="B3389" s="31" t="s">
        <v>11</v>
      </c>
      <c r="C3389" s="5" t="s">
        <v>88</v>
      </c>
      <c r="D3389" s="31" t="s">
        <v>54</v>
      </c>
      <c r="E3389" s="2" t="str">
        <f t="shared" si="104"/>
        <v>202107</v>
      </c>
      <c r="F3389" s="2" t="str">
        <f t="shared" si="105"/>
        <v>20210744</v>
      </c>
      <c r="G3389" s="31" t="s">
        <v>55</v>
      </c>
      <c r="H3389" s="31">
        <v>147695</v>
      </c>
      <c r="I3389" s="31">
        <v>808590</v>
      </c>
      <c r="J3389" s="10">
        <v>0</v>
      </c>
    </row>
    <row r="3390" spans="1:10" x14ac:dyDescent="0.3">
      <c r="A3390" s="31">
        <v>2021</v>
      </c>
      <c r="B3390" s="31" t="s">
        <v>11</v>
      </c>
      <c r="C3390" s="5" t="s">
        <v>88</v>
      </c>
      <c r="D3390" s="31" t="s">
        <v>56</v>
      </c>
      <c r="E3390" s="2" t="str">
        <f t="shared" si="104"/>
        <v>202107</v>
      </c>
      <c r="F3390" s="2" t="str">
        <f t="shared" si="105"/>
        <v>20210747</v>
      </c>
      <c r="G3390" s="31" t="s">
        <v>57</v>
      </c>
      <c r="H3390" s="31">
        <v>397901</v>
      </c>
      <c r="I3390" s="31">
        <v>951065</v>
      </c>
      <c r="J3390" s="10">
        <v>0</v>
      </c>
    </row>
    <row r="3391" spans="1:10" x14ac:dyDescent="0.3">
      <c r="A3391" s="31">
        <v>2021</v>
      </c>
      <c r="B3391" s="31" t="s">
        <v>11</v>
      </c>
      <c r="C3391" s="5" t="s">
        <v>88</v>
      </c>
      <c r="D3391" s="31" t="s">
        <v>58</v>
      </c>
      <c r="E3391" s="2" t="str">
        <f t="shared" si="104"/>
        <v>202107</v>
      </c>
      <c r="F3391" s="2" t="str">
        <f t="shared" si="105"/>
        <v>20210750</v>
      </c>
      <c r="G3391" s="31" t="s">
        <v>59</v>
      </c>
      <c r="H3391" s="31">
        <v>461736</v>
      </c>
      <c r="I3391" s="31">
        <v>548002</v>
      </c>
      <c r="J3391" s="10">
        <v>0</v>
      </c>
    </row>
    <row r="3392" spans="1:10" x14ac:dyDescent="0.3">
      <c r="A3392" s="31">
        <v>2021</v>
      </c>
      <c r="B3392" s="31" t="s">
        <v>11</v>
      </c>
      <c r="C3392" s="5" t="s">
        <v>88</v>
      </c>
      <c r="D3392" s="31" t="s">
        <v>60</v>
      </c>
      <c r="E3392" s="2" t="str">
        <f t="shared" si="104"/>
        <v>202107</v>
      </c>
      <c r="F3392" s="2" t="str">
        <f t="shared" si="105"/>
        <v>20210752</v>
      </c>
      <c r="G3392" s="31" t="s">
        <v>61</v>
      </c>
      <c r="H3392" s="31">
        <v>286632</v>
      </c>
      <c r="I3392" s="31">
        <v>1147868</v>
      </c>
      <c r="J3392" s="10">
        <v>0</v>
      </c>
    </row>
    <row r="3393" spans="1:10" x14ac:dyDescent="0.3">
      <c r="A3393" s="31">
        <v>2021</v>
      </c>
      <c r="B3393" s="31" t="s">
        <v>11</v>
      </c>
      <c r="C3393" s="5" t="s">
        <v>88</v>
      </c>
      <c r="D3393" s="31" t="s">
        <v>62</v>
      </c>
      <c r="E3393" s="2" t="str">
        <f t="shared" si="104"/>
        <v>202107</v>
      </c>
      <c r="F3393" s="2" t="str">
        <f t="shared" si="105"/>
        <v>20210754</v>
      </c>
      <c r="G3393" s="31" t="s">
        <v>63</v>
      </c>
      <c r="H3393" s="31">
        <v>453596</v>
      </c>
      <c r="I3393" s="31">
        <v>1093362</v>
      </c>
      <c r="J3393" s="10">
        <v>0</v>
      </c>
    </row>
    <row r="3394" spans="1:10" x14ac:dyDescent="0.3">
      <c r="A3394" s="31">
        <v>2021</v>
      </c>
      <c r="B3394" s="31" t="s">
        <v>11</v>
      </c>
      <c r="C3394" s="5" t="s">
        <v>88</v>
      </c>
      <c r="D3394" s="31" t="s">
        <v>64</v>
      </c>
      <c r="E3394" s="2" t="str">
        <f t="shared" si="104"/>
        <v>202107</v>
      </c>
      <c r="F3394" s="2" t="str">
        <f t="shared" si="105"/>
        <v>20210786</v>
      </c>
      <c r="G3394" s="31" t="s">
        <v>65</v>
      </c>
      <c r="H3394" s="31">
        <v>46228</v>
      </c>
      <c r="I3394" s="31">
        <v>264235</v>
      </c>
      <c r="J3394" s="10">
        <v>0</v>
      </c>
    </row>
    <row r="3395" spans="1:10" x14ac:dyDescent="0.3">
      <c r="A3395" s="31">
        <v>2021</v>
      </c>
      <c r="B3395" s="31" t="s">
        <v>11</v>
      </c>
      <c r="C3395" s="5" t="s">
        <v>88</v>
      </c>
      <c r="D3395" s="31" t="s">
        <v>66</v>
      </c>
      <c r="E3395" s="2" t="str">
        <f t="shared" ref="E3395:E3458" si="106">+CONCATENATE(A3395,C3395)</f>
        <v>202107</v>
      </c>
      <c r="F3395" s="2" t="str">
        <f t="shared" si="105"/>
        <v>20210763</v>
      </c>
      <c r="G3395" s="31" t="s">
        <v>67</v>
      </c>
      <c r="H3395" s="31">
        <v>298583</v>
      </c>
      <c r="I3395" s="31">
        <v>248196</v>
      </c>
      <c r="J3395" s="10">
        <v>0</v>
      </c>
    </row>
    <row r="3396" spans="1:10" x14ac:dyDescent="0.3">
      <c r="A3396" s="31">
        <v>2021</v>
      </c>
      <c r="B3396" s="31" t="s">
        <v>11</v>
      </c>
      <c r="C3396" s="5" t="s">
        <v>88</v>
      </c>
      <c r="D3396" s="31" t="s">
        <v>68</v>
      </c>
      <c r="E3396" s="2" t="str">
        <f t="shared" si="106"/>
        <v>202107</v>
      </c>
      <c r="F3396" s="2" t="str">
        <f t="shared" si="105"/>
        <v>20210766</v>
      </c>
      <c r="G3396" s="31" t="s">
        <v>69</v>
      </c>
      <c r="H3396" s="31">
        <v>591297</v>
      </c>
      <c r="I3396" s="31">
        <v>410552</v>
      </c>
      <c r="J3396" s="10">
        <v>0</v>
      </c>
    </row>
    <row r="3397" spans="1:10" x14ac:dyDescent="0.3">
      <c r="A3397" s="31">
        <v>2021</v>
      </c>
      <c r="B3397" s="31" t="s">
        <v>11</v>
      </c>
      <c r="C3397" s="5" t="s">
        <v>88</v>
      </c>
      <c r="D3397" s="31" t="s">
        <v>70</v>
      </c>
      <c r="E3397" s="2" t="str">
        <f t="shared" si="106"/>
        <v>202107</v>
      </c>
      <c r="F3397" s="2" t="str">
        <f t="shared" ref="F3397:F3460" si="107">+CONCATENATE(A3397,C3397,D3397)</f>
        <v>20210788</v>
      </c>
      <c r="G3397" s="31" t="s">
        <v>71</v>
      </c>
      <c r="H3397" s="31">
        <v>44642</v>
      </c>
      <c r="I3397" s="31">
        <v>17033</v>
      </c>
      <c r="J3397" s="10">
        <v>0</v>
      </c>
    </row>
    <row r="3398" spans="1:10" x14ac:dyDescent="0.3">
      <c r="A3398" s="31">
        <v>2021</v>
      </c>
      <c r="B3398" s="31" t="s">
        <v>11</v>
      </c>
      <c r="C3398" s="5" t="s">
        <v>88</v>
      </c>
      <c r="D3398" s="31" t="s">
        <v>72</v>
      </c>
      <c r="E3398" s="2" t="str">
        <f t="shared" si="106"/>
        <v>202107</v>
      </c>
      <c r="F3398" s="2" t="str">
        <f t="shared" si="107"/>
        <v>20210768</v>
      </c>
      <c r="G3398" s="31" t="s">
        <v>73</v>
      </c>
      <c r="H3398" s="31">
        <v>1164403</v>
      </c>
      <c r="I3398" s="31">
        <v>988845</v>
      </c>
      <c r="J3398" s="10">
        <v>0</v>
      </c>
    </row>
    <row r="3399" spans="1:10" x14ac:dyDescent="0.3">
      <c r="A3399" s="31">
        <v>2021</v>
      </c>
      <c r="B3399" s="31" t="s">
        <v>11</v>
      </c>
      <c r="C3399" s="5" t="s">
        <v>88</v>
      </c>
      <c r="D3399" s="31" t="s">
        <v>74</v>
      </c>
      <c r="E3399" s="2" t="str">
        <f t="shared" si="106"/>
        <v>202107</v>
      </c>
      <c r="F3399" s="2" t="str">
        <f t="shared" si="107"/>
        <v>20210770</v>
      </c>
      <c r="G3399" s="31" t="s">
        <v>75</v>
      </c>
      <c r="H3399" s="31">
        <v>164450</v>
      </c>
      <c r="I3399" s="31">
        <v>777176</v>
      </c>
      <c r="J3399" s="10">
        <v>0</v>
      </c>
    </row>
    <row r="3400" spans="1:10" x14ac:dyDescent="0.3">
      <c r="A3400" s="31">
        <v>2021</v>
      </c>
      <c r="B3400" s="31" t="s">
        <v>11</v>
      </c>
      <c r="C3400" s="5" t="s">
        <v>88</v>
      </c>
      <c r="D3400" s="31" t="s">
        <v>76</v>
      </c>
      <c r="E3400" s="2" t="str">
        <f t="shared" si="106"/>
        <v>202107</v>
      </c>
      <c r="F3400" s="2" t="str">
        <f t="shared" si="107"/>
        <v>20210773</v>
      </c>
      <c r="G3400" s="31" t="s">
        <v>77</v>
      </c>
      <c r="H3400" s="31">
        <v>530595</v>
      </c>
      <c r="I3400" s="31">
        <v>747455</v>
      </c>
      <c r="J3400" s="10">
        <v>0</v>
      </c>
    </row>
    <row r="3401" spans="1:10" x14ac:dyDescent="0.3">
      <c r="A3401" s="31">
        <v>2021</v>
      </c>
      <c r="B3401" s="31" t="s">
        <v>11</v>
      </c>
      <c r="C3401" s="5" t="s">
        <v>88</v>
      </c>
      <c r="D3401" s="31" t="s">
        <v>78</v>
      </c>
      <c r="E3401" s="2" t="str">
        <f t="shared" si="106"/>
        <v>202107</v>
      </c>
      <c r="F3401" s="2" t="str">
        <f t="shared" si="107"/>
        <v>20210776</v>
      </c>
      <c r="G3401" s="31" t="s">
        <v>79</v>
      </c>
      <c r="H3401" s="31">
        <v>2606610</v>
      </c>
      <c r="I3401" s="31">
        <v>1872911</v>
      </c>
      <c r="J3401" s="10">
        <v>0</v>
      </c>
    </row>
    <row r="3402" spans="1:10" x14ac:dyDescent="0.3">
      <c r="A3402" s="31">
        <v>2021</v>
      </c>
      <c r="B3402" s="31" t="s">
        <v>11</v>
      </c>
      <c r="C3402" s="5" t="s">
        <v>88</v>
      </c>
      <c r="D3402" s="31" t="s">
        <v>80</v>
      </c>
      <c r="E3402" s="2" t="str">
        <f t="shared" si="106"/>
        <v>202107</v>
      </c>
      <c r="F3402" s="2" t="str">
        <f t="shared" si="107"/>
        <v>20210797</v>
      </c>
      <c r="G3402" s="31" t="s">
        <v>81</v>
      </c>
      <c r="H3402" s="31">
        <v>4624</v>
      </c>
      <c r="I3402" s="31">
        <v>27075</v>
      </c>
      <c r="J3402" s="10">
        <v>0</v>
      </c>
    </row>
    <row r="3403" spans="1:10" x14ac:dyDescent="0.3">
      <c r="A3403" s="31">
        <v>2021</v>
      </c>
      <c r="B3403" s="31" t="s">
        <v>11</v>
      </c>
      <c r="C3403" s="5" t="s">
        <v>88</v>
      </c>
      <c r="D3403" s="31" t="s">
        <v>82</v>
      </c>
      <c r="E3403" s="2" t="str">
        <f t="shared" si="106"/>
        <v>202107</v>
      </c>
      <c r="F3403" s="2" t="str">
        <f t="shared" si="107"/>
        <v>20210799</v>
      </c>
      <c r="G3403" s="31" t="s">
        <v>83</v>
      </c>
      <c r="H3403" s="31">
        <v>10573</v>
      </c>
      <c r="I3403" s="31">
        <v>63447</v>
      </c>
      <c r="J3403" s="10">
        <v>0</v>
      </c>
    </row>
    <row r="3404" spans="1:10" x14ac:dyDescent="0.3">
      <c r="A3404" s="31">
        <v>2021</v>
      </c>
      <c r="B3404" s="31" t="s">
        <v>7</v>
      </c>
      <c r="C3404" s="5" t="s">
        <v>22</v>
      </c>
      <c r="D3404" s="31" t="s">
        <v>5</v>
      </c>
      <c r="E3404" s="2" t="str">
        <f t="shared" si="106"/>
        <v>202108</v>
      </c>
      <c r="F3404" s="2" t="str">
        <f t="shared" si="107"/>
        <v>20210891</v>
      </c>
      <c r="G3404" s="31" t="s">
        <v>6</v>
      </c>
      <c r="H3404" s="31">
        <v>17872</v>
      </c>
      <c r="I3404" s="31">
        <v>56020</v>
      </c>
      <c r="J3404" s="10">
        <v>0</v>
      </c>
    </row>
    <row r="3405" spans="1:10" x14ac:dyDescent="0.3">
      <c r="A3405" s="31">
        <v>2021</v>
      </c>
      <c r="B3405" s="31" t="s">
        <v>7</v>
      </c>
      <c r="C3405" s="5" t="s">
        <v>22</v>
      </c>
      <c r="D3405" s="31" t="s">
        <v>18</v>
      </c>
      <c r="E3405" s="2" t="str">
        <f t="shared" si="106"/>
        <v>202108</v>
      </c>
      <c r="F3405" s="2" t="str">
        <f t="shared" si="107"/>
        <v>20210805</v>
      </c>
      <c r="G3405" s="31" t="s">
        <v>19</v>
      </c>
      <c r="H3405" s="31">
        <v>4253603</v>
      </c>
      <c r="I3405" s="31">
        <v>2370087</v>
      </c>
      <c r="J3405" s="10">
        <v>0</v>
      </c>
    </row>
    <row r="3406" spans="1:10" x14ac:dyDescent="0.3">
      <c r="A3406" s="31">
        <v>2021</v>
      </c>
      <c r="B3406" s="31" t="s">
        <v>7</v>
      </c>
      <c r="C3406" s="5" t="s">
        <v>22</v>
      </c>
      <c r="D3406" s="31" t="s">
        <v>20</v>
      </c>
      <c r="E3406" s="2" t="str">
        <f t="shared" si="106"/>
        <v>202108</v>
      </c>
      <c r="F3406" s="2" t="str">
        <f t="shared" si="107"/>
        <v>20210881</v>
      </c>
      <c r="G3406" s="31" t="s">
        <v>21</v>
      </c>
      <c r="H3406" s="31">
        <v>52014</v>
      </c>
      <c r="I3406" s="31">
        <v>225946</v>
      </c>
      <c r="J3406" s="10">
        <v>0</v>
      </c>
    </row>
    <row r="3407" spans="1:10" x14ac:dyDescent="0.3">
      <c r="A3407" s="31">
        <v>2021</v>
      </c>
      <c r="B3407" s="31" t="s">
        <v>7</v>
      </c>
      <c r="C3407" s="5" t="s">
        <v>22</v>
      </c>
      <c r="D3407" s="31" t="s">
        <v>22</v>
      </c>
      <c r="E3407" s="2" t="str">
        <f t="shared" si="106"/>
        <v>202108</v>
      </c>
      <c r="F3407" s="2" t="str">
        <f t="shared" si="107"/>
        <v>20210808</v>
      </c>
      <c r="G3407" s="31" t="s">
        <v>23</v>
      </c>
      <c r="H3407" s="31">
        <v>1232236</v>
      </c>
      <c r="I3407" s="31">
        <v>1413407</v>
      </c>
      <c r="J3407" s="10">
        <v>0</v>
      </c>
    </row>
    <row r="3408" spans="1:10" x14ac:dyDescent="0.3">
      <c r="A3408" s="31">
        <v>2021</v>
      </c>
      <c r="B3408" s="31" t="s">
        <v>7</v>
      </c>
      <c r="C3408" s="5" t="s">
        <v>22</v>
      </c>
      <c r="D3408" s="31" t="s">
        <v>24</v>
      </c>
      <c r="E3408" s="2" t="str">
        <f t="shared" si="106"/>
        <v>202108</v>
      </c>
      <c r="F3408" s="2" t="str">
        <f t="shared" si="107"/>
        <v>20210811</v>
      </c>
      <c r="G3408" s="31" t="s">
        <v>25</v>
      </c>
      <c r="H3408" s="31">
        <v>6412224</v>
      </c>
      <c r="I3408" s="31">
        <v>1413402</v>
      </c>
      <c r="J3408" s="10">
        <v>0</v>
      </c>
    </row>
    <row r="3409" spans="1:10" x14ac:dyDescent="0.3">
      <c r="A3409" s="31">
        <v>2021</v>
      </c>
      <c r="B3409" s="31" t="s">
        <v>7</v>
      </c>
      <c r="C3409" s="5" t="s">
        <v>22</v>
      </c>
      <c r="D3409" s="31" t="s">
        <v>26</v>
      </c>
      <c r="E3409" s="2" t="str">
        <f t="shared" si="106"/>
        <v>202108</v>
      </c>
      <c r="F3409" s="2" t="str">
        <f t="shared" si="107"/>
        <v>20210813</v>
      </c>
      <c r="G3409" s="31" t="s">
        <v>27</v>
      </c>
      <c r="H3409" s="31">
        <v>685991</v>
      </c>
      <c r="I3409" s="31">
        <v>1502839</v>
      </c>
      <c r="J3409" s="10">
        <v>0</v>
      </c>
    </row>
    <row r="3410" spans="1:10" x14ac:dyDescent="0.3">
      <c r="A3410" s="31">
        <v>2021</v>
      </c>
      <c r="B3410" s="31" t="s">
        <v>7</v>
      </c>
      <c r="C3410" s="5" t="s">
        <v>22</v>
      </c>
      <c r="D3410" s="31" t="s">
        <v>28</v>
      </c>
      <c r="E3410" s="2" t="str">
        <f t="shared" si="106"/>
        <v>202108</v>
      </c>
      <c r="F3410" s="2" t="str">
        <f t="shared" si="107"/>
        <v>20210815</v>
      </c>
      <c r="G3410" s="31" t="s">
        <v>29</v>
      </c>
      <c r="H3410" s="31">
        <v>488813</v>
      </c>
      <c r="I3410" s="31">
        <v>654632</v>
      </c>
      <c r="J3410" s="10">
        <v>0</v>
      </c>
    </row>
    <row r="3411" spans="1:10" x14ac:dyDescent="0.3">
      <c r="A3411" s="31">
        <v>2021</v>
      </c>
      <c r="B3411" s="31" t="s">
        <v>7</v>
      </c>
      <c r="C3411" s="5" t="s">
        <v>22</v>
      </c>
      <c r="D3411" s="31" t="s">
        <v>30</v>
      </c>
      <c r="E3411" s="2" t="str">
        <f t="shared" si="106"/>
        <v>202108</v>
      </c>
      <c r="F3411" s="2" t="str">
        <f t="shared" si="107"/>
        <v>20210817</v>
      </c>
      <c r="G3411" s="31" t="s">
        <v>31</v>
      </c>
      <c r="H3411" s="31">
        <v>502635</v>
      </c>
      <c r="I3411" s="31">
        <v>397472</v>
      </c>
      <c r="J3411" s="10">
        <v>0</v>
      </c>
    </row>
    <row r="3412" spans="1:10" x14ac:dyDescent="0.3">
      <c r="A3412" s="31">
        <v>2021</v>
      </c>
      <c r="B3412" s="31" t="s">
        <v>7</v>
      </c>
      <c r="C3412" s="5" t="s">
        <v>22</v>
      </c>
      <c r="D3412" s="31" t="s">
        <v>32</v>
      </c>
      <c r="E3412" s="2" t="str">
        <f t="shared" si="106"/>
        <v>202108</v>
      </c>
      <c r="F3412" s="2" t="str">
        <f t="shared" si="107"/>
        <v>20210818</v>
      </c>
      <c r="G3412" s="31" t="s">
        <v>33</v>
      </c>
      <c r="H3412" s="31">
        <v>74555</v>
      </c>
      <c r="I3412" s="31">
        <v>324873</v>
      </c>
      <c r="J3412" s="10">
        <v>0</v>
      </c>
    </row>
    <row r="3413" spans="1:10" x14ac:dyDescent="0.3">
      <c r="A3413" s="31">
        <v>2021</v>
      </c>
      <c r="B3413" s="31" t="s">
        <v>7</v>
      </c>
      <c r="C3413" s="5" t="s">
        <v>22</v>
      </c>
      <c r="D3413" s="31" t="s">
        <v>34</v>
      </c>
      <c r="E3413" s="2" t="str">
        <f t="shared" si="106"/>
        <v>202108</v>
      </c>
      <c r="F3413" s="2" t="str">
        <f t="shared" si="107"/>
        <v>20210885</v>
      </c>
      <c r="G3413" s="31" t="s">
        <v>35</v>
      </c>
      <c r="H3413" s="31">
        <v>171179</v>
      </c>
      <c r="I3413" s="31">
        <v>238129</v>
      </c>
      <c r="J3413" s="10">
        <v>0</v>
      </c>
    </row>
    <row r="3414" spans="1:10" x14ac:dyDescent="0.3">
      <c r="A3414" s="31">
        <v>2021</v>
      </c>
      <c r="B3414" s="31" t="s">
        <v>7</v>
      </c>
      <c r="C3414" s="5" t="s">
        <v>22</v>
      </c>
      <c r="D3414" s="31" t="s">
        <v>36</v>
      </c>
      <c r="E3414" s="2" t="str">
        <f t="shared" si="106"/>
        <v>202108</v>
      </c>
      <c r="F3414" s="2" t="str">
        <f t="shared" si="107"/>
        <v>20210819</v>
      </c>
      <c r="G3414" s="31" t="s">
        <v>37</v>
      </c>
      <c r="H3414" s="31">
        <v>295923</v>
      </c>
      <c r="I3414" s="31">
        <v>988287</v>
      </c>
      <c r="J3414" s="10">
        <v>0</v>
      </c>
    </row>
    <row r="3415" spans="1:10" x14ac:dyDescent="0.3">
      <c r="A3415" s="31">
        <v>2021</v>
      </c>
      <c r="B3415" s="31" t="s">
        <v>7</v>
      </c>
      <c r="C3415" s="5" t="s">
        <v>22</v>
      </c>
      <c r="D3415" s="31" t="s">
        <v>38</v>
      </c>
      <c r="E3415" s="2" t="str">
        <f t="shared" si="106"/>
        <v>202108</v>
      </c>
      <c r="F3415" s="2" t="str">
        <f t="shared" si="107"/>
        <v>20210820</v>
      </c>
      <c r="G3415" s="31" t="s">
        <v>39</v>
      </c>
      <c r="H3415" s="31">
        <v>341338</v>
      </c>
      <c r="I3415" s="31">
        <v>874059</v>
      </c>
      <c r="J3415" s="10">
        <v>0</v>
      </c>
    </row>
    <row r="3416" spans="1:10" x14ac:dyDescent="0.3">
      <c r="A3416" s="31">
        <v>2021</v>
      </c>
      <c r="B3416" s="31" t="s">
        <v>7</v>
      </c>
      <c r="C3416" s="5" t="s">
        <v>22</v>
      </c>
      <c r="D3416" s="31" t="s">
        <v>40</v>
      </c>
      <c r="E3416" s="2" t="str">
        <f t="shared" si="106"/>
        <v>202108</v>
      </c>
      <c r="F3416" s="2" t="str">
        <f t="shared" si="107"/>
        <v>20210827</v>
      </c>
      <c r="G3416" s="31" t="s">
        <v>41</v>
      </c>
      <c r="H3416" s="31">
        <v>53315</v>
      </c>
      <c r="I3416" s="31">
        <v>371452</v>
      </c>
      <c r="J3416" s="10">
        <v>0</v>
      </c>
    </row>
    <row r="3417" spans="1:10" x14ac:dyDescent="0.3">
      <c r="A3417" s="31">
        <v>2021</v>
      </c>
      <c r="B3417" s="31" t="s">
        <v>7</v>
      </c>
      <c r="C3417" s="5" t="s">
        <v>22</v>
      </c>
      <c r="D3417" s="31" t="s">
        <v>42</v>
      </c>
      <c r="E3417" s="2" t="str">
        <f t="shared" si="106"/>
        <v>202108</v>
      </c>
      <c r="F3417" s="2" t="str">
        <f t="shared" si="107"/>
        <v>20210823</v>
      </c>
      <c r="G3417" s="31" t="s">
        <v>43</v>
      </c>
      <c r="H3417" s="31">
        <v>337660</v>
      </c>
      <c r="I3417" s="31">
        <v>1314627</v>
      </c>
      <c r="J3417" s="10">
        <v>0</v>
      </c>
    </row>
    <row r="3418" spans="1:10" x14ac:dyDescent="0.3">
      <c r="A3418" s="31">
        <v>2021</v>
      </c>
      <c r="B3418" s="31" t="s">
        <v>7</v>
      </c>
      <c r="C3418" s="5" t="s">
        <v>22</v>
      </c>
      <c r="D3418" s="31" t="s">
        <v>44</v>
      </c>
      <c r="E3418" s="2" t="str">
        <f t="shared" si="106"/>
        <v>202108</v>
      </c>
      <c r="F3418" s="2" t="str">
        <f t="shared" si="107"/>
        <v>20210825</v>
      </c>
      <c r="G3418" s="31" t="s">
        <v>45</v>
      </c>
      <c r="H3418" s="31">
        <v>1691573</v>
      </c>
      <c r="I3418" s="31">
        <v>870850</v>
      </c>
      <c r="J3418" s="10">
        <v>0</v>
      </c>
    </row>
    <row r="3419" spans="1:10" x14ac:dyDescent="0.3">
      <c r="A3419" s="31">
        <v>2021</v>
      </c>
      <c r="B3419" s="31" t="s">
        <v>7</v>
      </c>
      <c r="C3419" s="5" t="s">
        <v>22</v>
      </c>
      <c r="D3419" s="31" t="s">
        <v>46</v>
      </c>
      <c r="E3419" s="2" t="str">
        <f t="shared" si="106"/>
        <v>202108</v>
      </c>
      <c r="F3419" s="2" t="str">
        <f t="shared" si="107"/>
        <v>20210894</v>
      </c>
      <c r="G3419" s="31" t="s">
        <v>47</v>
      </c>
      <c r="H3419" s="31">
        <v>6073</v>
      </c>
      <c r="I3419" s="31">
        <v>42411</v>
      </c>
      <c r="J3419" s="10">
        <v>0</v>
      </c>
    </row>
    <row r="3420" spans="1:10" x14ac:dyDescent="0.3">
      <c r="A3420" s="31">
        <v>2021</v>
      </c>
      <c r="B3420" s="31" t="s">
        <v>7</v>
      </c>
      <c r="C3420" s="5" t="s">
        <v>22</v>
      </c>
      <c r="D3420" s="31" t="s">
        <v>48</v>
      </c>
      <c r="E3420" s="2" t="str">
        <f t="shared" si="106"/>
        <v>202108</v>
      </c>
      <c r="F3420" s="2" t="str">
        <f t="shared" si="107"/>
        <v>20210895</v>
      </c>
      <c r="G3420" s="31" t="s">
        <v>49</v>
      </c>
      <c r="H3420" s="31">
        <v>21028</v>
      </c>
      <c r="I3420" s="31">
        <v>60854</v>
      </c>
      <c r="J3420" s="10">
        <v>0</v>
      </c>
    </row>
    <row r="3421" spans="1:10" x14ac:dyDescent="0.3">
      <c r="A3421" s="31">
        <v>2021</v>
      </c>
      <c r="B3421" s="31" t="s">
        <v>7</v>
      </c>
      <c r="C3421" s="5" t="s">
        <v>22</v>
      </c>
      <c r="D3421" s="31" t="s">
        <v>50</v>
      </c>
      <c r="E3421" s="2" t="str">
        <f t="shared" si="106"/>
        <v>202108</v>
      </c>
      <c r="F3421" s="2" t="str">
        <f t="shared" si="107"/>
        <v>20210841</v>
      </c>
      <c r="G3421" s="31" t="s">
        <v>51</v>
      </c>
      <c r="H3421" s="31">
        <v>345933</v>
      </c>
      <c r="I3421" s="31">
        <v>789667</v>
      </c>
      <c r="J3421" s="10">
        <v>0</v>
      </c>
    </row>
    <row r="3422" spans="1:10" x14ac:dyDescent="0.3">
      <c r="A3422" s="31">
        <v>2021</v>
      </c>
      <c r="B3422" s="31" t="s">
        <v>7</v>
      </c>
      <c r="C3422" s="5" t="s">
        <v>22</v>
      </c>
      <c r="D3422" s="31" t="s">
        <v>54</v>
      </c>
      <c r="E3422" s="2" t="str">
        <f t="shared" si="106"/>
        <v>202108</v>
      </c>
      <c r="F3422" s="2" t="str">
        <f t="shared" si="107"/>
        <v>20210844</v>
      </c>
      <c r="G3422" s="31" t="s">
        <v>55</v>
      </c>
      <c r="H3422" s="31">
        <v>149931</v>
      </c>
      <c r="I3422" s="31">
        <v>811986</v>
      </c>
      <c r="J3422" s="10">
        <v>0</v>
      </c>
    </row>
    <row r="3423" spans="1:10" x14ac:dyDescent="0.3">
      <c r="A3423" s="31">
        <v>2021</v>
      </c>
      <c r="B3423" s="31" t="s">
        <v>7</v>
      </c>
      <c r="C3423" s="5" t="s">
        <v>22</v>
      </c>
      <c r="D3423" s="31" t="s">
        <v>56</v>
      </c>
      <c r="E3423" s="2" t="str">
        <f t="shared" si="106"/>
        <v>202108</v>
      </c>
      <c r="F3423" s="2" t="str">
        <f t="shared" si="107"/>
        <v>20210847</v>
      </c>
      <c r="G3423" s="31" t="s">
        <v>57</v>
      </c>
      <c r="H3423" s="31">
        <v>401075</v>
      </c>
      <c r="I3423" s="31">
        <v>950453</v>
      </c>
      <c r="J3423" s="10">
        <v>0</v>
      </c>
    </row>
    <row r="3424" spans="1:10" x14ac:dyDescent="0.3">
      <c r="A3424" s="31">
        <v>2021</v>
      </c>
      <c r="B3424" s="31" t="s">
        <v>7</v>
      </c>
      <c r="C3424" s="5" t="s">
        <v>22</v>
      </c>
      <c r="D3424" s="31" t="s">
        <v>58</v>
      </c>
      <c r="E3424" s="2" t="str">
        <f t="shared" si="106"/>
        <v>202108</v>
      </c>
      <c r="F3424" s="2" t="str">
        <f t="shared" si="107"/>
        <v>20210850</v>
      </c>
      <c r="G3424" s="31" t="s">
        <v>59</v>
      </c>
      <c r="H3424" s="31">
        <v>467062</v>
      </c>
      <c r="I3424" s="31">
        <v>546090</v>
      </c>
      <c r="J3424" s="10">
        <v>0</v>
      </c>
    </row>
    <row r="3425" spans="1:10" x14ac:dyDescent="0.3">
      <c r="A3425" s="31">
        <v>2021</v>
      </c>
      <c r="B3425" s="31" t="s">
        <v>7</v>
      </c>
      <c r="C3425" s="5" t="s">
        <v>22</v>
      </c>
      <c r="D3425" s="31" t="s">
        <v>60</v>
      </c>
      <c r="E3425" s="2" t="str">
        <f t="shared" si="106"/>
        <v>202108</v>
      </c>
      <c r="F3425" s="2" t="str">
        <f t="shared" si="107"/>
        <v>20210852</v>
      </c>
      <c r="G3425" s="31" t="s">
        <v>61</v>
      </c>
      <c r="H3425" s="31">
        <v>289780</v>
      </c>
      <c r="I3425" s="31">
        <v>1146156</v>
      </c>
      <c r="J3425" s="10">
        <v>0</v>
      </c>
    </row>
    <row r="3426" spans="1:10" x14ac:dyDescent="0.3">
      <c r="A3426" s="31">
        <v>2021</v>
      </c>
      <c r="B3426" s="31" t="s">
        <v>7</v>
      </c>
      <c r="C3426" s="5" t="s">
        <v>22</v>
      </c>
      <c r="D3426" s="31" t="s">
        <v>62</v>
      </c>
      <c r="E3426" s="2" t="str">
        <f t="shared" si="106"/>
        <v>202108</v>
      </c>
      <c r="F3426" s="2" t="str">
        <f t="shared" si="107"/>
        <v>20210854</v>
      </c>
      <c r="G3426" s="31" t="s">
        <v>63</v>
      </c>
      <c r="H3426" s="31">
        <v>457381</v>
      </c>
      <c r="I3426" s="31">
        <v>1095373</v>
      </c>
      <c r="J3426" s="10">
        <v>0</v>
      </c>
    </row>
    <row r="3427" spans="1:10" x14ac:dyDescent="0.3">
      <c r="A3427" s="31">
        <v>2021</v>
      </c>
      <c r="B3427" s="31" t="s">
        <v>7</v>
      </c>
      <c r="C3427" s="5" t="s">
        <v>22</v>
      </c>
      <c r="D3427" s="31" t="s">
        <v>64</v>
      </c>
      <c r="E3427" s="2" t="str">
        <f t="shared" si="106"/>
        <v>202108</v>
      </c>
      <c r="F3427" s="2" t="str">
        <f t="shared" si="107"/>
        <v>20210886</v>
      </c>
      <c r="G3427" s="31" t="s">
        <v>65</v>
      </c>
      <c r="H3427" s="31">
        <v>47495</v>
      </c>
      <c r="I3427" s="31">
        <v>263547</v>
      </c>
      <c r="J3427" s="10">
        <v>0</v>
      </c>
    </row>
    <row r="3428" spans="1:10" x14ac:dyDescent="0.3">
      <c r="A3428" s="31">
        <v>2021</v>
      </c>
      <c r="B3428" s="31" t="s">
        <v>7</v>
      </c>
      <c r="C3428" s="5" t="s">
        <v>22</v>
      </c>
      <c r="D3428" s="31" t="s">
        <v>66</v>
      </c>
      <c r="E3428" s="2" t="str">
        <f t="shared" si="106"/>
        <v>202108</v>
      </c>
      <c r="F3428" s="2" t="str">
        <f t="shared" si="107"/>
        <v>20210863</v>
      </c>
      <c r="G3428" s="31" t="s">
        <v>67</v>
      </c>
      <c r="H3428" s="31">
        <v>300475</v>
      </c>
      <c r="I3428" s="31">
        <v>247680</v>
      </c>
      <c r="J3428" s="10">
        <v>0</v>
      </c>
    </row>
    <row r="3429" spans="1:10" x14ac:dyDescent="0.3">
      <c r="A3429" s="31">
        <v>2021</v>
      </c>
      <c r="B3429" s="31" t="s">
        <v>7</v>
      </c>
      <c r="C3429" s="5" t="s">
        <v>22</v>
      </c>
      <c r="D3429" s="31" t="s">
        <v>68</v>
      </c>
      <c r="E3429" s="2" t="str">
        <f t="shared" si="106"/>
        <v>202108</v>
      </c>
      <c r="F3429" s="2" t="str">
        <f t="shared" si="107"/>
        <v>20210866</v>
      </c>
      <c r="G3429" s="31" t="s">
        <v>69</v>
      </c>
      <c r="H3429" s="31">
        <v>596992</v>
      </c>
      <c r="I3429" s="31">
        <v>408606</v>
      </c>
      <c r="J3429" s="10">
        <v>0</v>
      </c>
    </row>
    <row r="3430" spans="1:10" x14ac:dyDescent="0.3">
      <c r="A3430" s="31">
        <v>2021</v>
      </c>
      <c r="B3430" s="31" t="s">
        <v>7</v>
      </c>
      <c r="C3430" s="5" t="s">
        <v>22</v>
      </c>
      <c r="D3430" s="31" t="s">
        <v>70</v>
      </c>
      <c r="E3430" s="2" t="str">
        <f t="shared" si="106"/>
        <v>202108</v>
      </c>
      <c r="F3430" s="2" t="str">
        <f t="shared" si="107"/>
        <v>20210888</v>
      </c>
      <c r="G3430" s="31" t="s">
        <v>71</v>
      </c>
      <c r="H3430" s="31">
        <v>44832</v>
      </c>
      <c r="I3430" s="31">
        <v>16905</v>
      </c>
      <c r="J3430" s="10">
        <v>0</v>
      </c>
    </row>
    <row r="3431" spans="1:10" x14ac:dyDescent="0.3">
      <c r="A3431" s="31">
        <v>2021</v>
      </c>
      <c r="B3431" s="31" t="s">
        <v>7</v>
      </c>
      <c r="C3431" s="5" t="s">
        <v>22</v>
      </c>
      <c r="D3431" s="31" t="s">
        <v>72</v>
      </c>
      <c r="E3431" s="2" t="str">
        <f t="shared" si="106"/>
        <v>202108</v>
      </c>
      <c r="F3431" s="2" t="str">
        <f t="shared" si="107"/>
        <v>20210868</v>
      </c>
      <c r="G3431" s="31" t="s">
        <v>73</v>
      </c>
      <c r="H3431" s="31">
        <v>1170018</v>
      </c>
      <c r="I3431" s="31">
        <v>986283</v>
      </c>
      <c r="J3431" s="10">
        <v>0</v>
      </c>
    </row>
    <row r="3432" spans="1:10" x14ac:dyDescent="0.3">
      <c r="A3432" s="31">
        <v>2021</v>
      </c>
      <c r="B3432" s="31" t="s">
        <v>7</v>
      </c>
      <c r="C3432" s="5" t="s">
        <v>22</v>
      </c>
      <c r="D3432" s="31" t="s">
        <v>74</v>
      </c>
      <c r="E3432" s="2" t="str">
        <f t="shared" si="106"/>
        <v>202108</v>
      </c>
      <c r="F3432" s="2" t="str">
        <f t="shared" si="107"/>
        <v>20210870</v>
      </c>
      <c r="G3432" s="31" t="s">
        <v>75</v>
      </c>
      <c r="H3432" s="31">
        <v>165153</v>
      </c>
      <c r="I3432" s="31">
        <v>777135</v>
      </c>
      <c r="J3432" s="10">
        <v>0</v>
      </c>
    </row>
    <row r="3433" spans="1:10" x14ac:dyDescent="0.3">
      <c r="A3433" s="31">
        <v>2021</v>
      </c>
      <c r="B3433" s="31" t="s">
        <v>7</v>
      </c>
      <c r="C3433" s="5" t="s">
        <v>22</v>
      </c>
      <c r="D3433" s="31" t="s">
        <v>76</v>
      </c>
      <c r="E3433" s="2" t="str">
        <f t="shared" si="106"/>
        <v>202108</v>
      </c>
      <c r="F3433" s="2" t="str">
        <f t="shared" si="107"/>
        <v>20210873</v>
      </c>
      <c r="G3433" s="31" t="s">
        <v>77</v>
      </c>
      <c r="H3433" s="31">
        <v>533379</v>
      </c>
      <c r="I3433" s="31">
        <v>746243</v>
      </c>
      <c r="J3433" s="10">
        <v>0</v>
      </c>
    </row>
    <row r="3434" spans="1:10" x14ac:dyDescent="0.3">
      <c r="A3434" s="31">
        <v>2021</v>
      </c>
      <c r="B3434" s="31" t="s">
        <v>7</v>
      </c>
      <c r="C3434" s="5" t="s">
        <v>22</v>
      </c>
      <c r="D3434" s="31" t="s">
        <v>78</v>
      </c>
      <c r="E3434" s="2" t="str">
        <f t="shared" si="106"/>
        <v>202108</v>
      </c>
      <c r="F3434" s="2" t="str">
        <f t="shared" si="107"/>
        <v>20210876</v>
      </c>
      <c r="G3434" s="31" t="s">
        <v>79</v>
      </c>
      <c r="H3434" s="31">
        <v>2627246</v>
      </c>
      <c r="I3434" s="31">
        <v>1863540</v>
      </c>
      <c r="J3434" s="10">
        <v>0</v>
      </c>
    </row>
    <row r="3435" spans="1:10" x14ac:dyDescent="0.3">
      <c r="A3435" s="31">
        <v>2021</v>
      </c>
      <c r="B3435" s="31" t="s">
        <v>7</v>
      </c>
      <c r="C3435" s="5" t="s">
        <v>22</v>
      </c>
      <c r="D3435" s="31" t="s">
        <v>80</v>
      </c>
      <c r="E3435" s="2" t="str">
        <f t="shared" si="106"/>
        <v>202108</v>
      </c>
      <c r="F3435" s="2" t="str">
        <f t="shared" si="107"/>
        <v>20210897</v>
      </c>
      <c r="G3435" s="31" t="s">
        <v>81</v>
      </c>
      <c r="H3435" s="31">
        <v>4669</v>
      </c>
      <c r="I3435" s="31">
        <v>27127</v>
      </c>
      <c r="J3435" s="10">
        <v>0</v>
      </c>
    </row>
    <row r="3436" spans="1:10" x14ac:dyDescent="0.3">
      <c r="A3436" s="31">
        <v>2021</v>
      </c>
      <c r="B3436" s="31" t="s">
        <v>7</v>
      </c>
      <c r="C3436" s="5" t="s">
        <v>22</v>
      </c>
      <c r="D3436" s="31" t="s">
        <v>82</v>
      </c>
      <c r="E3436" s="2" t="str">
        <f t="shared" si="106"/>
        <v>202108</v>
      </c>
      <c r="F3436" s="2" t="str">
        <f t="shared" si="107"/>
        <v>20210899</v>
      </c>
      <c r="G3436" s="31" t="s">
        <v>83</v>
      </c>
      <c r="H3436" s="31">
        <v>10760</v>
      </c>
      <c r="I3436" s="31">
        <v>63854</v>
      </c>
      <c r="J3436" s="10">
        <v>0</v>
      </c>
    </row>
    <row r="3437" spans="1:10" x14ac:dyDescent="0.3">
      <c r="A3437" s="31">
        <v>2021</v>
      </c>
      <c r="B3437" s="31" t="s">
        <v>17</v>
      </c>
      <c r="C3437" s="5" t="s">
        <v>92</v>
      </c>
      <c r="D3437" s="31" t="s">
        <v>5</v>
      </c>
      <c r="E3437" s="2" t="str">
        <f t="shared" si="106"/>
        <v>202109</v>
      </c>
      <c r="F3437" s="2" t="str">
        <f t="shared" si="107"/>
        <v>20210991</v>
      </c>
      <c r="G3437" s="31" t="s">
        <v>6</v>
      </c>
      <c r="H3437" s="31">
        <v>18165</v>
      </c>
      <c r="I3437" s="31">
        <v>56180</v>
      </c>
      <c r="J3437" s="10">
        <v>0</v>
      </c>
    </row>
    <row r="3438" spans="1:10" x14ac:dyDescent="0.3">
      <c r="A3438" s="31">
        <v>2021</v>
      </c>
      <c r="B3438" s="31" t="s">
        <v>17</v>
      </c>
      <c r="C3438" s="5" t="s">
        <v>92</v>
      </c>
      <c r="D3438" s="31" t="s">
        <v>18</v>
      </c>
      <c r="E3438" s="2" t="str">
        <f t="shared" si="106"/>
        <v>202109</v>
      </c>
      <c r="F3438" s="2" t="str">
        <f t="shared" si="107"/>
        <v>20210905</v>
      </c>
      <c r="G3438" s="31" t="s">
        <v>19</v>
      </c>
      <c r="H3438" s="31">
        <v>4190806</v>
      </c>
      <c r="I3438" s="31">
        <v>2453200</v>
      </c>
      <c r="J3438" s="10">
        <v>0</v>
      </c>
    </row>
    <row r="3439" spans="1:10" x14ac:dyDescent="0.3">
      <c r="A3439" s="31">
        <v>2021</v>
      </c>
      <c r="B3439" s="31" t="s">
        <v>17</v>
      </c>
      <c r="C3439" s="5" t="s">
        <v>92</v>
      </c>
      <c r="D3439" s="31" t="s">
        <v>20</v>
      </c>
      <c r="E3439" s="2" t="str">
        <f t="shared" si="106"/>
        <v>202109</v>
      </c>
      <c r="F3439" s="2" t="str">
        <f t="shared" si="107"/>
        <v>20210981</v>
      </c>
      <c r="G3439" s="31" t="s">
        <v>21</v>
      </c>
      <c r="H3439" s="31">
        <v>53080</v>
      </c>
      <c r="I3439" s="31">
        <v>225217</v>
      </c>
      <c r="J3439" s="10">
        <v>0</v>
      </c>
    </row>
    <row r="3440" spans="1:10" x14ac:dyDescent="0.3">
      <c r="A3440" s="31">
        <v>2021</v>
      </c>
      <c r="B3440" s="31" t="s">
        <v>17</v>
      </c>
      <c r="C3440" s="5" t="s">
        <v>92</v>
      </c>
      <c r="D3440" s="31" t="s">
        <v>22</v>
      </c>
      <c r="E3440" s="2" t="str">
        <f t="shared" si="106"/>
        <v>202109</v>
      </c>
      <c r="F3440" s="2" t="str">
        <f t="shared" si="107"/>
        <v>20210908</v>
      </c>
      <c r="G3440" s="31" t="s">
        <v>23</v>
      </c>
      <c r="H3440" s="31">
        <v>1223221</v>
      </c>
      <c r="I3440" s="31">
        <v>1430373</v>
      </c>
      <c r="J3440" s="10">
        <v>0</v>
      </c>
    </row>
    <row r="3441" spans="1:10" x14ac:dyDescent="0.3">
      <c r="A3441" s="31">
        <v>2021</v>
      </c>
      <c r="B3441" s="31" t="s">
        <v>17</v>
      </c>
      <c r="C3441" s="5" t="s">
        <v>92</v>
      </c>
      <c r="D3441" s="31" t="s">
        <v>24</v>
      </c>
      <c r="E3441" s="2" t="str">
        <f t="shared" si="106"/>
        <v>202109</v>
      </c>
      <c r="F3441" s="2" t="str">
        <f t="shared" si="107"/>
        <v>20210911</v>
      </c>
      <c r="G3441" s="31" t="s">
        <v>25</v>
      </c>
      <c r="H3441" s="31">
        <v>6458292</v>
      </c>
      <c r="I3441" s="31">
        <v>1429274</v>
      </c>
      <c r="J3441" s="10">
        <v>0</v>
      </c>
    </row>
    <row r="3442" spans="1:10" x14ac:dyDescent="0.3">
      <c r="A3442" s="31">
        <v>2021</v>
      </c>
      <c r="B3442" s="31" t="s">
        <v>17</v>
      </c>
      <c r="C3442" s="5" t="s">
        <v>92</v>
      </c>
      <c r="D3442" s="31" t="s">
        <v>26</v>
      </c>
      <c r="E3442" s="2" t="str">
        <f t="shared" si="106"/>
        <v>202109</v>
      </c>
      <c r="F3442" s="2" t="str">
        <f t="shared" si="107"/>
        <v>20210913</v>
      </c>
      <c r="G3442" s="31" t="s">
        <v>27</v>
      </c>
      <c r="H3442" s="31">
        <v>683195</v>
      </c>
      <c r="I3442" s="31">
        <v>1514357</v>
      </c>
      <c r="J3442" s="10">
        <v>0</v>
      </c>
    </row>
    <row r="3443" spans="1:10" x14ac:dyDescent="0.3">
      <c r="A3443" s="31">
        <v>2021</v>
      </c>
      <c r="B3443" s="31" t="s">
        <v>17</v>
      </c>
      <c r="C3443" s="5" t="s">
        <v>92</v>
      </c>
      <c r="D3443" s="31" t="s">
        <v>28</v>
      </c>
      <c r="E3443" s="2" t="str">
        <f t="shared" si="106"/>
        <v>202109</v>
      </c>
      <c r="F3443" s="2" t="str">
        <f t="shared" si="107"/>
        <v>20210915</v>
      </c>
      <c r="G3443" s="31" t="s">
        <v>29</v>
      </c>
      <c r="H3443" s="31">
        <v>491155</v>
      </c>
      <c r="I3443" s="31">
        <v>654547</v>
      </c>
      <c r="J3443" s="10">
        <v>0</v>
      </c>
    </row>
    <row r="3444" spans="1:10" x14ac:dyDescent="0.3">
      <c r="A3444" s="31">
        <v>2021</v>
      </c>
      <c r="B3444" s="31" t="s">
        <v>17</v>
      </c>
      <c r="C3444" s="5" t="s">
        <v>92</v>
      </c>
      <c r="D3444" s="31" t="s">
        <v>30</v>
      </c>
      <c r="E3444" s="2" t="str">
        <f t="shared" si="106"/>
        <v>202109</v>
      </c>
      <c r="F3444" s="2" t="str">
        <f t="shared" si="107"/>
        <v>20210917</v>
      </c>
      <c r="G3444" s="31" t="s">
        <v>31</v>
      </c>
      <c r="H3444" s="31">
        <v>504044</v>
      </c>
      <c r="I3444" s="31">
        <v>398387</v>
      </c>
      <c r="J3444" s="10">
        <v>0</v>
      </c>
    </row>
    <row r="3445" spans="1:10" x14ac:dyDescent="0.3">
      <c r="A3445" s="31">
        <v>2021</v>
      </c>
      <c r="B3445" s="31" t="s">
        <v>17</v>
      </c>
      <c r="C3445" s="5" t="s">
        <v>92</v>
      </c>
      <c r="D3445" s="31" t="s">
        <v>32</v>
      </c>
      <c r="E3445" s="2" t="str">
        <f t="shared" si="106"/>
        <v>202109</v>
      </c>
      <c r="F3445" s="2" t="str">
        <f t="shared" si="107"/>
        <v>20210918</v>
      </c>
      <c r="G3445" s="31" t="s">
        <v>33</v>
      </c>
      <c r="H3445" s="31">
        <v>76008</v>
      </c>
      <c r="I3445" s="31">
        <v>324136</v>
      </c>
      <c r="J3445" s="10">
        <v>0</v>
      </c>
    </row>
    <row r="3446" spans="1:10" x14ac:dyDescent="0.3">
      <c r="A3446" s="31">
        <v>2021</v>
      </c>
      <c r="B3446" s="31" t="s">
        <v>17</v>
      </c>
      <c r="C3446" s="5" t="s">
        <v>92</v>
      </c>
      <c r="D3446" s="31" t="s">
        <v>34</v>
      </c>
      <c r="E3446" s="2" t="str">
        <f t="shared" si="106"/>
        <v>202109</v>
      </c>
      <c r="F3446" s="2" t="str">
        <f t="shared" si="107"/>
        <v>20210985</v>
      </c>
      <c r="G3446" s="31" t="s">
        <v>35</v>
      </c>
      <c r="H3446" s="31">
        <v>170075</v>
      </c>
      <c r="I3446" s="31">
        <v>241087</v>
      </c>
      <c r="J3446" s="10">
        <v>0</v>
      </c>
    </row>
    <row r="3447" spans="1:10" x14ac:dyDescent="0.3">
      <c r="A3447" s="31">
        <v>2021</v>
      </c>
      <c r="B3447" s="31" t="s">
        <v>17</v>
      </c>
      <c r="C3447" s="5" t="s">
        <v>92</v>
      </c>
      <c r="D3447" s="31" t="s">
        <v>36</v>
      </c>
      <c r="E3447" s="2" t="str">
        <f t="shared" si="106"/>
        <v>202109</v>
      </c>
      <c r="F3447" s="2" t="str">
        <f t="shared" si="107"/>
        <v>20210919</v>
      </c>
      <c r="G3447" s="31" t="s">
        <v>37</v>
      </c>
      <c r="H3447" s="31">
        <v>299865</v>
      </c>
      <c r="I3447" s="31">
        <v>987957</v>
      </c>
      <c r="J3447" s="10">
        <v>0</v>
      </c>
    </row>
    <row r="3448" spans="1:10" x14ac:dyDescent="0.3">
      <c r="A3448" s="31">
        <v>2021</v>
      </c>
      <c r="B3448" s="31" t="s">
        <v>17</v>
      </c>
      <c r="C3448" s="5" t="s">
        <v>92</v>
      </c>
      <c r="D3448" s="31" t="s">
        <v>38</v>
      </c>
      <c r="E3448" s="2" t="str">
        <f t="shared" si="106"/>
        <v>202109</v>
      </c>
      <c r="F3448" s="2" t="str">
        <f t="shared" si="107"/>
        <v>20210920</v>
      </c>
      <c r="G3448" s="31" t="s">
        <v>39</v>
      </c>
      <c r="H3448" s="31">
        <v>344881</v>
      </c>
      <c r="I3448" s="31">
        <v>874410</v>
      </c>
      <c r="J3448" s="10">
        <v>0</v>
      </c>
    </row>
    <row r="3449" spans="1:10" x14ac:dyDescent="0.3">
      <c r="A3449" s="31">
        <v>2021</v>
      </c>
      <c r="B3449" s="31" t="s">
        <v>17</v>
      </c>
      <c r="C3449" s="5" t="s">
        <v>92</v>
      </c>
      <c r="D3449" s="31" t="s">
        <v>40</v>
      </c>
      <c r="E3449" s="2" t="str">
        <f t="shared" si="106"/>
        <v>202109</v>
      </c>
      <c r="F3449" s="2" t="str">
        <f t="shared" si="107"/>
        <v>20210927</v>
      </c>
      <c r="G3449" s="31" t="s">
        <v>41</v>
      </c>
      <c r="H3449" s="31">
        <v>53678</v>
      </c>
      <c r="I3449" s="31">
        <v>373125</v>
      </c>
      <c r="J3449" s="10">
        <v>0</v>
      </c>
    </row>
    <row r="3450" spans="1:10" x14ac:dyDescent="0.3">
      <c r="A3450" s="31">
        <v>2021</v>
      </c>
      <c r="B3450" s="31" t="s">
        <v>17</v>
      </c>
      <c r="C3450" s="5" t="s">
        <v>92</v>
      </c>
      <c r="D3450" s="31" t="s">
        <v>42</v>
      </c>
      <c r="E3450" s="2" t="str">
        <f t="shared" si="106"/>
        <v>202109</v>
      </c>
      <c r="F3450" s="2" t="str">
        <f t="shared" si="107"/>
        <v>20210923</v>
      </c>
      <c r="G3450" s="31" t="s">
        <v>43</v>
      </c>
      <c r="H3450" s="31">
        <v>340336</v>
      </c>
      <c r="I3450" s="31">
        <v>1315540</v>
      </c>
      <c r="J3450" s="10">
        <v>0</v>
      </c>
    </row>
    <row r="3451" spans="1:10" x14ac:dyDescent="0.3">
      <c r="A3451" s="31">
        <v>2021</v>
      </c>
      <c r="B3451" s="31" t="s">
        <v>17</v>
      </c>
      <c r="C3451" s="5" t="s">
        <v>92</v>
      </c>
      <c r="D3451" s="31" t="s">
        <v>44</v>
      </c>
      <c r="E3451" s="2" t="str">
        <f t="shared" si="106"/>
        <v>202109</v>
      </c>
      <c r="F3451" s="2" t="str">
        <f t="shared" si="107"/>
        <v>20210925</v>
      </c>
      <c r="G3451" s="31" t="s">
        <v>45</v>
      </c>
      <c r="H3451" s="31">
        <v>1671425</v>
      </c>
      <c r="I3451" s="31">
        <v>872600</v>
      </c>
      <c r="J3451" s="10">
        <v>0</v>
      </c>
    </row>
    <row r="3452" spans="1:10" x14ac:dyDescent="0.3">
      <c r="A3452" s="31">
        <v>2021</v>
      </c>
      <c r="B3452" s="31" t="s">
        <v>17</v>
      </c>
      <c r="C3452" s="5" t="s">
        <v>92</v>
      </c>
      <c r="D3452" s="31" t="s">
        <v>46</v>
      </c>
      <c r="E3452" s="2" t="str">
        <f t="shared" si="106"/>
        <v>202109</v>
      </c>
      <c r="F3452" s="2" t="str">
        <f t="shared" si="107"/>
        <v>20210994</v>
      </c>
      <c r="G3452" s="31" t="s">
        <v>47</v>
      </c>
      <c r="H3452" s="31">
        <v>5918</v>
      </c>
      <c r="I3452" s="31">
        <v>42753</v>
      </c>
      <c r="J3452" s="10">
        <v>0</v>
      </c>
    </row>
    <row r="3453" spans="1:10" x14ac:dyDescent="0.3">
      <c r="A3453" s="31">
        <v>2021</v>
      </c>
      <c r="B3453" s="31" t="s">
        <v>17</v>
      </c>
      <c r="C3453" s="5" t="s">
        <v>92</v>
      </c>
      <c r="D3453" s="31" t="s">
        <v>48</v>
      </c>
      <c r="E3453" s="2" t="str">
        <f t="shared" si="106"/>
        <v>202109</v>
      </c>
      <c r="F3453" s="2" t="str">
        <f t="shared" si="107"/>
        <v>20210995</v>
      </c>
      <c r="G3453" s="31" t="s">
        <v>49</v>
      </c>
      <c r="H3453" s="31">
        <v>21281</v>
      </c>
      <c r="I3453" s="31">
        <v>61111</v>
      </c>
      <c r="J3453" s="10">
        <v>0</v>
      </c>
    </row>
    <row r="3454" spans="1:10" x14ac:dyDescent="0.3">
      <c r="A3454" s="31">
        <v>2021</v>
      </c>
      <c r="B3454" s="31" t="s">
        <v>17</v>
      </c>
      <c r="C3454" s="5" t="s">
        <v>92</v>
      </c>
      <c r="D3454" s="31" t="s">
        <v>50</v>
      </c>
      <c r="E3454" s="2" t="str">
        <f t="shared" si="106"/>
        <v>202109</v>
      </c>
      <c r="F3454" s="2" t="str">
        <f t="shared" si="107"/>
        <v>20210941</v>
      </c>
      <c r="G3454" s="31" t="s">
        <v>51</v>
      </c>
      <c r="H3454" s="31">
        <v>349548</v>
      </c>
      <c r="I3454" s="31">
        <v>788450</v>
      </c>
      <c r="J3454" s="10">
        <v>0</v>
      </c>
    </row>
    <row r="3455" spans="1:10" x14ac:dyDescent="0.3">
      <c r="A3455" s="31">
        <v>2021</v>
      </c>
      <c r="B3455" s="31" t="s">
        <v>17</v>
      </c>
      <c r="C3455" s="5" t="s">
        <v>92</v>
      </c>
      <c r="D3455" s="31" t="s">
        <v>54</v>
      </c>
      <c r="E3455" s="2" t="str">
        <f t="shared" si="106"/>
        <v>202109</v>
      </c>
      <c r="F3455" s="2" t="str">
        <f t="shared" si="107"/>
        <v>20210944</v>
      </c>
      <c r="G3455" s="31" t="s">
        <v>55</v>
      </c>
      <c r="H3455" s="31">
        <v>151921</v>
      </c>
      <c r="I3455" s="31">
        <v>813909</v>
      </c>
      <c r="J3455" s="10">
        <v>0</v>
      </c>
    </row>
    <row r="3456" spans="1:10" x14ac:dyDescent="0.3">
      <c r="A3456" s="31">
        <v>2021</v>
      </c>
      <c r="B3456" s="31" t="s">
        <v>17</v>
      </c>
      <c r="C3456" s="5" t="s">
        <v>92</v>
      </c>
      <c r="D3456" s="31" t="s">
        <v>56</v>
      </c>
      <c r="E3456" s="2" t="str">
        <f t="shared" si="106"/>
        <v>202109</v>
      </c>
      <c r="F3456" s="2" t="str">
        <f t="shared" si="107"/>
        <v>20210947</v>
      </c>
      <c r="G3456" s="31" t="s">
        <v>57</v>
      </c>
      <c r="H3456" s="31">
        <v>402104</v>
      </c>
      <c r="I3456" s="31">
        <v>952529</v>
      </c>
      <c r="J3456" s="10">
        <v>0</v>
      </c>
    </row>
    <row r="3457" spans="1:10" x14ac:dyDescent="0.3">
      <c r="A3457" s="31">
        <v>2021</v>
      </c>
      <c r="B3457" s="31" t="s">
        <v>17</v>
      </c>
      <c r="C3457" s="5" t="s">
        <v>92</v>
      </c>
      <c r="D3457" s="31" t="s">
        <v>58</v>
      </c>
      <c r="E3457" s="2" t="str">
        <f t="shared" si="106"/>
        <v>202109</v>
      </c>
      <c r="F3457" s="2" t="str">
        <f t="shared" si="107"/>
        <v>20210950</v>
      </c>
      <c r="G3457" s="31" t="s">
        <v>59</v>
      </c>
      <c r="H3457" s="31">
        <v>472530</v>
      </c>
      <c r="I3457" s="31">
        <v>543124</v>
      </c>
      <c r="J3457" s="10">
        <v>0</v>
      </c>
    </row>
    <row r="3458" spans="1:10" x14ac:dyDescent="0.3">
      <c r="A3458" s="31">
        <v>2021</v>
      </c>
      <c r="B3458" s="31" t="s">
        <v>17</v>
      </c>
      <c r="C3458" s="5" t="s">
        <v>92</v>
      </c>
      <c r="D3458" s="31" t="s">
        <v>60</v>
      </c>
      <c r="E3458" s="2" t="str">
        <f t="shared" si="106"/>
        <v>202109</v>
      </c>
      <c r="F3458" s="2" t="str">
        <f t="shared" si="107"/>
        <v>20210952</v>
      </c>
      <c r="G3458" s="31" t="s">
        <v>61</v>
      </c>
      <c r="H3458" s="31">
        <v>291031</v>
      </c>
      <c r="I3458" s="31">
        <v>1146896</v>
      </c>
      <c r="J3458" s="10">
        <v>0</v>
      </c>
    </row>
    <row r="3459" spans="1:10" x14ac:dyDescent="0.3">
      <c r="A3459" s="31">
        <v>2021</v>
      </c>
      <c r="B3459" s="31" t="s">
        <v>17</v>
      </c>
      <c r="C3459" s="5" t="s">
        <v>92</v>
      </c>
      <c r="D3459" s="31" t="s">
        <v>62</v>
      </c>
      <c r="E3459" s="2" t="str">
        <f t="shared" ref="E3459:E3522" si="108">+CONCATENATE(A3459,C3459)</f>
        <v>202109</v>
      </c>
      <c r="F3459" s="2" t="str">
        <f t="shared" si="107"/>
        <v>20210954</v>
      </c>
      <c r="G3459" s="31" t="s">
        <v>63</v>
      </c>
      <c r="H3459" s="31">
        <v>461030</v>
      </c>
      <c r="I3459" s="31">
        <v>1098577</v>
      </c>
      <c r="J3459" s="10">
        <v>0</v>
      </c>
    </row>
    <row r="3460" spans="1:10" x14ac:dyDescent="0.3">
      <c r="A3460" s="31">
        <v>2021</v>
      </c>
      <c r="B3460" s="31" t="s">
        <v>17</v>
      </c>
      <c r="C3460" s="5" t="s">
        <v>92</v>
      </c>
      <c r="D3460" s="31" t="s">
        <v>64</v>
      </c>
      <c r="E3460" s="2" t="str">
        <f t="shared" si="108"/>
        <v>202109</v>
      </c>
      <c r="F3460" s="2" t="str">
        <f t="shared" si="107"/>
        <v>20210986</v>
      </c>
      <c r="G3460" s="31" t="s">
        <v>65</v>
      </c>
      <c r="H3460" s="31">
        <v>47733</v>
      </c>
      <c r="I3460" s="31">
        <v>264273</v>
      </c>
      <c r="J3460" s="10">
        <v>0</v>
      </c>
    </row>
    <row r="3461" spans="1:10" x14ac:dyDescent="0.3">
      <c r="A3461" s="31">
        <v>2021</v>
      </c>
      <c r="B3461" s="31" t="s">
        <v>17</v>
      </c>
      <c r="C3461" s="5" t="s">
        <v>92</v>
      </c>
      <c r="D3461" s="31" t="s">
        <v>66</v>
      </c>
      <c r="E3461" s="2" t="str">
        <f t="shared" si="108"/>
        <v>202109</v>
      </c>
      <c r="F3461" s="2" t="str">
        <f t="shared" ref="F3461:F3524" si="109">+CONCATENATE(A3461,C3461,D3461)</f>
        <v>20210963</v>
      </c>
      <c r="G3461" s="31" t="s">
        <v>67</v>
      </c>
      <c r="H3461" s="31">
        <v>301214</v>
      </c>
      <c r="I3461" s="31">
        <v>249293</v>
      </c>
      <c r="J3461" s="10">
        <v>0</v>
      </c>
    </row>
    <row r="3462" spans="1:10" x14ac:dyDescent="0.3">
      <c r="A3462" s="31">
        <v>2021</v>
      </c>
      <c r="B3462" s="31" t="s">
        <v>17</v>
      </c>
      <c r="C3462" s="5" t="s">
        <v>92</v>
      </c>
      <c r="D3462" s="31" t="s">
        <v>68</v>
      </c>
      <c r="E3462" s="2" t="str">
        <f t="shared" si="108"/>
        <v>202109</v>
      </c>
      <c r="F3462" s="2" t="str">
        <f t="shared" si="109"/>
        <v>20210966</v>
      </c>
      <c r="G3462" s="31" t="s">
        <v>69</v>
      </c>
      <c r="H3462" s="31">
        <v>600284</v>
      </c>
      <c r="I3462" s="31">
        <v>408839</v>
      </c>
      <c r="J3462" s="10">
        <v>0</v>
      </c>
    </row>
    <row r="3463" spans="1:10" x14ac:dyDescent="0.3">
      <c r="A3463" s="31">
        <v>2021</v>
      </c>
      <c r="B3463" s="31" t="s">
        <v>17</v>
      </c>
      <c r="C3463" s="5" t="s">
        <v>92</v>
      </c>
      <c r="D3463" s="31" t="s">
        <v>70</v>
      </c>
      <c r="E3463" s="2" t="str">
        <f t="shared" si="108"/>
        <v>202109</v>
      </c>
      <c r="F3463" s="2" t="str">
        <f t="shared" si="109"/>
        <v>20210988</v>
      </c>
      <c r="G3463" s="31" t="s">
        <v>71</v>
      </c>
      <c r="H3463" s="31">
        <v>45136</v>
      </c>
      <c r="I3463" s="31">
        <v>16817</v>
      </c>
      <c r="J3463" s="10">
        <v>0</v>
      </c>
    </row>
    <row r="3464" spans="1:10" x14ac:dyDescent="0.3">
      <c r="A3464" s="31">
        <v>2021</v>
      </c>
      <c r="B3464" s="31" t="s">
        <v>17</v>
      </c>
      <c r="C3464" s="5" t="s">
        <v>92</v>
      </c>
      <c r="D3464" s="31" t="s">
        <v>72</v>
      </c>
      <c r="E3464" s="2" t="str">
        <f t="shared" si="108"/>
        <v>202109</v>
      </c>
      <c r="F3464" s="2" t="str">
        <f t="shared" si="109"/>
        <v>20210968</v>
      </c>
      <c r="G3464" s="31" t="s">
        <v>73</v>
      </c>
      <c r="H3464" s="31">
        <v>1170513</v>
      </c>
      <c r="I3464" s="31">
        <v>993387</v>
      </c>
      <c r="J3464" s="10">
        <v>0</v>
      </c>
    </row>
    <row r="3465" spans="1:10" x14ac:dyDescent="0.3">
      <c r="A3465" s="31">
        <v>2021</v>
      </c>
      <c r="B3465" s="31" t="s">
        <v>17</v>
      </c>
      <c r="C3465" s="5" t="s">
        <v>92</v>
      </c>
      <c r="D3465" s="31" t="s">
        <v>74</v>
      </c>
      <c r="E3465" s="2" t="str">
        <f t="shared" si="108"/>
        <v>202109</v>
      </c>
      <c r="F3465" s="2" t="str">
        <f t="shared" si="109"/>
        <v>20210970</v>
      </c>
      <c r="G3465" s="31" t="s">
        <v>75</v>
      </c>
      <c r="H3465" s="31">
        <v>166227</v>
      </c>
      <c r="I3465" s="31">
        <v>777313</v>
      </c>
      <c r="J3465" s="10">
        <v>0</v>
      </c>
    </row>
    <row r="3466" spans="1:10" x14ac:dyDescent="0.3">
      <c r="A3466" s="31">
        <v>2021</v>
      </c>
      <c r="B3466" s="31" t="s">
        <v>17</v>
      </c>
      <c r="C3466" s="5" t="s">
        <v>92</v>
      </c>
      <c r="D3466" s="31" t="s">
        <v>76</v>
      </c>
      <c r="E3466" s="2" t="str">
        <f t="shared" si="108"/>
        <v>202109</v>
      </c>
      <c r="F3466" s="2" t="str">
        <f t="shared" si="109"/>
        <v>20210973</v>
      </c>
      <c r="G3466" s="31" t="s">
        <v>77</v>
      </c>
      <c r="H3466" s="31">
        <v>538306</v>
      </c>
      <c r="I3466" s="31">
        <v>744683</v>
      </c>
      <c r="J3466" s="10">
        <v>0</v>
      </c>
    </row>
    <row r="3467" spans="1:10" x14ac:dyDescent="0.3">
      <c r="A3467" s="31">
        <v>2021</v>
      </c>
      <c r="B3467" s="31" t="s">
        <v>17</v>
      </c>
      <c r="C3467" s="5" t="s">
        <v>92</v>
      </c>
      <c r="D3467" s="31" t="s">
        <v>78</v>
      </c>
      <c r="E3467" s="2" t="str">
        <f t="shared" si="108"/>
        <v>202109</v>
      </c>
      <c r="F3467" s="2" t="str">
        <f t="shared" si="109"/>
        <v>20210976</v>
      </c>
      <c r="G3467" s="31" t="s">
        <v>79</v>
      </c>
      <c r="H3467" s="31">
        <v>2625974</v>
      </c>
      <c r="I3467" s="31">
        <v>1877477</v>
      </c>
      <c r="J3467" s="10">
        <v>0</v>
      </c>
    </row>
    <row r="3468" spans="1:10" x14ac:dyDescent="0.3">
      <c r="A3468" s="31">
        <v>2021</v>
      </c>
      <c r="B3468" s="31" t="s">
        <v>17</v>
      </c>
      <c r="C3468" s="5" t="s">
        <v>92</v>
      </c>
      <c r="D3468" s="31" t="s">
        <v>80</v>
      </c>
      <c r="E3468" s="2" t="str">
        <f t="shared" si="108"/>
        <v>202109</v>
      </c>
      <c r="F3468" s="2" t="str">
        <f t="shared" si="109"/>
        <v>20210997</v>
      </c>
      <c r="G3468" s="31" t="s">
        <v>81</v>
      </c>
      <c r="H3468" s="31">
        <v>4710</v>
      </c>
      <c r="I3468" s="31">
        <v>27148</v>
      </c>
      <c r="J3468" s="10">
        <v>0</v>
      </c>
    </row>
    <row r="3469" spans="1:10" x14ac:dyDescent="0.3">
      <c r="A3469" s="31">
        <v>2021</v>
      </c>
      <c r="B3469" s="31" t="s">
        <v>17</v>
      </c>
      <c r="C3469" s="5" t="s">
        <v>92</v>
      </c>
      <c r="D3469" s="31" t="s">
        <v>82</v>
      </c>
      <c r="E3469" s="2" t="str">
        <f t="shared" si="108"/>
        <v>202109</v>
      </c>
      <c r="F3469" s="2" t="str">
        <f t="shared" si="109"/>
        <v>20210999</v>
      </c>
      <c r="G3469" s="31" t="s">
        <v>83</v>
      </c>
      <c r="H3469" s="31">
        <v>10819</v>
      </c>
      <c r="I3469" s="31">
        <v>64224</v>
      </c>
      <c r="J3469" s="10">
        <v>0</v>
      </c>
    </row>
    <row r="3470" spans="1:10" x14ac:dyDescent="0.3">
      <c r="A3470" s="31">
        <v>2021</v>
      </c>
      <c r="B3470" s="31" t="s">
        <v>16</v>
      </c>
      <c r="C3470" s="5" t="s">
        <v>91</v>
      </c>
      <c r="D3470" s="31" t="s">
        <v>5</v>
      </c>
      <c r="E3470" s="2" t="str">
        <f t="shared" si="108"/>
        <v>202110</v>
      </c>
      <c r="F3470" s="2" t="str">
        <f t="shared" si="109"/>
        <v>20211091</v>
      </c>
      <c r="G3470" s="31" t="s">
        <v>6</v>
      </c>
      <c r="H3470" s="31">
        <v>18311</v>
      </c>
      <c r="I3470" s="31">
        <v>56120</v>
      </c>
      <c r="J3470" s="10">
        <v>0</v>
      </c>
    </row>
    <row r="3471" spans="1:10" x14ac:dyDescent="0.3">
      <c r="A3471" s="31">
        <v>2021</v>
      </c>
      <c r="B3471" s="31" t="s">
        <v>16</v>
      </c>
      <c r="C3471" s="5" t="s">
        <v>91</v>
      </c>
      <c r="D3471" s="31" t="s">
        <v>18</v>
      </c>
      <c r="E3471" s="2" t="str">
        <f t="shared" si="108"/>
        <v>202110</v>
      </c>
      <c r="F3471" s="2" t="str">
        <f t="shared" si="109"/>
        <v>20211005</v>
      </c>
      <c r="G3471" s="31" t="s">
        <v>19</v>
      </c>
      <c r="H3471" s="31">
        <v>4213503</v>
      </c>
      <c r="I3471" s="31">
        <v>2445234</v>
      </c>
      <c r="J3471" s="10">
        <v>0</v>
      </c>
    </row>
    <row r="3472" spans="1:10" x14ac:dyDescent="0.3">
      <c r="A3472" s="31">
        <v>2021</v>
      </c>
      <c r="B3472" s="31" t="s">
        <v>16</v>
      </c>
      <c r="C3472" s="5" t="s">
        <v>91</v>
      </c>
      <c r="D3472" s="31" t="s">
        <v>20</v>
      </c>
      <c r="E3472" s="2" t="str">
        <f t="shared" si="108"/>
        <v>202110</v>
      </c>
      <c r="F3472" s="2" t="str">
        <f t="shared" si="109"/>
        <v>20211081</v>
      </c>
      <c r="G3472" s="31" t="s">
        <v>21</v>
      </c>
      <c r="H3472" s="31">
        <v>54023</v>
      </c>
      <c r="I3472" s="31">
        <v>225071</v>
      </c>
      <c r="J3472" s="10">
        <v>0</v>
      </c>
    </row>
    <row r="3473" spans="1:10" x14ac:dyDescent="0.3">
      <c r="A3473" s="31">
        <v>2021</v>
      </c>
      <c r="B3473" s="31" t="s">
        <v>16</v>
      </c>
      <c r="C3473" s="5" t="s">
        <v>91</v>
      </c>
      <c r="D3473" s="31" t="s">
        <v>22</v>
      </c>
      <c r="E3473" s="2" t="str">
        <f t="shared" si="108"/>
        <v>202110</v>
      </c>
      <c r="F3473" s="2" t="str">
        <f t="shared" si="109"/>
        <v>20211008</v>
      </c>
      <c r="G3473" s="31" t="s">
        <v>23</v>
      </c>
      <c r="H3473" s="31">
        <v>1233371</v>
      </c>
      <c r="I3473" s="31">
        <v>1425494</v>
      </c>
      <c r="J3473" s="10">
        <v>0</v>
      </c>
    </row>
    <row r="3474" spans="1:10" x14ac:dyDescent="0.3">
      <c r="A3474" s="31">
        <v>2021</v>
      </c>
      <c r="B3474" s="31" t="s">
        <v>16</v>
      </c>
      <c r="C3474" s="5" t="s">
        <v>91</v>
      </c>
      <c r="D3474" s="31" t="s">
        <v>24</v>
      </c>
      <c r="E3474" s="2" t="str">
        <f t="shared" si="108"/>
        <v>202110</v>
      </c>
      <c r="F3474" s="2" t="str">
        <f t="shared" si="109"/>
        <v>20211011</v>
      </c>
      <c r="G3474" s="31" t="s">
        <v>25</v>
      </c>
      <c r="H3474" s="31">
        <v>6516498</v>
      </c>
      <c r="I3474" s="31">
        <v>1434149</v>
      </c>
      <c r="J3474" s="10">
        <v>0</v>
      </c>
    </row>
    <row r="3475" spans="1:10" x14ac:dyDescent="0.3">
      <c r="A3475" s="31">
        <v>2021</v>
      </c>
      <c r="B3475" s="31" t="s">
        <v>16</v>
      </c>
      <c r="C3475" s="5" t="s">
        <v>91</v>
      </c>
      <c r="D3475" s="31" t="s">
        <v>26</v>
      </c>
      <c r="E3475" s="2" t="str">
        <f t="shared" si="108"/>
        <v>202110</v>
      </c>
      <c r="F3475" s="2" t="str">
        <f t="shared" si="109"/>
        <v>20211013</v>
      </c>
      <c r="G3475" s="31" t="s">
        <v>27</v>
      </c>
      <c r="H3475" s="31">
        <v>689549</v>
      </c>
      <c r="I3475" s="31">
        <v>1512253</v>
      </c>
      <c r="J3475" s="10">
        <v>0</v>
      </c>
    </row>
    <row r="3476" spans="1:10" x14ac:dyDescent="0.3">
      <c r="A3476" s="31">
        <v>2021</v>
      </c>
      <c r="B3476" s="31" t="s">
        <v>16</v>
      </c>
      <c r="C3476" s="5" t="s">
        <v>91</v>
      </c>
      <c r="D3476" s="31" t="s">
        <v>28</v>
      </c>
      <c r="E3476" s="2" t="str">
        <f t="shared" si="108"/>
        <v>202110</v>
      </c>
      <c r="F3476" s="2" t="str">
        <f t="shared" si="109"/>
        <v>20211015</v>
      </c>
      <c r="G3476" s="31" t="s">
        <v>29</v>
      </c>
      <c r="H3476" s="31">
        <v>490517</v>
      </c>
      <c r="I3476" s="31">
        <v>653520</v>
      </c>
      <c r="J3476" s="10">
        <v>0</v>
      </c>
    </row>
    <row r="3477" spans="1:10" x14ac:dyDescent="0.3">
      <c r="A3477" s="31">
        <v>2021</v>
      </c>
      <c r="B3477" s="31" t="s">
        <v>16</v>
      </c>
      <c r="C3477" s="5" t="s">
        <v>91</v>
      </c>
      <c r="D3477" s="31" t="s">
        <v>30</v>
      </c>
      <c r="E3477" s="2" t="str">
        <f t="shared" si="108"/>
        <v>202110</v>
      </c>
      <c r="F3477" s="2" t="str">
        <f t="shared" si="109"/>
        <v>20211017</v>
      </c>
      <c r="G3477" s="31" t="s">
        <v>31</v>
      </c>
      <c r="H3477" s="31">
        <v>507223</v>
      </c>
      <c r="I3477" s="31">
        <v>396841</v>
      </c>
      <c r="J3477" s="10">
        <v>0</v>
      </c>
    </row>
    <row r="3478" spans="1:10" x14ac:dyDescent="0.3">
      <c r="A3478" s="31">
        <v>2021</v>
      </c>
      <c r="B3478" s="31" t="s">
        <v>16</v>
      </c>
      <c r="C3478" s="5" t="s">
        <v>91</v>
      </c>
      <c r="D3478" s="31" t="s">
        <v>32</v>
      </c>
      <c r="E3478" s="2" t="str">
        <f t="shared" si="108"/>
        <v>202110</v>
      </c>
      <c r="F3478" s="2" t="str">
        <f t="shared" si="109"/>
        <v>20211018</v>
      </c>
      <c r="G3478" s="31" t="s">
        <v>33</v>
      </c>
      <c r="H3478" s="31">
        <v>77326</v>
      </c>
      <c r="I3478" s="31">
        <v>323077</v>
      </c>
      <c r="J3478" s="10">
        <v>0</v>
      </c>
    </row>
    <row r="3479" spans="1:10" x14ac:dyDescent="0.3">
      <c r="A3479" s="31">
        <v>2021</v>
      </c>
      <c r="B3479" s="31" t="s">
        <v>16</v>
      </c>
      <c r="C3479" s="5" t="s">
        <v>91</v>
      </c>
      <c r="D3479" s="31" t="s">
        <v>34</v>
      </c>
      <c r="E3479" s="2" t="str">
        <f t="shared" si="108"/>
        <v>202110</v>
      </c>
      <c r="F3479" s="2" t="str">
        <f t="shared" si="109"/>
        <v>20211085</v>
      </c>
      <c r="G3479" s="31" t="s">
        <v>35</v>
      </c>
      <c r="H3479" s="31">
        <v>170350</v>
      </c>
      <c r="I3479" s="31">
        <v>241619</v>
      </c>
      <c r="J3479" s="10">
        <v>0</v>
      </c>
    </row>
    <row r="3480" spans="1:10" x14ac:dyDescent="0.3">
      <c r="A3480" s="31">
        <v>2021</v>
      </c>
      <c r="B3480" s="31" t="s">
        <v>16</v>
      </c>
      <c r="C3480" s="5" t="s">
        <v>91</v>
      </c>
      <c r="D3480" s="31" t="s">
        <v>36</v>
      </c>
      <c r="E3480" s="2" t="str">
        <f t="shared" si="108"/>
        <v>202110</v>
      </c>
      <c r="F3480" s="2" t="str">
        <f t="shared" si="109"/>
        <v>20211019</v>
      </c>
      <c r="G3480" s="31" t="s">
        <v>37</v>
      </c>
      <c r="H3480" s="31">
        <v>303200</v>
      </c>
      <c r="I3480" s="31">
        <v>986321</v>
      </c>
      <c r="J3480" s="10">
        <v>0</v>
      </c>
    </row>
    <row r="3481" spans="1:10" x14ac:dyDescent="0.3">
      <c r="A3481" s="31">
        <v>2021</v>
      </c>
      <c r="B3481" s="31" t="s">
        <v>16</v>
      </c>
      <c r="C3481" s="5" t="s">
        <v>91</v>
      </c>
      <c r="D3481" s="31" t="s">
        <v>38</v>
      </c>
      <c r="E3481" s="2" t="str">
        <f t="shared" si="108"/>
        <v>202110</v>
      </c>
      <c r="F3481" s="2" t="str">
        <f t="shared" si="109"/>
        <v>20211020</v>
      </c>
      <c r="G3481" s="31" t="s">
        <v>39</v>
      </c>
      <c r="H3481" s="31">
        <v>347961</v>
      </c>
      <c r="I3481" s="31">
        <v>872702</v>
      </c>
      <c r="J3481" s="10">
        <v>0</v>
      </c>
    </row>
    <row r="3482" spans="1:10" x14ac:dyDescent="0.3">
      <c r="A3482" s="31">
        <v>2021</v>
      </c>
      <c r="B3482" s="31" t="s">
        <v>16</v>
      </c>
      <c r="C3482" s="5" t="s">
        <v>91</v>
      </c>
      <c r="D3482" s="31" t="s">
        <v>40</v>
      </c>
      <c r="E3482" s="2" t="str">
        <f t="shared" si="108"/>
        <v>202110</v>
      </c>
      <c r="F3482" s="2" t="str">
        <f t="shared" si="109"/>
        <v>20211027</v>
      </c>
      <c r="G3482" s="31" t="s">
        <v>41</v>
      </c>
      <c r="H3482" s="31">
        <v>53705</v>
      </c>
      <c r="I3482" s="31">
        <v>373551</v>
      </c>
      <c r="J3482" s="10">
        <v>0</v>
      </c>
    </row>
    <row r="3483" spans="1:10" x14ac:dyDescent="0.3">
      <c r="A3483" s="31">
        <v>2021</v>
      </c>
      <c r="B3483" s="31" t="s">
        <v>16</v>
      </c>
      <c r="C3483" s="5" t="s">
        <v>91</v>
      </c>
      <c r="D3483" s="31" t="s">
        <v>42</v>
      </c>
      <c r="E3483" s="2" t="str">
        <f t="shared" si="108"/>
        <v>202110</v>
      </c>
      <c r="F3483" s="2" t="str">
        <f t="shared" si="109"/>
        <v>20211023</v>
      </c>
      <c r="G3483" s="31" t="s">
        <v>43</v>
      </c>
      <c r="H3483" s="31">
        <v>344401</v>
      </c>
      <c r="I3483" s="31">
        <v>1312532</v>
      </c>
      <c r="J3483" s="10">
        <v>0</v>
      </c>
    </row>
    <row r="3484" spans="1:10" x14ac:dyDescent="0.3">
      <c r="A3484" s="31">
        <v>2021</v>
      </c>
      <c r="B3484" s="31" t="s">
        <v>16</v>
      </c>
      <c r="C3484" s="5" t="s">
        <v>91</v>
      </c>
      <c r="D3484" s="31" t="s">
        <v>44</v>
      </c>
      <c r="E3484" s="2" t="str">
        <f t="shared" si="108"/>
        <v>202110</v>
      </c>
      <c r="F3484" s="2" t="str">
        <f t="shared" si="109"/>
        <v>20211025</v>
      </c>
      <c r="G3484" s="31" t="s">
        <v>45</v>
      </c>
      <c r="H3484" s="31">
        <v>1639308</v>
      </c>
      <c r="I3484" s="31">
        <v>864605</v>
      </c>
      <c r="J3484" s="10">
        <v>0</v>
      </c>
    </row>
    <row r="3485" spans="1:10" x14ac:dyDescent="0.3">
      <c r="A3485" s="31">
        <v>2021</v>
      </c>
      <c r="B3485" s="31" t="s">
        <v>16</v>
      </c>
      <c r="C3485" s="5" t="s">
        <v>91</v>
      </c>
      <c r="D3485" s="31" t="s">
        <v>46</v>
      </c>
      <c r="E3485" s="2" t="str">
        <f t="shared" si="108"/>
        <v>202110</v>
      </c>
      <c r="F3485" s="2" t="str">
        <f t="shared" si="109"/>
        <v>20211094</v>
      </c>
      <c r="G3485" s="31" t="s">
        <v>47</v>
      </c>
      <c r="H3485" s="31">
        <v>5918</v>
      </c>
      <c r="I3485" s="31">
        <v>42809</v>
      </c>
      <c r="J3485" s="10">
        <v>0</v>
      </c>
    </row>
    <row r="3486" spans="1:10" x14ac:dyDescent="0.3">
      <c r="A3486" s="31">
        <v>2021</v>
      </c>
      <c r="B3486" s="31" t="s">
        <v>16</v>
      </c>
      <c r="C3486" s="5" t="s">
        <v>91</v>
      </c>
      <c r="D3486" s="31" t="s">
        <v>48</v>
      </c>
      <c r="E3486" s="2" t="str">
        <f t="shared" si="108"/>
        <v>202110</v>
      </c>
      <c r="F3486" s="2" t="str">
        <f t="shared" si="109"/>
        <v>20211095</v>
      </c>
      <c r="G3486" s="31" t="s">
        <v>49</v>
      </c>
      <c r="H3486" s="31">
        <v>21497</v>
      </c>
      <c r="I3486" s="31">
        <v>61051</v>
      </c>
      <c r="J3486" s="10">
        <v>0</v>
      </c>
    </row>
    <row r="3487" spans="1:10" x14ac:dyDescent="0.3">
      <c r="A3487" s="31">
        <v>2021</v>
      </c>
      <c r="B3487" s="31" t="s">
        <v>16</v>
      </c>
      <c r="C3487" s="5" t="s">
        <v>91</v>
      </c>
      <c r="D3487" s="31" t="s">
        <v>50</v>
      </c>
      <c r="E3487" s="2" t="str">
        <f t="shared" si="108"/>
        <v>202110</v>
      </c>
      <c r="F3487" s="2" t="str">
        <f t="shared" si="109"/>
        <v>20211041</v>
      </c>
      <c r="G3487" s="31" t="s">
        <v>51</v>
      </c>
      <c r="H3487" s="31">
        <v>348288</v>
      </c>
      <c r="I3487" s="31">
        <v>791679</v>
      </c>
      <c r="J3487" s="10">
        <v>0</v>
      </c>
    </row>
    <row r="3488" spans="1:10" x14ac:dyDescent="0.3">
      <c r="A3488" s="31">
        <v>2021</v>
      </c>
      <c r="B3488" s="31" t="s">
        <v>16</v>
      </c>
      <c r="C3488" s="5" t="s">
        <v>91</v>
      </c>
      <c r="D3488" s="31" t="s">
        <v>54</v>
      </c>
      <c r="E3488" s="2" t="str">
        <f t="shared" si="108"/>
        <v>202110</v>
      </c>
      <c r="F3488" s="2" t="str">
        <f t="shared" si="109"/>
        <v>20211044</v>
      </c>
      <c r="G3488" s="31" t="s">
        <v>55</v>
      </c>
      <c r="H3488" s="31">
        <v>153475</v>
      </c>
      <c r="I3488" s="31">
        <v>813199</v>
      </c>
      <c r="J3488" s="10">
        <v>0</v>
      </c>
    </row>
    <row r="3489" spans="1:10" x14ac:dyDescent="0.3">
      <c r="A3489" s="31">
        <v>2021</v>
      </c>
      <c r="B3489" s="31" t="s">
        <v>16</v>
      </c>
      <c r="C3489" s="5" t="s">
        <v>91</v>
      </c>
      <c r="D3489" s="31" t="s">
        <v>56</v>
      </c>
      <c r="E3489" s="2" t="str">
        <f t="shared" si="108"/>
        <v>202110</v>
      </c>
      <c r="F3489" s="2" t="str">
        <f t="shared" si="109"/>
        <v>20211047</v>
      </c>
      <c r="G3489" s="31" t="s">
        <v>57</v>
      </c>
      <c r="H3489" s="31">
        <v>405776</v>
      </c>
      <c r="I3489" s="31">
        <v>950780</v>
      </c>
      <c r="J3489" s="10">
        <v>0</v>
      </c>
    </row>
    <row r="3490" spans="1:10" x14ac:dyDescent="0.3">
      <c r="A3490" s="31">
        <v>2021</v>
      </c>
      <c r="B3490" s="31" t="s">
        <v>16</v>
      </c>
      <c r="C3490" s="5" t="s">
        <v>91</v>
      </c>
      <c r="D3490" s="31" t="s">
        <v>58</v>
      </c>
      <c r="E3490" s="2" t="str">
        <f t="shared" si="108"/>
        <v>202110</v>
      </c>
      <c r="F3490" s="2" t="str">
        <f t="shared" si="109"/>
        <v>20211050</v>
      </c>
      <c r="G3490" s="31" t="s">
        <v>59</v>
      </c>
      <c r="H3490" s="31">
        <v>475795</v>
      </c>
      <c r="I3490" s="31">
        <v>540867</v>
      </c>
      <c r="J3490" s="10">
        <v>0</v>
      </c>
    </row>
    <row r="3491" spans="1:10" x14ac:dyDescent="0.3">
      <c r="A3491" s="31">
        <v>2021</v>
      </c>
      <c r="B3491" s="31" t="s">
        <v>16</v>
      </c>
      <c r="C3491" s="5" t="s">
        <v>91</v>
      </c>
      <c r="D3491" s="31" t="s">
        <v>60</v>
      </c>
      <c r="E3491" s="2" t="str">
        <f t="shared" si="108"/>
        <v>202110</v>
      </c>
      <c r="F3491" s="2" t="str">
        <f t="shared" si="109"/>
        <v>20211052</v>
      </c>
      <c r="G3491" s="31" t="s">
        <v>61</v>
      </c>
      <c r="H3491" s="31">
        <v>293096</v>
      </c>
      <c r="I3491" s="31">
        <v>1145730</v>
      </c>
      <c r="J3491" s="10">
        <v>0</v>
      </c>
    </row>
    <row r="3492" spans="1:10" x14ac:dyDescent="0.3">
      <c r="A3492" s="31">
        <v>2021</v>
      </c>
      <c r="B3492" s="31" t="s">
        <v>16</v>
      </c>
      <c r="C3492" s="5" t="s">
        <v>91</v>
      </c>
      <c r="D3492" s="31" t="s">
        <v>62</v>
      </c>
      <c r="E3492" s="2" t="str">
        <f t="shared" si="108"/>
        <v>202110</v>
      </c>
      <c r="F3492" s="2" t="str">
        <f t="shared" si="109"/>
        <v>20211054</v>
      </c>
      <c r="G3492" s="31" t="s">
        <v>63</v>
      </c>
      <c r="H3492" s="31">
        <v>463644</v>
      </c>
      <c r="I3492" s="31">
        <v>1098712</v>
      </c>
      <c r="J3492" s="10">
        <v>0</v>
      </c>
    </row>
    <row r="3493" spans="1:10" x14ac:dyDescent="0.3">
      <c r="A3493" s="31">
        <v>2021</v>
      </c>
      <c r="B3493" s="31" t="s">
        <v>16</v>
      </c>
      <c r="C3493" s="5" t="s">
        <v>91</v>
      </c>
      <c r="D3493" s="31" t="s">
        <v>64</v>
      </c>
      <c r="E3493" s="2" t="str">
        <f t="shared" si="108"/>
        <v>202110</v>
      </c>
      <c r="F3493" s="2" t="str">
        <f t="shared" si="109"/>
        <v>20211086</v>
      </c>
      <c r="G3493" s="31" t="s">
        <v>65</v>
      </c>
      <c r="H3493" s="31">
        <v>48612</v>
      </c>
      <c r="I3493" s="31">
        <v>264174</v>
      </c>
      <c r="J3493" s="10">
        <v>0</v>
      </c>
    </row>
    <row r="3494" spans="1:10" x14ac:dyDescent="0.3">
      <c r="A3494" s="31">
        <v>2021</v>
      </c>
      <c r="B3494" s="31" t="s">
        <v>16</v>
      </c>
      <c r="C3494" s="5" t="s">
        <v>91</v>
      </c>
      <c r="D3494" s="31" t="s">
        <v>66</v>
      </c>
      <c r="E3494" s="2" t="str">
        <f t="shared" si="108"/>
        <v>202110</v>
      </c>
      <c r="F3494" s="2" t="str">
        <f t="shared" si="109"/>
        <v>20211063</v>
      </c>
      <c r="G3494" s="31" t="s">
        <v>67</v>
      </c>
      <c r="H3494" s="31">
        <v>303484</v>
      </c>
      <c r="I3494" s="31">
        <v>248437</v>
      </c>
      <c r="J3494" s="10">
        <v>0</v>
      </c>
    </row>
    <row r="3495" spans="1:10" x14ac:dyDescent="0.3">
      <c r="A3495" s="31">
        <v>2021</v>
      </c>
      <c r="B3495" s="31" t="s">
        <v>16</v>
      </c>
      <c r="C3495" s="5" t="s">
        <v>91</v>
      </c>
      <c r="D3495" s="31" t="s">
        <v>68</v>
      </c>
      <c r="E3495" s="2" t="str">
        <f t="shared" si="108"/>
        <v>202110</v>
      </c>
      <c r="F3495" s="2" t="str">
        <f t="shared" si="109"/>
        <v>20211066</v>
      </c>
      <c r="G3495" s="31" t="s">
        <v>69</v>
      </c>
      <c r="H3495" s="31">
        <v>604877</v>
      </c>
      <c r="I3495" s="31">
        <v>407308</v>
      </c>
      <c r="J3495" s="10">
        <v>0</v>
      </c>
    </row>
    <row r="3496" spans="1:10" x14ac:dyDescent="0.3">
      <c r="A3496" s="31">
        <v>2021</v>
      </c>
      <c r="B3496" s="31" t="s">
        <v>16</v>
      </c>
      <c r="C3496" s="5" t="s">
        <v>91</v>
      </c>
      <c r="D3496" s="31" t="s">
        <v>70</v>
      </c>
      <c r="E3496" s="2" t="str">
        <f t="shared" si="108"/>
        <v>202110</v>
      </c>
      <c r="F3496" s="2" t="str">
        <f t="shared" si="109"/>
        <v>20211088</v>
      </c>
      <c r="G3496" s="31" t="s">
        <v>71</v>
      </c>
      <c r="H3496" s="31">
        <v>45402</v>
      </c>
      <c r="I3496" s="31">
        <v>16421</v>
      </c>
      <c r="J3496" s="10">
        <v>0</v>
      </c>
    </row>
    <row r="3497" spans="1:10" x14ac:dyDescent="0.3">
      <c r="A3497" s="31">
        <v>2021</v>
      </c>
      <c r="B3497" s="31" t="s">
        <v>16</v>
      </c>
      <c r="C3497" s="5" t="s">
        <v>91</v>
      </c>
      <c r="D3497" s="31" t="s">
        <v>72</v>
      </c>
      <c r="E3497" s="2" t="str">
        <f t="shared" si="108"/>
        <v>202110</v>
      </c>
      <c r="F3497" s="2" t="str">
        <f t="shared" si="109"/>
        <v>20211068</v>
      </c>
      <c r="G3497" s="31" t="s">
        <v>73</v>
      </c>
      <c r="H3497" s="31">
        <v>1178107</v>
      </c>
      <c r="I3497" s="31">
        <v>988056</v>
      </c>
      <c r="J3497" s="10">
        <v>0</v>
      </c>
    </row>
    <row r="3498" spans="1:10" x14ac:dyDescent="0.3">
      <c r="A3498" s="31">
        <v>2021</v>
      </c>
      <c r="B3498" s="31" t="s">
        <v>16</v>
      </c>
      <c r="C3498" s="5" t="s">
        <v>91</v>
      </c>
      <c r="D3498" s="31" t="s">
        <v>74</v>
      </c>
      <c r="E3498" s="2" t="str">
        <f t="shared" si="108"/>
        <v>202110</v>
      </c>
      <c r="F3498" s="2" t="str">
        <f t="shared" si="109"/>
        <v>20211070</v>
      </c>
      <c r="G3498" s="31" t="s">
        <v>75</v>
      </c>
      <c r="H3498" s="31">
        <v>168416</v>
      </c>
      <c r="I3498" s="31">
        <v>775387</v>
      </c>
      <c r="J3498" s="10">
        <v>0</v>
      </c>
    </row>
    <row r="3499" spans="1:10" x14ac:dyDescent="0.3">
      <c r="A3499" s="31">
        <v>2021</v>
      </c>
      <c r="B3499" s="31" t="s">
        <v>16</v>
      </c>
      <c r="C3499" s="5" t="s">
        <v>91</v>
      </c>
      <c r="D3499" s="31" t="s">
        <v>76</v>
      </c>
      <c r="E3499" s="2" t="str">
        <f t="shared" si="108"/>
        <v>202110</v>
      </c>
      <c r="F3499" s="2" t="str">
        <f t="shared" si="109"/>
        <v>20211073</v>
      </c>
      <c r="G3499" s="31" t="s">
        <v>77</v>
      </c>
      <c r="H3499" s="31">
        <v>541636</v>
      </c>
      <c r="I3499" s="31">
        <v>743220</v>
      </c>
      <c r="J3499" s="10">
        <v>0</v>
      </c>
    </row>
    <row r="3500" spans="1:10" x14ac:dyDescent="0.3">
      <c r="A3500" s="31">
        <v>2021</v>
      </c>
      <c r="B3500" s="31" t="s">
        <v>16</v>
      </c>
      <c r="C3500" s="5" t="s">
        <v>91</v>
      </c>
      <c r="D3500" s="31" t="s">
        <v>78</v>
      </c>
      <c r="E3500" s="2" t="str">
        <f t="shared" si="108"/>
        <v>202110</v>
      </c>
      <c r="F3500" s="2" t="str">
        <f t="shared" si="109"/>
        <v>20211076</v>
      </c>
      <c r="G3500" s="31" t="s">
        <v>79</v>
      </c>
      <c r="H3500" s="31">
        <v>2637539</v>
      </c>
      <c r="I3500" s="31">
        <v>1870854</v>
      </c>
      <c r="J3500" s="10">
        <v>0</v>
      </c>
    </row>
    <row r="3501" spans="1:10" x14ac:dyDescent="0.3">
      <c r="A3501" s="31">
        <v>2021</v>
      </c>
      <c r="B3501" s="31" t="s">
        <v>16</v>
      </c>
      <c r="C3501" s="5" t="s">
        <v>91</v>
      </c>
      <c r="D3501" s="31" t="s">
        <v>80</v>
      </c>
      <c r="E3501" s="2" t="str">
        <f t="shared" si="108"/>
        <v>202110</v>
      </c>
      <c r="F3501" s="2" t="str">
        <f t="shared" si="109"/>
        <v>20211097</v>
      </c>
      <c r="G3501" s="31" t="s">
        <v>81</v>
      </c>
      <c r="H3501" s="31">
        <v>4793</v>
      </c>
      <c r="I3501" s="31">
        <v>27148</v>
      </c>
      <c r="J3501" s="10">
        <v>0</v>
      </c>
    </row>
    <row r="3502" spans="1:10" x14ac:dyDescent="0.3">
      <c r="A3502" s="31">
        <v>2021</v>
      </c>
      <c r="B3502" s="31" t="s">
        <v>16</v>
      </c>
      <c r="C3502" s="5" t="s">
        <v>91</v>
      </c>
      <c r="D3502" s="31" t="s">
        <v>82</v>
      </c>
      <c r="E3502" s="2" t="str">
        <f t="shared" si="108"/>
        <v>202110</v>
      </c>
      <c r="F3502" s="2" t="str">
        <f t="shared" si="109"/>
        <v>20211099</v>
      </c>
      <c r="G3502" s="31" t="s">
        <v>83</v>
      </c>
      <c r="H3502" s="31">
        <v>10980</v>
      </c>
      <c r="I3502" s="31">
        <v>64445</v>
      </c>
      <c r="J3502" s="10">
        <v>0</v>
      </c>
    </row>
    <row r="3503" spans="1:10" x14ac:dyDescent="0.3">
      <c r="A3503" s="31">
        <v>2021</v>
      </c>
      <c r="B3503" s="31" t="s">
        <v>15</v>
      </c>
      <c r="C3503" s="5" t="s">
        <v>24</v>
      </c>
      <c r="D3503" s="31" t="s">
        <v>5</v>
      </c>
      <c r="E3503" s="2" t="str">
        <f t="shared" si="108"/>
        <v>202111</v>
      </c>
      <c r="F3503" s="2" t="str">
        <f t="shared" si="109"/>
        <v>20211191</v>
      </c>
      <c r="G3503" s="31" t="s">
        <v>6</v>
      </c>
      <c r="H3503" s="31">
        <v>18368</v>
      </c>
      <c r="I3503" s="31">
        <v>56143</v>
      </c>
      <c r="J3503" s="10">
        <v>0</v>
      </c>
    </row>
    <row r="3504" spans="1:10" x14ac:dyDescent="0.3">
      <c r="A3504" s="31">
        <v>2021</v>
      </c>
      <c r="B3504" s="31" t="s">
        <v>15</v>
      </c>
      <c r="C3504" s="5" t="s">
        <v>24</v>
      </c>
      <c r="D3504" s="31" t="s">
        <v>18</v>
      </c>
      <c r="E3504" s="2" t="str">
        <f t="shared" si="108"/>
        <v>202111</v>
      </c>
      <c r="F3504" s="2" t="str">
        <f t="shared" si="109"/>
        <v>20211105</v>
      </c>
      <c r="G3504" s="31" t="s">
        <v>19</v>
      </c>
      <c r="H3504" s="31">
        <v>4231708</v>
      </c>
      <c r="I3504" s="31">
        <v>2441831</v>
      </c>
      <c r="J3504" s="10">
        <v>0</v>
      </c>
    </row>
    <row r="3505" spans="1:10" x14ac:dyDescent="0.3">
      <c r="A3505" s="31">
        <v>2021</v>
      </c>
      <c r="B3505" s="31" t="s">
        <v>15</v>
      </c>
      <c r="C3505" s="5" t="s">
        <v>24</v>
      </c>
      <c r="D3505" s="31" t="s">
        <v>20</v>
      </c>
      <c r="E3505" s="2" t="str">
        <f t="shared" si="108"/>
        <v>202111</v>
      </c>
      <c r="F3505" s="2" t="str">
        <f t="shared" si="109"/>
        <v>20211181</v>
      </c>
      <c r="G3505" s="31" t="s">
        <v>21</v>
      </c>
      <c r="H3505" s="31">
        <v>55196</v>
      </c>
      <c r="I3505" s="31">
        <v>224752</v>
      </c>
      <c r="J3505" s="10">
        <v>0</v>
      </c>
    </row>
    <row r="3506" spans="1:10" x14ac:dyDescent="0.3">
      <c r="A3506" s="31">
        <v>2021</v>
      </c>
      <c r="B3506" s="31" t="s">
        <v>15</v>
      </c>
      <c r="C3506" s="5" t="s">
        <v>24</v>
      </c>
      <c r="D3506" s="31" t="s">
        <v>22</v>
      </c>
      <c r="E3506" s="2" t="str">
        <f t="shared" si="108"/>
        <v>202111</v>
      </c>
      <c r="F3506" s="2" t="str">
        <f t="shared" si="109"/>
        <v>20211108</v>
      </c>
      <c r="G3506" s="31" t="s">
        <v>23</v>
      </c>
      <c r="H3506" s="31">
        <v>1239843</v>
      </c>
      <c r="I3506" s="31">
        <v>1423320</v>
      </c>
      <c r="J3506" s="10">
        <v>0</v>
      </c>
    </row>
    <row r="3507" spans="1:10" x14ac:dyDescent="0.3">
      <c r="A3507" s="31">
        <v>2021</v>
      </c>
      <c r="B3507" s="31" t="s">
        <v>15</v>
      </c>
      <c r="C3507" s="5" t="s">
        <v>24</v>
      </c>
      <c r="D3507" s="31" t="s">
        <v>24</v>
      </c>
      <c r="E3507" s="2" t="str">
        <f t="shared" si="108"/>
        <v>202111</v>
      </c>
      <c r="F3507" s="2" t="str">
        <f t="shared" si="109"/>
        <v>20211111</v>
      </c>
      <c r="G3507" s="31" t="s">
        <v>25</v>
      </c>
      <c r="H3507" s="31">
        <v>6493084</v>
      </c>
      <c r="I3507" s="31">
        <v>1429343</v>
      </c>
      <c r="J3507" s="10">
        <v>0</v>
      </c>
    </row>
    <row r="3508" spans="1:10" x14ac:dyDescent="0.3">
      <c r="A3508" s="31">
        <v>2021</v>
      </c>
      <c r="B3508" s="31" t="s">
        <v>15</v>
      </c>
      <c r="C3508" s="5" t="s">
        <v>24</v>
      </c>
      <c r="D3508" s="31" t="s">
        <v>26</v>
      </c>
      <c r="E3508" s="2" t="str">
        <f t="shared" si="108"/>
        <v>202111</v>
      </c>
      <c r="F3508" s="2" t="str">
        <f t="shared" si="109"/>
        <v>20211113</v>
      </c>
      <c r="G3508" s="31" t="s">
        <v>27</v>
      </c>
      <c r="H3508" s="31">
        <v>694796</v>
      </c>
      <c r="I3508" s="31">
        <v>1513578</v>
      </c>
      <c r="J3508" s="10">
        <v>0</v>
      </c>
    </row>
    <row r="3509" spans="1:10" x14ac:dyDescent="0.3">
      <c r="A3509" s="31">
        <v>2021</v>
      </c>
      <c r="B3509" s="31" t="s">
        <v>15</v>
      </c>
      <c r="C3509" s="5" t="s">
        <v>24</v>
      </c>
      <c r="D3509" s="31" t="s">
        <v>28</v>
      </c>
      <c r="E3509" s="2" t="str">
        <f t="shared" si="108"/>
        <v>202111</v>
      </c>
      <c r="F3509" s="2" t="str">
        <f t="shared" si="109"/>
        <v>20211115</v>
      </c>
      <c r="G3509" s="31" t="s">
        <v>29</v>
      </c>
      <c r="H3509" s="31">
        <v>495192</v>
      </c>
      <c r="I3509" s="31">
        <v>652478</v>
      </c>
      <c r="J3509" s="10">
        <v>0</v>
      </c>
    </row>
    <row r="3510" spans="1:10" x14ac:dyDescent="0.3">
      <c r="A3510" s="31">
        <v>2021</v>
      </c>
      <c r="B3510" s="31" t="s">
        <v>15</v>
      </c>
      <c r="C3510" s="5" t="s">
        <v>24</v>
      </c>
      <c r="D3510" s="31" t="s">
        <v>30</v>
      </c>
      <c r="E3510" s="2" t="str">
        <f t="shared" si="108"/>
        <v>202111</v>
      </c>
      <c r="F3510" s="2" t="str">
        <f t="shared" si="109"/>
        <v>20211117</v>
      </c>
      <c r="G3510" s="31" t="s">
        <v>31</v>
      </c>
      <c r="H3510" s="31">
        <v>509272</v>
      </c>
      <c r="I3510" s="31">
        <v>396094</v>
      </c>
      <c r="J3510" s="10">
        <v>0</v>
      </c>
    </row>
    <row r="3511" spans="1:10" x14ac:dyDescent="0.3">
      <c r="A3511" s="31">
        <v>2021</v>
      </c>
      <c r="B3511" s="31" t="s">
        <v>15</v>
      </c>
      <c r="C3511" s="5" t="s">
        <v>24</v>
      </c>
      <c r="D3511" s="31" t="s">
        <v>32</v>
      </c>
      <c r="E3511" s="2" t="str">
        <f t="shared" si="108"/>
        <v>202111</v>
      </c>
      <c r="F3511" s="2" t="str">
        <f t="shared" si="109"/>
        <v>20211118</v>
      </c>
      <c r="G3511" s="31" t="s">
        <v>33</v>
      </c>
      <c r="H3511" s="31">
        <v>77633</v>
      </c>
      <c r="I3511" s="31">
        <v>323733</v>
      </c>
      <c r="J3511" s="10">
        <v>0</v>
      </c>
    </row>
    <row r="3512" spans="1:10" x14ac:dyDescent="0.3">
      <c r="A3512" s="31">
        <v>2021</v>
      </c>
      <c r="B3512" s="31" t="s">
        <v>15</v>
      </c>
      <c r="C3512" s="5" t="s">
        <v>24</v>
      </c>
      <c r="D3512" s="31" t="s">
        <v>34</v>
      </c>
      <c r="E3512" s="2" t="str">
        <f t="shared" si="108"/>
        <v>202111</v>
      </c>
      <c r="F3512" s="2" t="str">
        <f t="shared" si="109"/>
        <v>20211185</v>
      </c>
      <c r="G3512" s="31" t="s">
        <v>35</v>
      </c>
      <c r="H3512" s="31">
        <v>167627</v>
      </c>
      <c r="I3512" s="31">
        <v>240716</v>
      </c>
      <c r="J3512" s="10">
        <v>0</v>
      </c>
    </row>
    <row r="3513" spans="1:10" x14ac:dyDescent="0.3">
      <c r="A3513" s="31">
        <v>2021</v>
      </c>
      <c r="B3513" s="31" t="s">
        <v>15</v>
      </c>
      <c r="C3513" s="5" t="s">
        <v>24</v>
      </c>
      <c r="D3513" s="31" t="s">
        <v>36</v>
      </c>
      <c r="E3513" s="2" t="str">
        <f t="shared" si="108"/>
        <v>202111</v>
      </c>
      <c r="F3513" s="2" t="str">
        <f t="shared" si="109"/>
        <v>20211119</v>
      </c>
      <c r="G3513" s="31" t="s">
        <v>37</v>
      </c>
      <c r="H3513" s="31">
        <v>301096</v>
      </c>
      <c r="I3513" s="31">
        <v>991044</v>
      </c>
      <c r="J3513" s="10">
        <v>0</v>
      </c>
    </row>
    <row r="3514" spans="1:10" x14ac:dyDescent="0.3">
      <c r="A3514" s="31">
        <v>2021</v>
      </c>
      <c r="B3514" s="31" t="s">
        <v>15</v>
      </c>
      <c r="C3514" s="5" t="s">
        <v>24</v>
      </c>
      <c r="D3514" s="31" t="s">
        <v>38</v>
      </c>
      <c r="E3514" s="2" t="str">
        <f t="shared" si="108"/>
        <v>202111</v>
      </c>
      <c r="F3514" s="2" t="str">
        <f t="shared" si="109"/>
        <v>20211120</v>
      </c>
      <c r="G3514" s="31" t="s">
        <v>39</v>
      </c>
      <c r="H3514" s="31">
        <v>350378</v>
      </c>
      <c r="I3514" s="31">
        <v>873378</v>
      </c>
      <c r="J3514" s="10">
        <v>0</v>
      </c>
    </row>
    <row r="3515" spans="1:10" x14ac:dyDescent="0.3">
      <c r="A3515" s="31">
        <v>2021</v>
      </c>
      <c r="B3515" s="31" t="s">
        <v>15</v>
      </c>
      <c r="C3515" s="5" t="s">
        <v>24</v>
      </c>
      <c r="D3515" s="31" t="s">
        <v>40</v>
      </c>
      <c r="E3515" s="2" t="str">
        <f t="shared" si="108"/>
        <v>202111</v>
      </c>
      <c r="F3515" s="2" t="str">
        <f t="shared" si="109"/>
        <v>20211127</v>
      </c>
      <c r="G3515" s="31" t="s">
        <v>41</v>
      </c>
      <c r="H3515" s="31">
        <v>53320</v>
      </c>
      <c r="I3515" s="31">
        <v>373964</v>
      </c>
      <c r="J3515" s="10">
        <v>0</v>
      </c>
    </row>
    <row r="3516" spans="1:10" x14ac:dyDescent="0.3">
      <c r="A3516" s="31">
        <v>2021</v>
      </c>
      <c r="B3516" s="31" t="s">
        <v>15</v>
      </c>
      <c r="C3516" s="5" t="s">
        <v>24</v>
      </c>
      <c r="D3516" s="31" t="s">
        <v>42</v>
      </c>
      <c r="E3516" s="2" t="str">
        <f t="shared" si="108"/>
        <v>202111</v>
      </c>
      <c r="F3516" s="2" t="str">
        <f t="shared" si="109"/>
        <v>20211123</v>
      </c>
      <c r="G3516" s="31" t="s">
        <v>43</v>
      </c>
      <c r="H3516" s="31">
        <v>347818</v>
      </c>
      <c r="I3516" s="31">
        <v>1311143</v>
      </c>
      <c r="J3516" s="10">
        <v>0</v>
      </c>
    </row>
    <row r="3517" spans="1:10" x14ac:dyDescent="0.3">
      <c r="A3517" s="31">
        <v>2021</v>
      </c>
      <c r="B3517" s="31" t="s">
        <v>15</v>
      </c>
      <c r="C3517" s="5" t="s">
        <v>24</v>
      </c>
      <c r="D3517" s="31" t="s">
        <v>44</v>
      </c>
      <c r="E3517" s="2" t="str">
        <f t="shared" si="108"/>
        <v>202111</v>
      </c>
      <c r="F3517" s="2" t="str">
        <f t="shared" si="109"/>
        <v>20211125</v>
      </c>
      <c r="G3517" s="31" t="s">
        <v>45</v>
      </c>
      <c r="H3517" s="31">
        <v>1669917</v>
      </c>
      <c r="I3517" s="31">
        <v>865032</v>
      </c>
      <c r="J3517" s="10">
        <v>0</v>
      </c>
    </row>
    <row r="3518" spans="1:10" x14ac:dyDescent="0.3">
      <c r="A3518" s="31">
        <v>2021</v>
      </c>
      <c r="B3518" s="31" t="s">
        <v>15</v>
      </c>
      <c r="C3518" s="5" t="s">
        <v>24</v>
      </c>
      <c r="D3518" s="31" t="s">
        <v>46</v>
      </c>
      <c r="E3518" s="2" t="str">
        <f t="shared" si="108"/>
        <v>202111</v>
      </c>
      <c r="F3518" s="2" t="str">
        <f t="shared" si="109"/>
        <v>20211194</v>
      </c>
      <c r="G3518" s="31" t="s">
        <v>47</v>
      </c>
      <c r="H3518" s="31">
        <v>5923</v>
      </c>
      <c r="I3518" s="31">
        <v>42980</v>
      </c>
      <c r="J3518" s="10">
        <v>0</v>
      </c>
    </row>
    <row r="3519" spans="1:10" x14ac:dyDescent="0.3">
      <c r="A3519" s="31">
        <v>2021</v>
      </c>
      <c r="B3519" s="31" t="s">
        <v>15</v>
      </c>
      <c r="C3519" s="5" t="s">
        <v>24</v>
      </c>
      <c r="D3519" s="31" t="s">
        <v>48</v>
      </c>
      <c r="E3519" s="2" t="str">
        <f t="shared" si="108"/>
        <v>202111</v>
      </c>
      <c r="F3519" s="2" t="str">
        <f t="shared" si="109"/>
        <v>20211195</v>
      </c>
      <c r="G3519" s="31" t="s">
        <v>49</v>
      </c>
      <c r="H3519" s="31">
        <v>21589</v>
      </c>
      <c r="I3519" s="31">
        <v>61102</v>
      </c>
      <c r="J3519" s="10">
        <v>0</v>
      </c>
    </row>
    <row r="3520" spans="1:10" x14ac:dyDescent="0.3">
      <c r="A3520" s="31">
        <v>2021</v>
      </c>
      <c r="B3520" s="31" t="s">
        <v>15</v>
      </c>
      <c r="C3520" s="5" t="s">
        <v>24</v>
      </c>
      <c r="D3520" s="31" t="s">
        <v>50</v>
      </c>
      <c r="E3520" s="2" t="str">
        <f t="shared" si="108"/>
        <v>202111</v>
      </c>
      <c r="F3520" s="2" t="str">
        <f t="shared" si="109"/>
        <v>20211141</v>
      </c>
      <c r="G3520" s="31" t="s">
        <v>51</v>
      </c>
      <c r="H3520" s="31">
        <v>350538</v>
      </c>
      <c r="I3520" s="31">
        <v>792019</v>
      </c>
      <c r="J3520" s="10">
        <v>0</v>
      </c>
    </row>
    <row r="3521" spans="1:10" x14ac:dyDescent="0.3">
      <c r="A3521" s="31">
        <v>2021</v>
      </c>
      <c r="B3521" s="31" t="s">
        <v>15</v>
      </c>
      <c r="C3521" s="5" t="s">
        <v>24</v>
      </c>
      <c r="D3521" s="31" t="s">
        <v>54</v>
      </c>
      <c r="E3521" s="2" t="str">
        <f t="shared" si="108"/>
        <v>202111</v>
      </c>
      <c r="F3521" s="2" t="str">
        <f t="shared" si="109"/>
        <v>20211144</v>
      </c>
      <c r="G3521" s="31" t="s">
        <v>55</v>
      </c>
      <c r="H3521" s="31">
        <v>154270</v>
      </c>
      <c r="I3521" s="31">
        <v>814750</v>
      </c>
      <c r="J3521" s="10">
        <v>0</v>
      </c>
    </row>
    <row r="3522" spans="1:10" x14ac:dyDescent="0.3">
      <c r="A3522" s="31">
        <v>2021</v>
      </c>
      <c r="B3522" s="31" t="s">
        <v>15</v>
      </c>
      <c r="C3522" s="5" t="s">
        <v>24</v>
      </c>
      <c r="D3522" s="31" t="s">
        <v>56</v>
      </c>
      <c r="E3522" s="2" t="str">
        <f t="shared" si="108"/>
        <v>202111</v>
      </c>
      <c r="F3522" s="2" t="str">
        <f t="shared" si="109"/>
        <v>20211147</v>
      </c>
      <c r="G3522" s="31" t="s">
        <v>57</v>
      </c>
      <c r="H3522" s="31">
        <v>409221</v>
      </c>
      <c r="I3522" s="31">
        <v>950088</v>
      </c>
      <c r="J3522" s="10">
        <v>0</v>
      </c>
    </row>
    <row r="3523" spans="1:10" x14ac:dyDescent="0.3">
      <c r="A3523" s="31">
        <v>2021</v>
      </c>
      <c r="B3523" s="31" t="s">
        <v>15</v>
      </c>
      <c r="C3523" s="5" t="s">
        <v>24</v>
      </c>
      <c r="D3523" s="31" t="s">
        <v>58</v>
      </c>
      <c r="E3523" s="2" t="str">
        <f t="shared" ref="E3523:E3586" si="110">+CONCATENATE(A3523,C3523)</f>
        <v>202111</v>
      </c>
      <c r="F3523" s="2" t="str">
        <f t="shared" si="109"/>
        <v>20211150</v>
      </c>
      <c r="G3523" s="31" t="s">
        <v>59</v>
      </c>
      <c r="H3523" s="31">
        <v>480474</v>
      </c>
      <c r="I3523" s="31">
        <v>538475</v>
      </c>
      <c r="J3523" s="10">
        <v>0</v>
      </c>
    </row>
    <row r="3524" spans="1:10" x14ac:dyDescent="0.3">
      <c r="A3524" s="31">
        <v>2021</v>
      </c>
      <c r="B3524" s="31" t="s">
        <v>15</v>
      </c>
      <c r="C3524" s="5" t="s">
        <v>24</v>
      </c>
      <c r="D3524" s="31" t="s">
        <v>60</v>
      </c>
      <c r="E3524" s="2" t="str">
        <f t="shared" si="110"/>
        <v>202111</v>
      </c>
      <c r="F3524" s="2" t="str">
        <f t="shared" si="109"/>
        <v>20211152</v>
      </c>
      <c r="G3524" s="31" t="s">
        <v>61</v>
      </c>
      <c r="H3524" s="31">
        <v>292794</v>
      </c>
      <c r="I3524" s="31">
        <v>1145566</v>
      </c>
      <c r="J3524" s="10">
        <v>0</v>
      </c>
    </row>
    <row r="3525" spans="1:10" x14ac:dyDescent="0.3">
      <c r="A3525" s="31">
        <v>2021</v>
      </c>
      <c r="B3525" s="31" t="s">
        <v>15</v>
      </c>
      <c r="C3525" s="5" t="s">
        <v>24</v>
      </c>
      <c r="D3525" s="31" t="s">
        <v>62</v>
      </c>
      <c r="E3525" s="2" t="str">
        <f t="shared" si="110"/>
        <v>202111</v>
      </c>
      <c r="F3525" s="2" t="str">
        <f t="shared" ref="F3525:F3588" si="111">+CONCATENATE(A3525,C3525,D3525)</f>
        <v>20211154</v>
      </c>
      <c r="G3525" s="31" t="s">
        <v>63</v>
      </c>
      <c r="H3525" s="31">
        <v>468640</v>
      </c>
      <c r="I3525" s="31">
        <v>1098482</v>
      </c>
      <c r="J3525" s="10">
        <v>0</v>
      </c>
    </row>
    <row r="3526" spans="1:10" x14ac:dyDescent="0.3">
      <c r="A3526" s="31">
        <v>2021</v>
      </c>
      <c r="B3526" s="31" t="s">
        <v>15</v>
      </c>
      <c r="C3526" s="5" t="s">
        <v>24</v>
      </c>
      <c r="D3526" s="31" t="s">
        <v>64</v>
      </c>
      <c r="E3526" s="2" t="str">
        <f t="shared" si="110"/>
        <v>202111</v>
      </c>
      <c r="F3526" s="2" t="str">
        <f t="shared" si="111"/>
        <v>20211186</v>
      </c>
      <c r="G3526" s="31" t="s">
        <v>65</v>
      </c>
      <c r="H3526" s="31">
        <v>48541</v>
      </c>
      <c r="I3526" s="31">
        <v>264813</v>
      </c>
      <c r="J3526" s="10">
        <v>0</v>
      </c>
    </row>
    <row r="3527" spans="1:10" x14ac:dyDescent="0.3">
      <c r="A3527" s="31">
        <v>2021</v>
      </c>
      <c r="B3527" s="31" t="s">
        <v>15</v>
      </c>
      <c r="C3527" s="5" t="s">
        <v>24</v>
      </c>
      <c r="D3527" s="31" t="s">
        <v>66</v>
      </c>
      <c r="E3527" s="2" t="str">
        <f t="shared" si="110"/>
        <v>202111</v>
      </c>
      <c r="F3527" s="2" t="str">
        <f t="shared" si="111"/>
        <v>20211163</v>
      </c>
      <c r="G3527" s="31" t="s">
        <v>67</v>
      </c>
      <c r="H3527" s="31">
        <v>304674</v>
      </c>
      <c r="I3527" s="31">
        <v>249806</v>
      </c>
      <c r="J3527" s="10">
        <v>0</v>
      </c>
    </row>
    <row r="3528" spans="1:10" x14ac:dyDescent="0.3">
      <c r="A3528" s="31">
        <v>2021</v>
      </c>
      <c r="B3528" s="31" t="s">
        <v>15</v>
      </c>
      <c r="C3528" s="5" t="s">
        <v>24</v>
      </c>
      <c r="D3528" s="31" t="s">
        <v>68</v>
      </c>
      <c r="E3528" s="2" t="str">
        <f t="shared" si="110"/>
        <v>202111</v>
      </c>
      <c r="F3528" s="2" t="str">
        <f t="shared" si="111"/>
        <v>20211166</v>
      </c>
      <c r="G3528" s="31" t="s">
        <v>69</v>
      </c>
      <c r="H3528" s="31">
        <v>603591</v>
      </c>
      <c r="I3528" s="31">
        <v>412006</v>
      </c>
      <c r="J3528" s="10">
        <v>0</v>
      </c>
    </row>
    <row r="3529" spans="1:10" x14ac:dyDescent="0.3">
      <c r="A3529" s="31">
        <v>2021</v>
      </c>
      <c r="B3529" s="31" t="s">
        <v>15</v>
      </c>
      <c r="C3529" s="5" t="s">
        <v>24</v>
      </c>
      <c r="D3529" s="31" t="s">
        <v>70</v>
      </c>
      <c r="E3529" s="2" t="str">
        <f t="shared" si="110"/>
        <v>202111</v>
      </c>
      <c r="F3529" s="2" t="str">
        <f t="shared" si="111"/>
        <v>20211188</v>
      </c>
      <c r="G3529" s="31" t="s">
        <v>71</v>
      </c>
      <c r="H3529" s="31">
        <v>45490</v>
      </c>
      <c r="I3529" s="31">
        <v>16151</v>
      </c>
      <c r="J3529" s="10">
        <v>0</v>
      </c>
    </row>
    <row r="3530" spans="1:10" x14ac:dyDescent="0.3">
      <c r="A3530" s="31">
        <v>2021</v>
      </c>
      <c r="B3530" s="31" t="s">
        <v>15</v>
      </c>
      <c r="C3530" s="5" t="s">
        <v>24</v>
      </c>
      <c r="D3530" s="31" t="s">
        <v>72</v>
      </c>
      <c r="E3530" s="2" t="str">
        <f t="shared" si="110"/>
        <v>202111</v>
      </c>
      <c r="F3530" s="2" t="str">
        <f t="shared" si="111"/>
        <v>20211168</v>
      </c>
      <c r="G3530" s="31" t="s">
        <v>73</v>
      </c>
      <c r="H3530" s="31">
        <v>1187226</v>
      </c>
      <c r="I3530" s="31">
        <v>988629</v>
      </c>
      <c r="J3530" s="10">
        <v>0</v>
      </c>
    </row>
    <row r="3531" spans="1:10" x14ac:dyDescent="0.3">
      <c r="A3531" s="31">
        <v>2021</v>
      </c>
      <c r="B3531" s="31" t="s">
        <v>15</v>
      </c>
      <c r="C3531" s="5" t="s">
        <v>24</v>
      </c>
      <c r="D3531" s="31" t="s">
        <v>74</v>
      </c>
      <c r="E3531" s="2" t="str">
        <f t="shared" si="110"/>
        <v>202111</v>
      </c>
      <c r="F3531" s="2" t="str">
        <f t="shared" si="111"/>
        <v>20211170</v>
      </c>
      <c r="G3531" s="31" t="s">
        <v>75</v>
      </c>
      <c r="H3531" s="31">
        <v>170432</v>
      </c>
      <c r="I3531" s="31">
        <v>774479</v>
      </c>
      <c r="J3531" s="10">
        <v>0</v>
      </c>
    </row>
    <row r="3532" spans="1:10" x14ac:dyDescent="0.3">
      <c r="A3532" s="31">
        <v>2021</v>
      </c>
      <c r="B3532" s="31" t="s">
        <v>15</v>
      </c>
      <c r="C3532" s="5" t="s">
        <v>24</v>
      </c>
      <c r="D3532" s="31" t="s">
        <v>76</v>
      </c>
      <c r="E3532" s="2" t="str">
        <f t="shared" si="110"/>
        <v>202111</v>
      </c>
      <c r="F3532" s="2" t="str">
        <f t="shared" si="111"/>
        <v>20211173</v>
      </c>
      <c r="G3532" s="31" t="s">
        <v>77</v>
      </c>
      <c r="H3532" s="31">
        <v>545321</v>
      </c>
      <c r="I3532" s="31">
        <v>742169</v>
      </c>
      <c r="J3532" s="10">
        <v>0</v>
      </c>
    </row>
    <row r="3533" spans="1:10" x14ac:dyDescent="0.3">
      <c r="A3533" s="31">
        <v>2021</v>
      </c>
      <c r="B3533" s="31" t="s">
        <v>15</v>
      </c>
      <c r="C3533" s="5" t="s">
        <v>24</v>
      </c>
      <c r="D3533" s="31" t="s">
        <v>78</v>
      </c>
      <c r="E3533" s="2" t="str">
        <f t="shared" si="110"/>
        <v>202111</v>
      </c>
      <c r="F3533" s="2" t="str">
        <f t="shared" si="111"/>
        <v>20211176</v>
      </c>
      <c r="G3533" s="31" t="s">
        <v>79</v>
      </c>
      <c r="H3533" s="31">
        <v>2613288</v>
      </c>
      <c r="I3533" s="31">
        <v>1901007</v>
      </c>
      <c r="J3533" s="10">
        <v>0</v>
      </c>
    </row>
    <row r="3534" spans="1:10" x14ac:dyDescent="0.3">
      <c r="A3534" s="31">
        <v>2021</v>
      </c>
      <c r="B3534" s="31" t="s">
        <v>15</v>
      </c>
      <c r="C3534" s="5" t="s">
        <v>24</v>
      </c>
      <c r="D3534" s="31" t="s">
        <v>80</v>
      </c>
      <c r="E3534" s="2" t="str">
        <f t="shared" si="110"/>
        <v>202111</v>
      </c>
      <c r="F3534" s="2" t="str">
        <f t="shared" si="111"/>
        <v>20211197</v>
      </c>
      <c r="G3534" s="31" t="s">
        <v>81</v>
      </c>
      <c r="H3534" s="31">
        <v>4903</v>
      </c>
      <c r="I3534" s="31">
        <v>27159</v>
      </c>
      <c r="J3534" s="10">
        <v>0</v>
      </c>
    </row>
    <row r="3535" spans="1:10" x14ac:dyDescent="0.3">
      <c r="A3535" s="31">
        <v>2021</v>
      </c>
      <c r="B3535" s="31" t="s">
        <v>15</v>
      </c>
      <c r="C3535" s="5" t="s">
        <v>24</v>
      </c>
      <c r="D3535" s="31" t="s">
        <v>82</v>
      </c>
      <c r="E3535" s="2" t="str">
        <f t="shared" si="110"/>
        <v>202111</v>
      </c>
      <c r="F3535" s="2" t="str">
        <f t="shared" si="111"/>
        <v>20211199</v>
      </c>
      <c r="G3535" s="31" t="s">
        <v>83</v>
      </c>
      <c r="H3535" s="31">
        <v>11149</v>
      </c>
      <c r="I3535" s="31">
        <v>64649</v>
      </c>
      <c r="J3535" s="10">
        <v>0</v>
      </c>
    </row>
    <row r="3536" spans="1:10" x14ac:dyDescent="0.3">
      <c r="A3536" s="31">
        <v>2021</v>
      </c>
      <c r="B3536" s="31" t="s">
        <v>8</v>
      </c>
      <c r="C3536" s="5" t="s">
        <v>86</v>
      </c>
      <c r="D3536" s="31" t="s">
        <v>5</v>
      </c>
      <c r="E3536" s="2" t="str">
        <f t="shared" si="110"/>
        <v>202112</v>
      </c>
      <c r="F3536" s="2" t="str">
        <f t="shared" si="111"/>
        <v>20211291</v>
      </c>
      <c r="G3536" s="31" t="s">
        <v>6</v>
      </c>
      <c r="H3536" s="31">
        <v>18335</v>
      </c>
      <c r="I3536" s="31">
        <v>56169</v>
      </c>
      <c r="J3536" s="10">
        <v>0</v>
      </c>
    </row>
    <row r="3537" spans="1:10" x14ac:dyDescent="0.3">
      <c r="A3537" s="31">
        <v>2021</v>
      </c>
      <c r="B3537" s="31" t="s">
        <v>8</v>
      </c>
      <c r="C3537" s="5" t="s">
        <v>86</v>
      </c>
      <c r="D3537" s="31" t="s">
        <v>18</v>
      </c>
      <c r="E3537" s="2" t="str">
        <f t="shared" si="110"/>
        <v>202112</v>
      </c>
      <c r="F3537" s="2" t="str">
        <f t="shared" si="111"/>
        <v>20211205</v>
      </c>
      <c r="G3537" s="31" t="s">
        <v>19</v>
      </c>
      <c r="H3537" s="31">
        <v>4240748</v>
      </c>
      <c r="I3537" s="31">
        <v>2446658</v>
      </c>
      <c r="J3537" s="10">
        <v>0</v>
      </c>
    </row>
    <row r="3538" spans="1:10" x14ac:dyDescent="0.3">
      <c r="A3538" s="31">
        <v>2021</v>
      </c>
      <c r="B3538" s="31" t="s">
        <v>8</v>
      </c>
      <c r="C3538" s="5" t="s">
        <v>86</v>
      </c>
      <c r="D3538" s="31" t="s">
        <v>20</v>
      </c>
      <c r="E3538" s="2" t="str">
        <f t="shared" si="110"/>
        <v>202112</v>
      </c>
      <c r="F3538" s="2" t="str">
        <f t="shared" si="111"/>
        <v>20211281</v>
      </c>
      <c r="G3538" s="31" t="s">
        <v>21</v>
      </c>
      <c r="H3538" s="31">
        <v>55801</v>
      </c>
      <c r="I3538" s="31">
        <v>224235</v>
      </c>
      <c r="J3538" s="10">
        <v>0</v>
      </c>
    </row>
    <row r="3539" spans="1:10" x14ac:dyDescent="0.3">
      <c r="A3539" s="31">
        <v>2021</v>
      </c>
      <c r="B3539" s="31" t="s">
        <v>8</v>
      </c>
      <c r="C3539" s="5" t="s">
        <v>86</v>
      </c>
      <c r="D3539" s="31" t="s">
        <v>22</v>
      </c>
      <c r="E3539" s="2" t="str">
        <f t="shared" si="110"/>
        <v>202112</v>
      </c>
      <c r="F3539" s="2" t="str">
        <f t="shared" si="111"/>
        <v>20211208</v>
      </c>
      <c r="G3539" s="31" t="s">
        <v>23</v>
      </c>
      <c r="H3539" s="31">
        <v>1248381</v>
      </c>
      <c r="I3539" s="31">
        <v>1421291</v>
      </c>
      <c r="J3539" s="10">
        <v>0</v>
      </c>
    </row>
    <row r="3540" spans="1:10" x14ac:dyDescent="0.3">
      <c r="A3540" s="31">
        <v>2021</v>
      </c>
      <c r="B3540" s="31" t="s">
        <v>8</v>
      </c>
      <c r="C3540" s="5" t="s">
        <v>86</v>
      </c>
      <c r="D3540" s="31" t="s">
        <v>24</v>
      </c>
      <c r="E3540" s="2" t="str">
        <f t="shared" si="110"/>
        <v>202112</v>
      </c>
      <c r="F3540" s="2" t="str">
        <f t="shared" si="111"/>
        <v>20211211</v>
      </c>
      <c r="G3540" s="31" t="s">
        <v>25</v>
      </c>
      <c r="H3540" s="31">
        <v>6499330</v>
      </c>
      <c r="I3540" s="31">
        <v>1428206</v>
      </c>
      <c r="J3540" s="10">
        <v>0</v>
      </c>
    </row>
    <row r="3541" spans="1:10" x14ac:dyDescent="0.3">
      <c r="A3541" s="31">
        <v>2021</v>
      </c>
      <c r="B3541" s="31" t="s">
        <v>8</v>
      </c>
      <c r="C3541" s="5" t="s">
        <v>86</v>
      </c>
      <c r="D3541" s="31" t="s">
        <v>26</v>
      </c>
      <c r="E3541" s="2" t="str">
        <f t="shared" si="110"/>
        <v>202112</v>
      </c>
      <c r="F3541" s="2" t="str">
        <f t="shared" si="111"/>
        <v>20211213</v>
      </c>
      <c r="G3541" s="31" t="s">
        <v>27</v>
      </c>
      <c r="H3541" s="31">
        <v>700094</v>
      </c>
      <c r="I3541" s="31">
        <v>1517900</v>
      </c>
      <c r="J3541" s="10">
        <v>0</v>
      </c>
    </row>
    <row r="3542" spans="1:10" x14ac:dyDescent="0.3">
      <c r="A3542" s="31">
        <v>2021</v>
      </c>
      <c r="B3542" s="31" t="s">
        <v>8</v>
      </c>
      <c r="C3542" s="5" t="s">
        <v>86</v>
      </c>
      <c r="D3542" s="31" t="s">
        <v>28</v>
      </c>
      <c r="E3542" s="2" t="str">
        <f t="shared" si="110"/>
        <v>202112</v>
      </c>
      <c r="F3542" s="2" t="str">
        <f t="shared" si="111"/>
        <v>20211215</v>
      </c>
      <c r="G3542" s="31" t="s">
        <v>29</v>
      </c>
      <c r="H3542" s="31">
        <v>496743</v>
      </c>
      <c r="I3542" s="31">
        <v>651282</v>
      </c>
      <c r="J3542" s="10">
        <v>0</v>
      </c>
    </row>
    <row r="3543" spans="1:10" x14ac:dyDescent="0.3">
      <c r="A3543" s="31">
        <v>2021</v>
      </c>
      <c r="B3543" s="31" t="s">
        <v>8</v>
      </c>
      <c r="C3543" s="5" t="s">
        <v>86</v>
      </c>
      <c r="D3543" s="31" t="s">
        <v>30</v>
      </c>
      <c r="E3543" s="2" t="str">
        <f t="shared" si="110"/>
        <v>202112</v>
      </c>
      <c r="F3543" s="2" t="str">
        <f t="shared" si="111"/>
        <v>20211217</v>
      </c>
      <c r="G3543" s="31" t="s">
        <v>31</v>
      </c>
      <c r="H3543" s="31">
        <v>511460</v>
      </c>
      <c r="I3543" s="31">
        <v>394518</v>
      </c>
      <c r="J3543" s="10">
        <v>0</v>
      </c>
    </row>
    <row r="3544" spans="1:10" x14ac:dyDescent="0.3">
      <c r="A3544" s="31">
        <v>2021</v>
      </c>
      <c r="B3544" s="31" t="s">
        <v>8</v>
      </c>
      <c r="C3544" s="5" t="s">
        <v>86</v>
      </c>
      <c r="D3544" s="31" t="s">
        <v>32</v>
      </c>
      <c r="E3544" s="2" t="str">
        <f t="shared" si="110"/>
        <v>202112</v>
      </c>
      <c r="F3544" s="2" t="str">
        <f t="shared" si="111"/>
        <v>20211218</v>
      </c>
      <c r="G3544" s="31" t="s">
        <v>33</v>
      </c>
      <c r="H3544" s="31">
        <v>78881</v>
      </c>
      <c r="I3544" s="31">
        <v>322970</v>
      </c>
      <c r="J3544" s="10">
        <v>0</v>
      </c>
    </row>
    <row r="3545" spans="1:10" x14ac:dyDescent="0.3">
      <c r="A3545" s="31">
        <v>2021</v>
      </c>
      <c r="B3545" s="31" t="s">
        <v>8</v>
      </c>
      <c r="C3545" s="5" t="s">
        <v>86</v>
      </c>
      <c r="D3545" s="31" t="s">
        <v>34</v>
      </c>
      <c r="E3545" s="2" t="str">
        <f t="shared" si="110"/>
        <v>202112</v>
      </c>
      <c r="F3545" s="2" t="str">
        <f t="shared" si="111"/>
        <v>20211285</v>
      </c>
      <c r="G3545" s="31" t="s">
        <v>35</v>
      </c>
      <c r="H3545" s="31">
        <v>167747</v>
      </c>
      <c r="I3545" s="31">
        <v>240911</v>
      </c>
      <c r="J3545" s="10">
        <v>0</v>
      </c>
    </row>
    <row r="3546" spans="1:10" x14ac:dyDescent="0.3">
      <c r="A3546" s="31">
        <v>2021</v>
      </c>
      <c r="B3546" s="31" t="s">
        <v>8</v>
      </c>
      <c r="C3546" s="5" t="s">
        <v>86</v>
      </c>
      <c r="D3546" s="31" t="s">
        <v>36</v>
      </c>
      <c r="E3546" s="2" t="str">
        <f t="shared" si="110"/>
        <v>202112</v>
      </c>
      <c r="F3546" s="2" t="str">
        <f t="shared" si="111"/>
        <v>20211219</v>
      </c>
      <c r="G3546" s="31" t="s">
        <v>37</v>
      </c>
      <c r="H3546" s="31">
        <v>302963</v>
      </c>
      <c r="I3546" s="31">
        <v>990133</v>
      </c>
      <c r="J3546" s="10">
        <v>0</v>
      </c>
    </row>
    <row r="3547" spans="1:10" x14ac:dyDescent="0.3">
      <c r="A3547" s="31">
        <v>2021</v>
      </c>
      <c r="B3547" s="31" t="s">
        <v>8</v>
      </c>
      <c r="C3547" s="5" t="s">
        <v>86</v>
      </c>
      <c r="D3547" s="31" t="s">
        <v>38</v>
      </c>
      <c r="E3547" s="2" t="str">
        <f t="shared" si="110"/>
        <v>202112</v>
      </c>
      <c r="F3547" s="2" t="str">
        <f t="shared" si="111"/>
        <v>20211220</v>
      </c>
      <c r="G3547" s="31" t="s">
        <v>39</v>
      </c>
      <c r="H3547" s="31">
        <v>352762</v>
      </c>
      <c r="I3547" s="31">
        <v>872879</v>
      </c>
      <c r="J3547" s="10">
        <v>0</v>
      </c>
    </row>
    <row r="3548" spans="1:10" x14ac:dyDescent="0.3">
      <c r="A3548" s="31">
        <v>2021</v>
      </c>
      <c r="B3548" s="31" t="s">
        <v>8</v>
      </c>
      <c r="C3548" s="5" t="s">
        <v>86</v>
      </c>
      <c r="D3548" s="31" t="s">
        <v>40</v>
      </c>
      <c r="E3548" s="2" t="str">
        <f t="shared" si="110"/>
        <v>202112</v>
      </c>
      <c r="F3548" s="2" t="str">
        <f t="shared" si="111"/>
        <v>20211227</v>
      </c>
      <c r="G3548" s="31" t="s">
        <v>41</v>
      </c>
      <c r="H3548" s="31">
        <v>54951</v>
      </c>
      <c r="I3548" s="31">
        <v>373108</v>
      </c>
      <c r="J3548" s="10">
        <v>0</v>
      </c>
    </row>
    <row r="3549" spans="1:10" x14ac:dyDescent="0.3">
      <c r="A3549" s="31">
        <v>2021</v>
      </c>
      <c r="B3549" s="31" t="s">
        <v>8</v>
      </c>
      <c r="C3549" s="5" t="s">
        <v>86</v>
      </c>
      <c r="D3549" s="31" t="s">
        <v>42</v>
      </c>
      <c r="E3549" s="2" t="str">
        <f t="shared" si="110"/>
        <v>202112</v>
      </c>
      <c r="F3549" s="2" t="str">
        <f t="shared" si="111"/>
        <v>20211223</v>
      </c>
      <c r="G3549" s="31" t="s">
        <v>43</v>
      </c>
      <c r="H3549" s="31">
        <v>351936</v>
      </c>
      <c r="I3549" s="31">
        <v>1308563</v>
      </c>
      <c r="J3549" s="10">
        <v>0</v>
      </c>
    </row>
    <row r="3550" spans="1:10" x14ac:dyDescent="0.3">
      <c r="A3550" s="31">
        <v>2021</v>
      </c>
      <c r="B3550" s="31" t="s">
        <v>8</v>
      </c>
      <c r="C3550" s="5" t="s">
        <v>86</v>
      </c>
      <c r="D3550" s="31" t="s">
        <v>44</v>
      </c>
      <c r="E3550" s="2" t="str">
        <f t="shared" si="110"/>
        <v>202112</v>
      </c>
      <c r="F3550" s="2" t="str">
        <f t="shared" si="111"/>
        <v>20211225</v>
      </c>
      <c r="G3550" s="31" t="s">
        <v>45</v>
      </c>
      <c r="H3550" s="31">
        <v>1678986</v>
      </c>
      <c r="I3550" s="31">
        <v>861415</v>
      </c>
      <c r="J3550" s="10">
        <v>0</v>
      </c>
    </row>
    <row r="3551" spans="1:10" x14ac:dyDescent="0.3">
      <c r="A3551" s="31">
        <v>2021</v>
      </c>
      <c r="B3551" s="31" t="s">
        <v>8</v>
      </c>
      <c r="C3551" s="5" t="s">
        <v>86</v>
      </c>
      <c r="D3551" s="31" t="s">
        <v>46</v>
      </c>
      <c r="E3551" s="2" t="str">
        <f t="shared" si="110"/>
        <v>202112</v>
      </c>
      <c r="F3551" s="2" t="str">
        <f t="shared" si="111"/>
        <v>20211294</v>
      </c>
      <c r="G3551" s="31" t="s">
        <v>47</v>
      </c>
      <c r="H3551" s="31">
        <v>5974</v>
      </c>
      <c r="I3551" s="31">
        <v>43178</v>
      </c>
      <c r="J3551" s="10">
        <v>0</v>
      </c>
    </row>
    <row r="3552" spans="1:10" x14ac:dyDescent="0.3">
      <c r="A3552" s="31">
        <v>2021</v>
      </c>
      <c r="B3552" s="31" t="s">
        <v>8</v>
      </c>
      <c r="C3552" s="5" t="s">
        <v>86</v>
      </c>
      <c r="D3552" s="31" t="s">
        <v>48</v>
      </c>
      <c r="E3552" s="2" t="str">
        <f t="shared" si="110"/>
        <v>202112</v>
      </c>
      <c r="F3552" s="2" t="str">
        <f t="shared" si="111"/>
        <v>20211295</v>
      </c>
      <c r="G3552" s="31" t="s">
        <v>49</v>
      </c>
      <c r="H3552" s="31">
        <v>21837</v>
      </c>
      <c r="I3552" s="31">
        <v>61242</v>
      </c>
      <c r="J3552" s="10">
        <v>0</v>
      </c>
    </row>
    <row r="3553" spans="1:10" x14ac:dyDescent="0.3">
      <c r="A3553" s="31">
        <v>2021</v>
      </c>
      <c r="B3553" s="31" t="s">
        <v>8</v>
      </c>
      <c r="C3553" s="5" t="s">
        <v>86</v>
      </c>
      <c r="D3553" s="31" t="s">
        <v>50</v>
      </c>
      <c r="E3553" s="2" t="str">
        <f t="shared" si="110"/>
        <v>202112</v>
      </c>
      <c r="F3553" s="2" t="str">
        <f t="shared" si="111"/>
        <v>20211241</v>
      </c>
      <c r="G3553" s="31" t="s">
        <v>51</v>
      </c>
      <c r="H3553" s="31">
        <v>353390</v>
      </c>
      <c r="I3553" s="31">
        <v>791083</v>
      </c>
      <c r="J3553" s="10">
        <v>0</v>
      </c>
    </row>
    <row r="3554" spans="1:10" x14ac:dyDescent="0.3">
      <c r="A3554" s="31">
        <v>2021</v>
      </c>
      <c r="B3554" s="31" t="s">
        <v>8</v>
      </c>
      <c r="C3554" s="5" t="s">
        <v>86</v>
      </c>
      <c r="D3554" s="31" t="s">
        <v>54</v>
      </c>
      <c r="E3554" s="2" t="str">
        <f t="shared" si="110"/>
        <v>202112</v>
      </c>
      <c r="F3554" s="2" t="str">
        <f t="shared" si="111"/>
        <v>20211244</v>
      </c>
      <c r="G3554" s="31" t="s">
        <v>55</v>
      </c>
      <c r="H3554" s="31">
        <v>154064</v>
      </c>
      <c r="I3554" s="31">
        <v>816955</v>
      </c>
      <c r="J3554" s="10">
        <v>0</v>
      </c>
    </row>
    <row r="3555" spans="1:10" x14ac:dyDescent="0.3">
      <c r="A3555" s="31">
        <v>2021</v>
      </c>
      <c r="B3555" s="31" t="s">
        <v>8</v>
      </c>
      <c r="C3555" s="5" t="s">
        <v>86</v>
      </c>
      <c r="D3555" s="31" t="s">
        <v>56</v>
      </c>
      <c r="E3555" s="2" t="str">
        <f t="shared" si="110"/>
        <v>202112</v>
      </c>
      <c r="F3555" s="2" t="str">
        <f t="shared" si="111"/>
        <v>20211247</v>
      </c>
      <c r="G3555" s="31" t="s">
        <v>57</v>
      </c>
      <c r="H3555" s="31">
        <v>411198</v>
      </c>
      <c r="I3555" s="31">
        <v>948819</v>
      </c>
      <c r="J3555" s="10">
        <v>0</v>
      </c>
    </row>
    <row r="3556" spans="1:10" x14ac:dyDescent="0.3">
      <c r="A3556" s="31">
        <v>2021</v>
      </c>
      <c r="B3556" s="31" t="s">
        <v>8</v>
      </c>
      <c r="C3556" s="5" t="s">
        <v>86</v>
      </c>
      <c r="D3556" s="31" t="s">
        <v>58</v>
      </c>
      <c r="E3556" s="2" t="str">
        <f t="shared" si="110"/>
        <v>202112</v>
      </c>
      <c r="F3556" s="2" t="str">
        <f t="shared" si="111"/>
        <v>20211250</v>
      </c>
      <c r="G3556" s="31" t="s">
        <v>59</v>
      </c>
      <c r="H3556" s="31">
        <v>480327</v>
      </c>
      <c r="I3556" s="31">
        <v>539338</v>
      </c>
      <c r="J3556" s="10">
        <v>0</v>
      </c>
    </row>
    <row r="3557" spans="1:10" x14ac:dyDescent="0.3">
      <c r="A3557" s="31">
        <v>2021</v>
      </c>
      <c r="B3557" s="31" t="s">
        <v>8</v>
      </c>
      <c r="C3557" s="5" t="s">
        <v>86</v>
      </c>
      <c r="D3557" s="31" t="s">
        <v>60</v>
      </c>
      <c r="E3557" s="2" t="str">
        <f t="shared" si="110"/>
        <v>202112</v>
      </c>
      <c r="F3557" s="2" t="str">
        <f t="shared" si="111"/>
        <v>20211252</v>
      </c>
      <c r="G3557" s="31" t="s">
        <v>61</v>
      </c>
      <c r="H3557" s="31">
        <v>294293</v>
      </c>
      <c r="I3557" s="31">
        <v>1145379</v>
      </c>
      <c r="J3557" s="10">
        <v>0</v>
      </c>
    </row>
    <row r="3558" spans="1:10" x14ac:dyDescent="0.3">
      <c r="A3558" s="31">
        <v>2021</v>
      </c>
      <c r="B3558" s="31" t="s">
        <v>8</v>
      </c>
      <c r="C3558" s="5" t="s">
        <v>86</v>
      </c>
      <c r="D3558" s="31" t="s">
        <v>62</v>
      </c>
      <c r="E3558" s="2" t="str">
        <f t="shared" si="110"/>
        <v>202112</v>
      </c>
      <c r="F3558" s="2" t="str">
        <f t="shared" si="111"/>
        <v>20211254</v>
      </c>
      <c r="G3558" s="31" t="s">
        <v>63</v>
      </c>
      <c r="H3558" s="31">
        <v>471526</v>
      </c>
      <c r="I3558" s="31">
        <v>1098428</v>
      </c>
      <c r="J3558" s="10">
        <v>0</v>
      </c>
    </row>
    <row r="3559" spans="1:10" x14ac:dyDescent="0.3">
      <c r="A3559" s="31">
        <v>2021</v>
      </c>
      <c r="B3559" s="31" t="s">
        <v>8</v>
      </c>
      <c r="C3559" s="5" t="s">
        <v>86</v>
      </c>
      <c r="D3559" s="31" t="s">
        <v>64</v>
      </c>
      <c r="E3559" s="2" t="str">
        <f t="shared" si="110"/>
        <v>202112</v>
      </c>
      <c r="F3559" s="2" t="str">
        <f t="shared" si="111"/>
        <v>20211286</v>
      </c>
      <c r="G3559" s="31" t="s">
        <v>65</v>
      </c>
      <c r="H3559" s="31">
        <v>49215</v>
      </c>
      <c r="I3559" s="31">
        <v>264626</v>
      </c>
      <c r="J3559" s="10">
        <v>0</v>
      </c>
    </row>
    <row r="3560" spans="1:10" x14ac:dyDescent="0.3">
      <c r="A3560" s="31">
        <v>2021</v>
      </c>
      <c r="B3560" s="31" t="s">
        <v>8</v>
      </c>
      <c r="C3560" s="5" t="s">
        <v>86</v>
      </c>
      <c r="D3560" s="31" t="s">
        <v>66</v>
      </c>
      <c r="E3560" s="2" t="str">
        <f t="shared" si="110"/>
        <v>202112</v>
      </c>
      <c r="F3560" s="2" t="str">
        <f t="shared" si="111"/>
        <v>20211263</v>
      </c>
      <c r="G3560" s="31" t="s">
        <v>67</v>
      </c>
      <c r="H3560" s="31">
        <v>306023</v>
      </c>
      <c r="I3560" s="31">
        <v>249428</v>
      </c>
      <c r="J3560" s="10">
        <v>0</v>
      </c>
    </row>
    <row r="3561" spans="1:10" x14ac:dyDescent="0.3">
      <c r="A3561" s="31">
        <v>2021</v>
      </c>
      <c r="B3561" s="31" t="s">
        <v>8</v>
      </c>
      <c r="C3561" s="5" t="s">
        <v>86</v>
      </c>
      <c r="D3561" s="31" t="s">
        <v>68</v>
      </c>
      <c r="E3561" s="2" t="str">
        <f t="shared" si="110"/>
        <v>202112</v>
      </c>
      <c r="F3561" s="2" t="str">
        <f t="shared" si="111"/>
        <v>20211266</v>
      </c>
      <c r="G3561" s="31" t="s">
        <v>69</v>
      </c>
      <c r="H3561" s="31">
        <v>608043</v>
      </c>
      <c r="I3561" s="31">
        <v>410036</v>
      </c>
      <c r="J3561" s="10">
        <v>0</v>
      </c>
    </row>
    <row r="3562" spans="1:10" x14ac:dyDescent="0.3">
      <c r="A3562" s="31">
        <v>2021</v>
      </c>
      <c r="B3562" s="31" t="s">
        <v>8</v>
      </c>
      <c r="C3562" s="5" t="s">
        <v>86</v>
      </c>
      <c r="D3562" s="31" t="s">
        <v>70</v>
      </c>
      <c r="E3562" s="2" t="str">
        <f t="shared" si="110"/>
        <v>202112</v>
      </c>
      <c r="F3562" s="2" t="str">
        <f t="shared" si="111"/>
        <v>20211288</v>
      </c>
      <c r="G3562" s="31" t="s">
        <v>71</v>
      </c>
      <c r="H3562" s="31">
        <v>45462</v>
      </c>
      <c r="I3562" s="31">
        <v>15862</v>
      </c>
      <c r="J3562" s="10">
        <v>0</v>
      </c>
    </row>
    <row r="3563" spans="1:10" x14ac:dyDescent="0.3">
      <c r="A3563" s="31">
        <v>2021</v>
      </c>
      <c r="B3563" s="31" t="s">
        <v>8</v>
      </c>
      <c r="C3563" s="5" t="s">
        <v>86</v>
      </c>
      <c r="D3563" s="31" t="s">
        <v>72</v>
      </c>
      <c r="E3563" s="2" t="str">
        <f t="shared" si="110"/>
        <v>202112</v>
      </c>
      <c r="F3563" s="2" t="str">
        <f t="shared" si="111"/>
        <v>20211268</v>
      </c>
      <c r="G3563" s="31" t="s">
        <v>73</v>
      </c>
      <c r="H3563" s="31">
        <v>1191799</v>
      </c>
      <c r="I3563" s="31">
        <v>984474</v>
      </c>
      <c r="J3563" s="10">
        <v>0</v>
      </c>
    </row>
    <row r="3564" spans="1:10" x14ac:dyDescent="0.3">
      <c r="A3564" s="31">
        <v>2021</v>
      </c>
      <c r="B3564" s="31" t="s">
        <v>8</v>
      </c>
      <c r="C3564" s="5" t="s">
        <v>86</v>
      </c>
      <c r="D3564" s="31" t="s">
        <v>74</v>
      </c>
      <c r="E3564" s="2" t="str">
        <f t="shared" si="110"/>
        <v>202112</v>
      </c>
      <c r="F3564" s="2" t="str">
        <f t="shared" si="111"/>
        <v>20211270</v>
      </c>
      <c r="G3564" s="31" t="s">
        <v>75</v>
      </c>
      <c r="H3564" s="31">
        <v>171782</v>
      </c>
      <c r="I3564" s="31">
        <v>774196</v>
      </c>
      <c r="J3564" s="10">
        <v>0</v>
      </c>
    </row>
    <row r="3565" spans="1:10" x14ac:dyDescent="0.3">
      <c r="A3565" s="31">
        <v>2021</v>
      </c>
      <c r="B3565" s="31" t="s">
        <v>8</v>
      </c>
      <c r="C3565" s="5" t="s">
        <v>86</v>
      </c>
      <c r="D3565" s="31" t="s">
        <v>76</v>
      </c>
      <c r="E3565" s="2" t="str">
        <f t="shared" si="110"/>
        <v>202112</v>
      </c>
      <c r="F3565" s="2" t="str">
        <f t="shared" si="111"/>
        <v>20211273</v>
      </c>
      <c r="G3565" s="31" t="s">
        <v>77</v>
      </c>
      <c r="H3565" s="31">
        <v>548464</v>
      </c>
      <c r="I3565" s="31">
        <v>740266</v>
      </c>
      <c r="J3565" s="10">
        <v>0</v>
      </c>
    </row>
    <row r="3566" spans="1:10" x14ac:dyDescent="0.3">
      <c r="A3566" s="31">
        <v>2021</v>
      </c>
      <c r="B3566" s="31" t="s">
        <v>8</v>
      </c>
      <c r="C3566" s="5" t="s">
        <v>86</v>
      </c>
      <c r="D3566" s="31" t="s">
        <v>78</v>
      </c>
      <c r="E3566" s="2" t="str">
        <f t="shared" si="110"/>
        <v>202112</v>
      </c>
      <c r="F3566" s="2" t="str">
        <f t="shared" si="111"/>
        <v>20211276</v>
      </c>
      <c r="G3566" s="31" t="s">
        <v>79</v>
      </c>
      <c r="H3566" s="31">
        <v>2630308</v>
      </c>
      <c r="I3566" s="31">
        <v>1891053</v>
      </c>
      <c r="J3566" s="10">
        <v>0</v>
      </c>
    </row>
    <row r="3567" spans="1:10" x14ac:dyDescent="0.3">
      <c r="A3567" s="31">
        <v>2021</v>
      </c>
      <c r="B3567" s="31" t="s">
        <v>8</v>
      </c>
      <c r="C3567" s="5" t="s">
        <v>86</v>
      </c>
      <c r="D3567" s="31" t="s">
        <v>80</v>
      </c>
      <c r="E3567" s="2" t="str">
        <f t="shared" si="110"/>
        <v>202112</v>
      </c>
      <c r="F3567" s="2" t="str">
        <f t="shared" si="111"/>
        <v>20211297</v>
      </c>
      <c r="G3567" s="31" t="s">
        <v>81</v>
      </c>
      <c r="H3567" s="31">
        <v>4951</v>
      </c>
      <c r="I3567" s="31">
        <v>27385</v>
      </c>
      <c r="J3567" s="10">
        <v>0</v>
      </c>
    </row>
    <row r="3568" spans="1:10" x14ac:dyDescent="0.3">
      <c r="A3568" s="31">
        <v>2021</v>
      </c>
      <c r="B3568" s="31" t="s">
        <v>8</v>
      </c>
      <c r="C3568" s="5" t="s">
        <v>86</v>
      </c>
      <c r="D3568" s="31" t="s">
        <v>82</v>
      </c>
      <c r="E3568" s="2" t="str">
        <f t="shared" si="110"/>
        <v>202112</v>
      </c>
      <c r="F3568" s="2" t="str">
        <f t="shared" si="111"/>
        <v>20211299</v>
      </c>
      <c r="G3568" s="31" t="s">
        <v>83</v>
      </c>
      <c r="H3568" s="31">
        <v>11229</v>
      </c>
      <c r="I3568" s="31">
        <v>64970</v>
      </c>
      <c r="J3568" s="10">
        <v>0</v>
      </c>
    </row>
    <row r="3569" spans="1:10" x14ac:dyDescent="0.3">
      <c r="A3569" s="31">
        <v>2022</v>
      </c>
      <c r="B3569" s="31" t="s">
        <v>9</v>
      </c>
      <c r="C3569" s="5" t="s">
        <v>171</v>
      </c>
      <c r="D3569" s="31" t="s">
        <v>5</v>
      </c>
      <c r="E3569" s="2" t="str">
        <f t="shared" si="110"/>
        <v>20221</v>
      </c>
      <c r="F3569" s="2" t="str">
        <f t="shared" si="111"/>
        <v>2022191</v>
      </c>
      <c r="G3569" s="31" t="s">
        <v>6</v>
      </c>
      <c r="H3569" s="31">
        <v>18321</v>
      </c>
      <c r="I3569" s="31">
        <v>56227</v>
      </c>
      <c r="J3569" s="10">
        <v>0</v>
      </c>
    </row>
    <row r="3570" spans="1:10" x14ac:dyDescent="0.3">
      <c r="A3570" s="31">
        <v>2022</v>
      </c>
      <c r="B3570" s="31" t="s">
        <v>9</v>
      </c>
      <c r="C3570" s="5" t="s">
        <v>171</v>
      </c>
      <c r="D3570" s="31" t="s">
        <v>18</v>
      </c>
      <c r="E3570" s="2" t="str">
        <f t="shared" si="110"/>
        <v>20221</v>
      </c>
      <c r="F3570" s="2" t="str">
        <f t="shared" si="111"/>
        <v>2022105</v>
      </c>
      <c r="G3570" s="31" t="s">
        <v>19</v>
      </c>
      <c r="H3570" s="31">
        <v>4242663</v>
      </c>
      <c r="I3570" s="31">
        <v>2449241</v>
      </c>
      <c r="J3570" s="10">
        <v>0</v>
      </c>
    </row>
    <row r="3571" spans="1:10" x14ac:dyDescent="0.3">
      <c r="A3571" s="31">
        <v>2022</v>
      </c>
      <c r="B3571" s="31" t="s">
        <v>9</v>
      </c>
      <c r="C3571" s="5" t="s">
        <v>171</v>
      </c>
      <c r="D3571" s="31" t="s">
        <v>20</v>
      </c>
      <c r="E3571" s="2" t="str">
        <f t="shared" si="110"/>
        <v>20221</v>
      </c>
      <c r="F3571" s="2" t="str">
        <f t="shared" si="111"/>
        <v>2022181</v>
      </c>
      <c r="G3571" s="31" t="s">
        <v>21</v>
      </c>
      <c r="H3571" s="31">
        <v>55955</v>
      </c>
      <c r="I3571" s="31">
        <v>224510</v>
      </c>
      <c r="J3571" s="10">
        <v>0</v>
      </c>
    </row>
    <row r="3572" spans="1:10" x14ac:dyDescent="0.3">
      <c r="A3572" s="31">
        <v>2022</v>
      </c>
      <c r="B3572" s="31" t="s">
        <v>9</v>
      </c>
      <c r="C3572" s="5" t="s">
        <v>171</v>
      </c>
      <c r="D3572" s="31" t="s">
        <v>22</v>
      </c>
      <c r="E3572" s="2" t="str">
        <f t="shared" si="110"/>
        <v>20221</v>
      </c>
      <c r="F3572" s="2" t="str">
        <f t="shared" si="111"/>
        <v>2022108</v>
      </c>
      <c r="G3572" s="31" t="s">
        <v>23</v>
      </c>
      <c r="H3572" s="31">
        <v>1252816</v>
      </c>
      <c r="I3572" s="31">
        <v>1424928</v>
      </c>
      <c r="J3572" s="10">
        <v>0</v>
      </c>
    </row>
    <row r="3573" spans="1:10" x14ac:dyDescent="0.3">
      <c r="A3573" s="31">
        <v>2022</v>
      </c>
      <c r="B3573" s="31" t="s">
        <v>9</v>
      </c>
      <c r="C3573" s="5" t="s">
        <v>171</v>
      </c>
      <c r="D3573" s="31" t="s">
        <v>24</v>
      </c>
      <c r="E3573" s="2" t="str">
        <f t="shared" si="110"/>
        <v>20221</v>
      </c>
      <c r="F3573" s="2" t="str">
        <f t="shared" si="111"/>
        <v>2022111</v>
      </c>
      <c r="G3573" s="31" t="s">
        <v>25</v>
      </c>
      <c r="H3573" s="31">
        <v>6489947</v>
      </c>
      <c r="I3573" s="31">
        <v>1436161</v>
      </c>
      <c r="J3573" s="10">
        <v>0</v>
      </c>
    </row>
    <row r="3574" spans="1:10" x14ac:dyDescent="0.3">
      <c r="A3574" s="31">
        <v>2022</v>
      </c>
      <c r="B3574" s="31" t="s">
        <v>9</v>
      </c>
      <c r="C3574" s="5" t="s">
        <v>171</v>
      </c>
      <c r="D3574" s="31" t="s">
        <v>26</v>
      </c>
      <c r="E3574" s="2" t="str">
        <f t="shared" si="110"/>
        <v>20221</v>
      </c>
      <c r="F3574" s="2" t="str">
        <f t="shared" si="111"/>
        <v>2022113</v>
      </c>
      <c r="G3574" s="31" t="s">
        <v>27</v>
      </c>
      <c r="H3574" s="31">
        <v>701641</v>
      </c>
      <c r="I3574" s="31">
        <v>1519998</v>
      </c>
      <c r="J3574" s="10">
        <v>0</v>
      </c>
    </row>
    <row r="3575" spans="1:10" x14ac:dyDescent="0.3">
      <c r="A3575" s="31">
        <v>2022</v>
      </c>
      <c r="B3575" s="31" t="s">
        <v>9</v>
      </c>
      <c r="C3575" s="5" t="s">
        <v>171</v>
      </c>
      <c r="D3575" s="31" t="s">
        <v>28</v>
      </c>
      <c r="E3575" s="2" t="str">
        <f t="shared" si="110"/>
        <v>20221</v>
      </c>
      <c r="F3575" s="2" t="str">
        <f t="shared" si="111"/>
        <v>2022115</v>
      </c>
      <c r="G3575" s="31" t="s">
        <v>29</v>
      </c>
      <c r="H3575" s="31">
        <v>496502</v>
      </c>
      <c r="I3575" s="31">
        <v>652102</v>
      </c>
      <c r="J3575" s="10">
        <v>0</v>
      </c>
    </row>
    <row r="3576" spans="1:10" x14ac:dyDescent="0.3">
      <c r="A3576" s="31">
        <v>2022</v>
      </c>
      <c r="B3576" s="31" t="s">
        <v>9</v>
      </c>
      <c r="C3576" s="5" t="s">
        <v>171</v>
      </c>
      <c r="D3576" s="31" t="s">
        <v>30</v>
      </c>
      <c r="E3576" s="2" t="str">
        <f t="shared" si="110"/>
        <v>20221</v>
      </c>
      <c r="F3576" s="2" t="str">
        <f t="shared" si="111"/>
        <v>2022117</v>
      </c>
      <c r="G3576" s="31" t="s">
        <v>31</v>
      </c>
      <c r="H3576" s="31">
        <v>512103</v>
      </c>
      <c r="I3576" s="31">
        <v>394250</v>
      </c>
      <c r="J3576" s="10">
        <v>0</v>
      </c>
    </row>
    <row r="3577" spans="1:10" x14ac:dyDescent="0.3">
      <c r="A3577" s="31">
        <v>2022</v>
      </c>
      <c r="B3577" s="31" t="s">
        <v>9</v>
      </c>
      <c r="C3577" s="5" t="s">
        <v>171</v>
      </c>
      <c r="D3577" s="31" t="s">
        <v>32</v>
      </c>
      <c r="E3577" s="2" t="str">
        <f t="shared" si="110"/>
        <v>20221</v>
      </c>
      <c r="F3577" s="2" t="str">
        <f t="shared" si="111"/>
        <v>2022118</v>
      </c>
      <c r="G3577" s="31" t="s">
        <v>33</v>
      </c>
      <c r="H3577" s="31">
        <v>78619</v>
      </c>
      <c r="I3577" s="31">
        <v>323165</v>
      </c>
      <c r="J3577" s="10">
        <v>0</v>
      </c>
    </row>
    <row r="3578" spans="1:10" x14ac:dyDescent="0.3">
      <c r="A3578" s="31">
        <v>2022</v>
      </c>
      <c r="B3578" s="31" t="s">
        <v>9</v>
      </c>
      <c r="C3578" s="5" t="s">
        <v>171</v>
      </c>
      <c r="D3578" s="31" t="s">
        <v>34</v>
      </c>
      <c r="E3578" s="2" t="str">
        <f t="shared" si="110"/>
        <v>20221</v>
      </c>
      <c r="F3578" s="2" t="str">
        <f t="shared" si="111"/>
        <v>2022185</v>
      </c>
      <c r="G3578" s="31" t="s">
        <v>35</v>
      </c>
      <c r="H3578" s="31">
        <v>167384</v>
      </c>
      <c r="I3578" s="31">
        <v>241553</v>
      </c>
      <c r="J3578" s="10">
        <v>0</v>
      </c>
    </row>
    <row r="3579" spans="1:10" x14ac:dyDescent="0.3">
      <c r="A3579" s="31">
        <v>2022</v>
      </c>
      <c r="B3579" s="31" t="s">
        <v>9</v>
      </c>
      <c r="C3579" s="5" t="s">
        <v>171</v>
      </c>
      <c r="D3579" s="31" t="s">
        <v>36</v>
      </c>
      <c r="E3579" s="2" t="str">
        <f t="shared" si="110"/>
        <v>20221</v>
      </c>
      <c r="F3579" s="2" t="str">
        <f t="shared" si="111"/>
        <v>2022119</v>
      </c>
      <c r="G3579" s="31" t="s">
        <v>37</v>
      </c>
      <c r="H3579" s="31">
        <v>300591</v>
      </c>
      <c r="I3579" s="31">
        <v>993585</v>
      </c>
      <c r="J3579" s="10">
        <v>0</v>
      </c>
    </row>
    <row r="3580" spans="1:10" x14ac:dyDescent="0.3">
      <c r="A3580" s="31">
        <v>2022</v>
      </c>
      <c r="B3580" s="31" t="s">
        <v>9</v>
      </c>
      <c r="C3580" s="5" t="s">
        <v>171</v>
      </c>
      <c r="D3580" s="31" t="s">
        <v>38</v>
      </c>
      <c r="E3580" s="2" t="str">
        <f t="shared" si="110"/>
        <v>20221</v>
      </c>
      <c r="F3580" s="2" t="str">
        <f t="shared" si="111"/>
        <v>2022120</v>
      </c>
      <c r="G3580" s="31" t="s">
        <v>39</v>
      </c>
      <c r="H3580" s="31">
        <v>353199</v>
      </c>
      <c r="I3580" s="31">
        <v>874406</v>
      </c>
      <c r="J3580" s="10">
        <v>0</v>
      </c>
    </row>
    <row r="3581" spans="1:10" x14ac:dyDescent="0.3">
      <c r="A3581" s="31">
        <v>2022</v>
      </c>
      <c r="B3581" s="31" t="s">
        <v>9</v>
      </c>
      <c r="C3581" s="5" t="s">
        <v>171</v>
      </c>
      <c r="D3581" s="31" t="s">
        <v>40</v>
      </c>
      <c r="E3581" s="2" t="str">
        <f t="shared" si="110"/>
        <v>20221</v>
      </c>
      <c r="F3581" s="2" t="str">
        <f t="shared" si="111"/>
        <v>2022127</v>
      </c>
      <c r="G3581" s="31" t="s">
        <v>41</v>
      </c>
      <c r="H3581" s="31">
        <v>54144</v>
      </c>
      <c r="I3581" s="31">
        <v>373670</v>
      </c>
      <c r="J3581" s="10">
        <v>0</v>
      </c>
    </row>
    <row r="3582" spans="1:10" x14ac:dyDescent="0.3">
      <c r="A3582" s="31">
        <v>2022</v>
      </c>
      <c r="B3582" s="31" t="s">
        <v>9</v>
      </c>
      <c r="C3582" s="5" t="s">
        <v>171</v>
      </c>
      <c r="D3582" s="31" t="s">
        <v>42</v>
      </c>
      <c r="E3582" s="2" t="str">
        <f t="shared" si="110"/>
        <v>20221</v>
      </c>
      <c r="F3582" s="2" t="str">
        <f t="shared" si="111"/>
        <v>2022123</v>
      </c>
      <c r="G3582" s="31" t="s">
        <v>43</v>
      </c>
      <c r="H3582" s="31">
        <v>351844</v>
      </c>
      <c r="I3582" s="31">
        <v>1309700</v>
      </c>
      <c r="J3582" s="10">
        <v>0</v>
      </c>
    </row>
    <row r="3583" spans="1:10" x14ac:dyDescent="0.3">
      <c r="A3583" s="31">
        <v>2022</v>
      </c>
      <c r="B3583" s="31" t="s">
        <v>9</v>
      </c>
      <c r="C3583" s="5" t="s">
        <v>171</v>
      </c>
      <c r="D3583" s="31" t="s">
        <v>44</v>
      </c>
      <c r="E3583" s="2" t="str">
        <f t="shared" si="110"/>
        <v>20221</v>
      </c>
      <c r="F3583" s="2" t="str">
        <f t="shared" si="111"/>
        <v>2022125</v>
      </c>
      <c r="G3583" s="31" t="s">
        <v>45</v>
      </c>
      <c r="H3583" s="31">
        <v>1683217</v>
      </c>
      <c r="I3583" s="31">
        <v>864483</v>
      </c>
      <c r="J3583" s="10">
        <v>0</v>
      </c>
    </row>
    <row r="3584" spans="1:10" x14ac:dyDescent="0.3">
      <c r="A3584" s="31">
        <v>2022</v>
      </c>
      <c r="B3584" s="31" t="s">
        <v>9</v>
      </c>
      <c r="C3584" s="5" t="s">
        <v>171</v>
      </c>
      <c r="D3584" s="31" t="s">
        <v>46</v>
      </c>
      <c r="E3584" s="2" t="str">
        <f t="shared" si="110"/>
        <v>20221</v>
      </c>
      <c r="F3584" s="2" t="str">
        <f t="shared" si="111"/>
        <v>2022194</v>
      </c>
      <c r="G3584" s="31" t="s">
        <v>47</v>
      </c>
      <c r="H3584" s="31">
        <v>5739</v>
      </c>
      <c r="I3584" s="31">
        <v>43534</v>
      </c>
      <c r="J3584" s="10">
        <v>0</v>
      </c>
    </row>
    <row r="3585" spans="1:10" x14ac:dyDescent="0.3">
      <c r="A3585" s="31">
        <v>2022</v>
      </c>
      <c r="B3585" s="31" t="s">
        <v>9</v>
      </c>
      <c r="C3585" s="5" t="s">
        <v>171</v>
      </c>
      <c r="D3585" s="31" t="s">
        <v>48</v>
      </c>
      <c r="E3585" s="2" t="str">
        <f t="shared" si="110"/>
        <v>20221</v>
      </c>
      <c r="F3585" s="2" t="str">
        <f t="shared" si="111"/>
        <v>2022195</v>
      </c>
      <c r="G3585" s="31" t="s">
        <v>49</v>
      </c>
      <c r="H3585" s="31">
        <v>21586</v>
      </c>
      <c r="I3585" s="31">
        <v>61434</v>
      </c>
      <c r="J3585" s="10">
        <v>0</v>
      </c>
    </row>
    <row r="3586" spans="1:10" x14ac:dyDescent="0.3">
      <c r="A3586" s="31">
        <v>2022</v>
      </c>
      <c r="B3586" s="31" t="s">
        <v>9</v>
      </c>
      <c r="C3586" s="5" t="s">
        <v>171</v>
      </c>
      <c r="D3586" s="31" t="s">
        <v>50</v>
      </c>
      <c r="E3586" s="2" t="str">
        <f t="shared" si="110"/>
        <v>20221</v>
      </c>
      <c r="F3586" s="2" t="str">
        <f t="shared" si="111"/>
        <v>2022141</v>
      </c>
      <c r="G3586" s="31" t="s">
        <v>51</v>
      </c>
      <c r="H3586" s="31">
        <v>354323</v>
      </c>
      <c r="I3586" s="31">
        <v>791321</v>
      </c>
      <c r="J3586" s="10">
        <v>0</v>
      </c>
    </row>
    <row r="3587" spans="1:10" x14ac:dyDescent="0.3">
      <c r="A3587" s="31">
        <v>2022</v>
      </c>
      <c r="B3587" s="31" t="s">
        <v>9</v>
      </c>
      <c r="C3587" s="5" t="s">
        <v>171</v>
      </c>
      <c r="D3587" s="31" t="s">
        <v>54</v>
      </c>
      <c r="E3587" s="2" t="str">
        <f t="shared" ref="E3587:E3601" si="112">+CONCATENATE(A3587,C3587)</f>
        <v>20221</v>
      </c>
      <c r="F3587" s="2" t="str">
        <f t="shared" si="111"/>
        <v>2022144</v>
      </c>
      <c r="G3587" s="31" t="s">
        <v>55</v>
      </c>
      <c r="H3587" s="31">
        <v>149695</v>
      </c>
      <c r="I3587" s="31">
        <v>821620</v>
      </c>
      <c r="J3587" s="10">
        <v>0</v>
      </c>
    </row>
    <row r="3588" spans="1:10" x14ac:dyDescent="0.3">
      <c r="A3588" s="31">
        <v>2022</v>
      </c>
      <c r="B3588" s="31" t="s">
        <v>9</v>
      </c>
      <c r="C3588" s="5" t="s">
        <v>171</v>
      </c>
      <c r="D3588" s="31" t="s">
        <v>56</v>
      </c>
      <c r="E3588" s="2" t="str">
        <f t="shared" si="112"/>
        <v>20221</v>
      </c>
      <c r="F3588" s="2" t="str">
        <f t="shared" si="111"/>
        <v>2022147</v>
      </c>
      <c r="G3588" s="31" t="s">
        <v>57</v>
      </c>
      <c r="H3588" s="31">
        <v>413096</v>
      </c>
      <c r="I3588" s="31">
        <v>948688</v>
      </c>
      <c r="J3588" s="10">
        <v>0</v>
      </c>
    </row>
    <row r="3589" spans="1:10" x14ac:dyDescent="0.3">
      <c r="A3589" s="31">
        <v>2022</v>
      </c>
      <c r="B3589" s="31" t="s">
        <v>9</v>
      </c>
      <c r="C3589" s="5" t="s">
        <v>171</v>
      </c>
      <c r="D3589" s="31" t="s">
        <v>58</v>
      </c>
      <c r="E3589" s="2" t="str">
        <f t="shared" si="112"/>
        <v>20221</v>
      </c>
      <c r="F3589" s="2" t="str">
        <f t="shared" ref="F3589:F3601" si="113">+CONCATENATE(A3589,C3589,D3589)</f>
        <v>2022150</v>
      </c>
      <c r="G3589" s="31" t="s">
        <v>59</v>
      </c>
      <c r="H3589" s="31">
        <v>479419</v>
      </c>
      <c r="I3589" s="31">
        <v>543058</v>
      </c>
      <c r="J3589" s="10">
        <v>0</v>
      </c>
    </row>
    <row r="3590" spans="1:10" x14ac:dyDescent="0.3">
      <c r="A3590" s="31">
        <v>2022</v>
      </c>
      <c r="B3590" s="31" t="s">
        <v>9</v>
      </c>
      <c r="C3590" s="5" t="s">
        <v>171</v>
      </c>
      <c r="D3590" s="31" t="s">
        <v>60</v>
      </c>
      <c r="E3590" s="2" t="str">
        <f t="shared" si="112"/>
        <v>20221</v>
      </c>
      <c r="F3590" s="2" t="str">
        <f t="shared" si="113"/>
        <v>2022152</v>
      </c>
      <c r="G3590" s="31" t="s">
        <v>61</v>
      </c>
      <c r="H3590" s="31">
        <v>293232</v>
      </c>
      <c r="I3590" s="31">
        <v>1147713</v>
      </c>
      <c r="J3590" s="10">
        <v>0</v>
      </c>
    </row>
    <row r="3591" spans="1:10" x14ac:dyDescent="0.3">
      <c r="A3591" s="31">
        <v>2022</v>
      </c>
      <c r="B3591" s="31" t="s">
        <v>9</v>
      </c>
      <c r="C3591" s="5" t="s">
        <v>171</v>
      </c>
      <c r="D3591" s="31" t="s">
        <v>62</v>
      </c>
      <c r="E3591" s="2" t="str">
        <f t="shared" si="112"/>
        <v>20221</v>
      </c>
      <c r="F3591" s="2" t="str">
        <f t="shared" si="113"/>
        <v>2022154</v>
      </c>
      <c r="G3591" s="31" t="s">
        <v>63</v>
      </c>
      <c r="H3591" s="31">
        <v>469983</v>
      </c>
      <c r="I3591" s="31">
        <v>1101236</v>
      </c>
      <c r="J3591" s="10">
        <v>0</v>
      </c>
    </row>
    <row r="3592" spans="1:10" x14ac:dyDescent="0.3">
      <c r="A3592" s="31">
        <v>2022</v>
      </c>
      <c r="B3592" s="31" t="s">
        <v>9</v>
      </c>
      <c r="C3592" s="5" t="s">
        <v>171</v>
      </c>
      <c r="D3592" s="31" t="s">
        <v>64</v>
      </c>
      <c r="E3592" s="2" t="str">
        <f t="shared" si="112"/>
        <v>20221</v>
      </c>
      <c r="F3592" s="2" t="str">
        <f t="shared" si="113"/>
        <v>2022186</v>
      </c>
      <c r="G3592" s="31" t="s">
        <v>65</v>
      </c>
      <c r="H3592" s="31">
        <v>48465</v>
      </c>
      <c r="I3592" s="31">
        <v>265577</v>
      </c>
      <c r="J3592" s="10">
        <v>0</v>
      </c>
    </row>
    <row r="3593" spans="1:10" x14ac:dyDescent="0.3">
      <c r="A3593" s="31">
        <v>2022</v>
      </c>
      <c r="B3593" s="31" t="s">
        <v>9</v>
      </c>
      <c r="C3593" s="5" t="s">
        <v>171</v>
      </c>
      <c r="D3593" s="31" t="s">
        <v>66</v>
      </c>
      <c r="E3593" s="2" t="str">
        <f t="shared" si="112"/>
        <v>20221</v>
      </c>
      <c r="F3593" s="2" t="str">
        <f t="shared" si="113"/>
        <v>2022163</v>
      </c>
      <c r="G3593" s="31" t="s">
        <v>67</v>
      </c>
      <c r="H3593" s="31">
        <v>307254</v>
      </c>
      <c r="I3593" s="31">
        <v>249384</v>
      </c>
      <c r="J3593" s="10">
        <v>0</v>
      </c>
    </row>
    <row r="3594" spans="1:10" x14ac:dyDescent="0.3">
      <c r="A3594" s="31">
        <v>2022</v>
      </c>
      <c r="B3594" s="31" t="s">
        <v>9</v>
      </c>
      <c r="C3594" s="5" t="s">
        <v>171</v>
      </c>
      <c r="D3594" s="31" t="s">
        <v>68</v>
      </c>
      <c r="E3594" s="2" t="str">
        <f t="shared" si="112"/>
        <v>20221</v>
      </c>
      <c r="F3594" s="2" t="str">
        <f t="shared" si="113"/>
        <v>2022166</v>
      </c>
      <c r="G3594" s="31" t="s">
        <v>69</v>
      </c>
      <c r="H3594" s="31">
        <v>609853</v>
      </c>
      <c r="I3594" s="31">
        <v>410019</v>
      </c>
      <c r="J3594" s="10">
        <v>0</v>
      </c>
    </row>
    <row r="3595" spans="1:10" x14ac:dyDescent="0.3">
      <c r="A3595" s="31">
        <v>2022</v>
      </c>
      <c r="B3595" s="31" t="s">
        <v>9</v>
      </c>
      <c r="C3595" s="5" t="s">
        <v>171</v>
      </c>
      <c r="D3595" s="31" t="s">
        <v>70</v>
      </c>
      <c r="E3595" s="2" t="str">
        <f t="shared" si="112"/>
        <v>20221</v>
      </c>
      <c r="F3595" s="2" t="str">
        <f t="shared" si="113"/>
        <v>2022188</v>
      </c>
      <c r="G3595" s="31" t="s">
        <v>71</v>
      </c>
      <c r="H3595" s="31">
        <v>45528</v>
      </c>
      <c r="I3595" s="31">
        <v>15725</v>
      </c>
      <c r="J3595" s="10">
        <v>0</v>
      </c>
    </row>
    <row r="3596" spans="1:10" x14ac:dyDescent="0.3">
      <c r="A3596" s="31">
        <v>2022</v>
      </c>
      <c r="B3596" s="31" t="s">
        <v>9</v>
      </c>
      <c r="C3596" s="5" t="s">
        <v>171</v>
      </c>
      <c r="D3596" s="31" t="s">
        <v>72</v>
      </c>
      <c r="E3596" s="2" t="str">
        <f t="shared" si="112"/>
        <v>20221</v>
      </c>
      <c r="F3596" s="2" t="str">
        <f t="shared" si="113"/>
        <v>2022168</v>
      </c>
      <c r="G3596" s="31" t="s">
        <v>73</v>
      </c>
      <c r="H3596" s="31">
        <v>1195367</v>
      </c>
      <c r="I3596" s="31">
        <v>983074</v>
      </c>
      <c r="J3596" s="10">
        <v>0</v>
      </c>
    </row>
    <row r="3597" spans="1:10" x14ac:dyDescent="0.3">
      <c r="A3597" s="31">
        <v>2022</v>
      </c>
      <c r="B3597" s="31" t="s">
        <v>9</v>
      </c>
      <c r="C3597" s="5" t="s">
        <v>171</v>
      </c>
      <c r="D3597" s="31" t="s">
        <v>74</v>
      </c>
      <c r="E3597" s="2" t="str">
        <f t="shared" si="112"/>
        <v>20221</v>
      </c>
      <c r="F3597" s="2" t="str">
        <f t="shared" si="113"/>
        <v>2022170</v>
      </c>
      <c r="G3597" s="31" t="s">
        <v>75</v>
      </c>
      <c r="H3597" s="31">
        <v>172150</v>
      </c>
      <c r="I3597" s="31">
        <v>774274</v>
      </c>
      <c r="J3597" s="10">
        <v>0</v>
      </c>
    </row>
    <row r="3598" spans="1:10" x14ac:dyDescent="0.3">
      <c r="A3598" s="31">
        <v>2022</v>
      </c>
      <c r="B3598" s="31" t="s">
        <v>9</v>
      </c>
      <c r="C3598" s="5" t="s">
        <v>171</v>
      </c>
      <c r="D3598" s="31" t="s">
        <v>76</v>
      </c>
      <c r="E3598" s="2" t="str">
        <f t="shared" si="112"/>
        <v>20221</v>
      </c>
      <c r="F3598" s="2" t="str">
        <f t="shared" si="113"/>
        <v>2022173</v>
      </c>
      <c r="G3598" s="31" t="s">
        <v>77</v>
      </c>
      <c r="H3598" s="31">
        <v>549798</v>
      </c>
      <c r="I3598" s="31">
        <v>739146</v>
      </c>
      <c r="J3598" s="10">
        <v>0</v>
      </c>
    </row>
    <row r="3599" spans="1:10" x14ac:dyDescent="0.3">
      <c r="A3599" s="31">
        <v>2022</v>
      </c>
      <c r="B3599" s="31" t="s">
        <v>9</v>
      </c>
      <c r="C3599" s="5" t="s">
        <v>171</v>
      </c>
      <c r="D3599" s="31" t="s">
        <v>78</v>
      </c>
      <c r="E3599" s="2" t="str">
        <f t="shared" si="112"/>
        <v>20221</v>
      </c>
      <c r="F3599" s="2" t="str">
        <f t="shared" si="113"/>
        <v>2022176</v>
      </c>
      <c r="G3599" s="31" t="s">
        <v>79</v>
      </c>
      <c r="H3599" s="31">
        <v>2629361</v>
      </c>
      <c r="I3599" s="31">
        <v>1895610</v>
      </c>
      <c r="J3599" s="10">
        <v>0</v>
      </c>
    </row>
    <row r="3600" spans="1:10" x14ac:dyDescent="0.3">
      <c r="A3600" s="31">
        <v>2022</v>
      </c>
      <c r="B3600" s="31" t="s">
        <v>9</v>
      </c>
      <c r="C3600" s="5" t="s">
        <v>171</v>
      </c>
      <c r="D3600" s="31" t="s">
        <v>80</v>
      </c>
      <c r="E3600" s="2" t="str">
        <f t="shared" si="112"/>
        <v>20221</v>
      </c>
      <c r="F3600" s="2" t="str">
        <f t="shared" si="113"/>
        <v>2022197</v>
      </c>
      <c r="G3600" s="31" t="s">
        <v>81</v>
      </c>
      <c r="H3600" s="31">
        <v>4737</v>
      </c>
      <c r="I3600" s="31">
        <v>27646</v>
      </c>
      <c r="J3600" s="10">
        <v>0</v>
      </c>
    </row>
    <row r="3601" spans="1:10" x14ac:dyDescent="0.3">
      <c r="A3601" s="31">
        <v>2022</v>
      </c>
      <c r="B3601" s="31" t="s">
        <v>9</v>
      </c>
      <c r="C3601" s="5" t="s">
        <v>171</v>
      </c>
      <c r="D3601" s="31" t="s">
        <v>82</v>
      </c>
      <c r="E3601" s="2" t="str">
        <f t="shared" si="112"/>
        <v>20221</v>
      </c>
      <c r="F3601" s="2" t="str">
        <f t="shared" si="113"/>
        <v>2022199</v>
      </c>
      <c r="G3601" s="31" t="s">
        <v>83</v>
      </c>
      <c r="H3601" s="31">
        <v>11165</v>
      </c>
      <c r="I3601" s="31">
        <v>65517</v>
      </c>
      <c r="J3601" s="10">
        <v>0</v>
      </c>
    </row>
  </sheetData>
  <autoFilter ref="A1:J2974" xr:uid="{00000000-0009-0000-0000-000000000000}">
    <sortState xmlns:xlrd2="http://schemas.microsoft.com/office/spreadsheetml/2017/richdata2" ref="A2:J2941">
      <sortCondition ref="A2:A2941"/>
      <sortCondition ref="C2:C2941"/>
    </sortState>
  </autoFilter>
  <phoneticPr fontId="8" type="noConversion"/>
  <pageMargins left="0.196850393700787" right="0.196850393700787" top="0.39370078740157499" bottom="1.0826771653543299" header="0.39370078740157499" footer="0.39370078740157499"/>
  <pageSetup orientation="portrait" horizontalDpi="300" verticalDpi="300"/>
  <headerFooter alignWithMargins="0">
    <oddFooter>&amp;L&amp;"Arial,Bold"&amp;8 Fecha Generación: 
&amp;"-,Regular"19/05/2020 
&amp;"-,Bold"Fecha Proceso: 
&amp;"-,Regular"20/11/2018 &amp;C&amp;"Arial,Bold"&amp;8 REGIMEN 
&amp;"-,Bold"CONTRIBUTIVO &amp;R&amp;"Arial,Bold"&amp;8Página   &amp;P   de 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F5BE-16FD-4974-9AD5-49D65D8E402D}">
  <sheetPr codeName="Hoja2"/>
  <dimension ref="A1:J34"/>
  <sheetViews>
    <sheetView topLeftCell="A13" workbookViewId="0">
      <selection activeCell="E25" sqref="E25"/>
    </sheetView>
  </sheetViews>
  <sheetFormatPr defaultColWidth="11.5546875" defaultRowHeight="14.4" x14ac:dyDescent="0.3"/>
  <cols>
    <col min="4" max="4" width="16.6640625" customWidth="1"/>
    <col min="5" max="5" width="20.109375" customWidth="1"/>
    <col min="7" max="7" width="17.44140625" customWidth="1"/>
    <col min="8" max="8" width="25.33203125" customWidth="1"/>
    <col min="9" max="9" width="23.5546875" customWidth="1"/>
    <col min="10" max="10" width="13.109375" customWidth="1"/>
  </cols>
  <sheetData>
    <row r="1" spans="1:10" x14ac:dyDescent="0.3">
      <c r="A1" t="s">
        <v>0</v>
      </c>
      <c r="B1" t="s">
        <v>1</v>
      </c>
      <c r="C1" t="s">
        <v>84</v>
      </c>
      <c r="D1" t="s">
        <v>2</v>
      </c>
      <c r="E1" t="s">
        <v>101</v>
      </c>
      <c r="F1" t="s">
        <v>93</v>
      </c>
      <c r="G1" t="s">
        <v>3</v>
      </c>
      <c r="H1" t="s">
        <v>94</v>
      </c>
      <c r="I1" t="s">
        <v>95</v>
      </c>
      <c r="J1" t="s">
        <v>96</v>
      </c>
    </row>
    <row r="2" spans="1:10" x14ac:dyDescent="0.3">
      <c r="A2">
        <v>2020</v>
      </c>
      <c r="B2" t="s">
        <v>14</v>
      </c>
      <c r="C2" t="s">
        <v>18</v>
      </c>
      <c r="D2" t="s">
        <v>82</v>
      </c>
      <c r="E2" t="s">
        <v>109</v>
      </c>
      <c r="F2" t="s">
        <v>142</v>
      </c>
      <c r="G2" t="s">
        <v>83</v>
      </c>
      <c r="H2">
        <v>7743</v>
      </c>
      <c r="I2">
        <v>62343</v>
      </c>
      <c r="J2">
        <v>0</v>
      </c>
    </row>
    <row r="3" spans="1:10" x14ac:dyDescent="0.3">
      <c r="A3">
        <v>2020</v>
      </c>
      <c r="B3" t="s">
        <v>14</v>
      </c>
      <c r="C3" t="s">
        <v>18</v>
      </c>
      <c r="D3" t="s">
        <v>80</v>
      </c>
      <c r="E3" t="s">
        <v>109</v>
      </c>
      <c r="F3" t="s">
        <v>141</v>
      </c>
      <c r="G3" t="s">
        <v>81</v>
      </c>
      <c r="H3">
        <v>3320</v>
      </c>
      <c r="I3">
        <v>27281</v>
      </c>
      <c r="J3">
        <v>0</v>
      </c>
    </row>
    <row r="4" spans="1:10" x14ac:dyDescent="0.3">
      <c r="A4">
        <v>2020</v>
      </c>
      <c r="B4" t="s">
        <v>14</v>
      </c>
      <c r="C4" t="s">
        <v>18</v>
      </c>
      <c r="D4" t="s">
        <v>78</v>
      </c>
      <c r="E4" t="s">
        <v>109</v>
      </c>
      <c r="F4" t="s">
        <v>140</v>
      </c>
      <c r="G4" t="s">
        <v>79</v>
      </c>
      <c r="H4">
        <v>2365639</v>
      </c>
      <c r="I4">
        <v>1900758</v>
      </c>
      <c r="J4">
        <v>0</v>
      </c>
    </row>
    <row r="5" spans="1:10" x14ac:dyDescent="0.3">
      <c r="A5">
        <v>2020</v>
      </c>
      <c r="B5" t="s">
        <v>14</v>
      </c>
      <c r="C5" t="s">
        <v>18</v>
      </c>
      <c r="D5" t="s">
        <v>76</v>
      </c>
      <c r="E5" t="s">
        <v>109</v>
      </c>
      <c r="F5" t="s">
        <v>139</v>
      </c>
      <c r="G5" t="s">
        <v>77</v>
      </c>
      <c r="H5">
        <v>459934</v>
      </c>
      <c r="I5">
        <v>757633</v>
      </c>
      <c r="J5">
        <v>0</v>
      </c>
    </row>
    <row r="6" spans="1:10" x14ac:dyDescent="0.3">
      <c r="A6">
        <v>2020</v>
      </c>
      <c r="B6" t="s">
        <v>14</v>
      </c>
      <c r="C6" t="s">
        <v>18</v>
      </c>
      <c r="D6" t="s">
        <v>74</v>
      </c>
      <c r="E6" t="s">
        <v>109</v>
      </c>
      <c r="F6" t="s">
        <v>138</v>
      </c>
      <c r="G6" t="s">
        <v>75</v>
      </c>
      <c r="H6">
        <v>141452</v>
      </c>
      <c r="I6">
        <v>774832</v>
      </c>
      <c r="J6">
        <v>0</v>
      </c>
    </row>
    <row r="7" spans="1:10" x14ac:dyDescent="0.3">
      <c r="A7">
        <v>2020</v>
      </c>
      <c r="B7" t="s">
        <v>14</v>
      </c>
      <c r="C7" t="s">
        <v>18</v>
      </c>
      <c r="D7" t="s">
        <v>72</v>
      </c>
      <c r="E7" t="s">
        <v>109</v>
      </c>
      <c r="F7" t="s">
        <v>137</v>
      </c>
      <c r="G7" t="s">
        <v>73</v>
      </c>
      <c r="H7">
        <v>1029227</v>
      </c>
      <c r="I7">
        <v>1020347</v>
      </c>
      <c r="J7">
        <v>0</v>
      </c>
    </row>
    <row r="8" spans="1:10" x14ac:dyDescent="0.3">
      <c r="A8">
        <v>2020</v>
      </c>
      <c r="B8" t="s">
        <v>14</v>
      </c>
      <c r="C8" t="s">
        <v>18</v>
      </c>
      <c r="D8" t="s">
        <v>70</v>
      </c>
      <c r="E8" t="s">
        <v>109</v>
      </c>
      <c r="F8" t="s">
        <v>136</v>
      </c>
      <c r="G8" t="s">
        <v>71</v>
      </c>
      <c r="H8">
        <v>39368</v>
      </c>
      <c r="I8">
        <v>16058</v>
      </c>
      <c r="J8">
        <v>0</v>
      </c>
    </row>
    <row r="9" spans="1:10" x14ac:dyDescent="0.3">
      <c r="A9">
        <v>2020</v>
      </c>
      <c r="B9" t="s">
        <v>14</v>
      </c>
      <c r="C9" t="s">
        <v>18</v>
      </c>
      <c r="D9" t="s">
        <v>68</v>
      </c>
      <c r="E9" t="s">
        <v>109</v>
      </c>
      <c r="F9" t="s">
        <v>135</v>
      </c>
      <c r="G9" t="s">
        <v>69</v>
      </c>
      <c r="H9">
        <v>514435</v>
      </c>
      <c r="I9">
        <v>426760</v>
      </c>
      <c r="J9">
        <v>0</v>
      </c>
    </row>
    <row r="10" spans="1:10" x14ac:dyDescent="0.3">
      <c r="A10">
        <v>2020</v>
      </c>
      <c r="B10" t="s">
        <v>14</v>
      </c>
      <c r="C10" t="s">
        <v>18</v>
      </c>
      <c r="D10" t="s">
        <v>66</v>
      </c>
      <c r="E10" t="s">
        <v>109</v>
      </c>
      <c r="F10" t="s">
        <v>134</v>
      </c>
      <c r="G10" t="s">
        <v>67</v>
      </c>
      <c r="H10">
        <v>257479</v>
      </c>
      <c r="I10">
        <v>255522</v>
      </c>
      <c r="J10">
        <v>0</v>
      </c>
    </row>
    <row r="11" spans="1:10" x14ac:dyDescent="0.3">
      <c r="A11">
        <v>2020</v>
      </c>
      <c r="B11" t="s">
        <v>14</v>
      </c>
      <c r="C11" t="s">
        <v>18</v>
      </c>
      <c r="D11" t="s">
        <v>64</v>
      </c>
      <c r="E11" t="s">
        <v>109</v>
      </c>
      <c r="F11" t="s">
        <v>133</v>
      </c>
      <c r="G11" t="s">
        <v>65</v>
      </c>
      <c r="H11">
        <v>38966</v>
      </c>
      <c r="I11">
        <v>263204</v>
      </c>
      <c r="J11">
        <v>0</v>
      </c>
    </row>
    <row r="12" spans="1:10" x14ac:dyDescent="0.3">
      <c r="A12">
        <v>2020</v>
      </c>
      <c r="B12" t="s">
        <v>14</v>
      </c>
      <c r="C12" t="s">
        <v>18</v>
      </c>
      <c r="D12" t="s">
        <v>62</v>
      </c>
      <c r="E12" t="s">
        <v>109</v>
      </c>
      <c r="F12" t="s">
        <v>132</v>
      </c>
      <c r="G12" t="s">
        <v>63</v>
      </c>
      <c r="H12">
        <v>400267</v>
      </c>
      <c r="I12">
        <v>1069752</v>
      </c>
      <c r="J12">
        <v>0</v>
      </c>
    </row>
    <row r="13" spans="1:10" x14ac:dyDescent="0.3">
      <c r="A13">
        <v>2020</v>
      </c>
      <c r="B13" t="s">
        <v>14</v>
      </c>
      <c r="C13" t="s">
        <v>18</v>
      </c>
      <c r="D13" t="s">
        <v>60</v>
      </c>
      <c r="E13" t="s">
        <v>109</v>
      </c>
      <c r="F13" t="s">
        <v>131</v>
      </c>
      <c r="G13" t="s">
        <v>61</v>
      </c>
      <c r="H13">
        <v>252341</v>
      </c>
      <c r="I13">
        <v>1145120</v>
      </c>
      <c r="J13">
        <v>0</v>
      </c>
    </row>
    <row r="14" spans="1:10" x14ac:dyDescent="0.3">
      <c r="A14">
        <v>2020</v>
      </c>
      <c r="B14" t="s">
        <v>14</v>
      </c>
      <c r="C14" t="s">
        <v>18</v>
      </c>
      <c r="D14" t="s">
        <v>58</v>
      </c>
      <c r="E14" t="s">
        <v>109</v>
      </c>
      <c r="F14" t="s">
        <v>130</v>
      </c>
      <c r="G14" t="s">
        <v>59</v>
      </c>
      <c r="H14">
        <v>394300</v>
      </c>
      <c r="I14">
        <v>556467</v>
      </c>
      <c r="J14">
        <v>0</v>
      </c>
    </row>
    <row r="15" spans="1:10" x14ac:dyDescent="0.3">
      <c r="A15">
        <v>2020</v>
      </c>
      <c r="B15" t="s">
        <v>14</v>
      </c>
      <c r="C15" t="s">
        <v>18</v>
      </c>
      <c r="D15" t="s">
        <v>56</v>
      </c>
      <c r="E15" t="s">
        <v>109</v>
      </c>
      <c r="F15" t="s">
        <v>129</v>
      </c>
      <c r="G15" t="s">
        <v>57</v>
      </c>
      <c r="H15">
        <v>347783</v>
      </c>
      <c r="I15">
        <v>952671</v>
      </c>
      <c r="J15">
        <v>0</v>
      </c>
    </row>
    <row r="16" spans="1:10" x14ac:dyDescent="0.3">
      <c r="A16">
        <v>2020</v>
      </c>
      <c r="B16" t="s">
        <v>14</v>
      </c>
      <c r="C16" t="s">
        <v>18</v>
      </c>
      <c r="D16" t="s">
        <v>54</v>
      </c>
      <c r="E16" t="s">
        <v>109</v>
      </c>
      <c r="F16" t="s">
        <v>128</v>
      </c>
      <c r="G16" t="s">
        <v>55</v>
      </c>
      <c r="H16">
        <v>127485</v>
      </c>
      <c r="I16">
        <v>770776</v>
      </c>
      <c r="J16">
        <v>0</v>
      </c>
    </row>
    <row r="17" spans="1:10" x14ac:dyDescent="0.3">
      <c r="A17">
        <v>2020</v>
      </c>
      <c r="B17" t="s">
        <v>14</v>
      </c>
      <c r="C17" t="s">
        <v>18</v>
      </c>
      <c r="D17" t="s">
        <v>50</v>
      </c>
      <c r="E17" t="s">
        <v>109</v>
      </c>
      <c r="F17" t="s">
        <v>127</v>
      </c>
      <c r="G17" t="s">
        <v>51</v>
      </c>
      <c r="H17">
        <v>301322</v>
      </c>
      <c r="I17">
        <v>793472</v>
      </c>
      <c r="J17">
        <v>0</v>
      </c>
    </row>
    <row r="18" spans="1:10" x14ac:dyDescent="0.3">
      <c r="A18">
        <v>2020</v>
      </c>
      <c r="B18" t="s">
        <v>14</v>
      </c>
      <c r="C18" t="s">
        <v>18</v>
      </c>
      <c r="D18" t="s">
        <v>48</v>
      </c>
      <c r="E18" t="s">
        <v>109</v>
      </c>
      <c r="F18" t="s">
        <v>126</v>
      </c>
      <c r="G18" t="s">
        <v>49</v>
      </c>
      <c r="H18">
        <v>16889</v>
      </c>
      <c r="I18">
        <v>60951</v>
      </c>
      <c r="J18">
        <v>0</v>
      </c>
    </row>
    <row r="19" spans="1:10" x14ac:dyDescent="0.3">
      <c r="A19">
        <v>2020</v>
      </c>
      <c r="B19" t="s">
        <v>14</v>
      </c>
      <c r="C19" t="s">
        <v>18</v>
      </c>
      <c r="D19" t="s">
        <v>46</v>
      </c>
      <c r="E19" t="s">
        <v>109</v>
      </c>
      <c r="F19" t="s">
        <v>125</v>
      </c>
      <c r="G19" t="s">
        <v>47</v>
      </c>
      <c r="H19">
        <v>4853</v>
      </c>
      <c r="I19">
        <v>41496</v>
      </c>
      <c r="J19">
        <v>0</v>
      </c>
    </row>
    <row r="20" spans="1:10" x14ac:dyDescent="0.3">
      <c r="A20">
        <v>2020</v>
      </c>
      <c r="B20" t="s">
        <v>14</v>
      </c>
      <c r="C20" t="s">
        <v>18</v>
      </c>
      <c r="D20" t="s">
        <v>44</v>
      </c>
      <c r="E20" t="s">
        <v>109</v>
      </c>
      <c r="F20" t="s">
        <v>124</v>
      </c>
      <c r="G20" t="s">
        <v>45</v>
      </c>
      <c r="H20">
        <v>1403903</v>
      </c>
      <c r="I20">
        <v>913703</v>
      </c>
      <c r="J20">
        <v>0</v>
      </c>
    </row>
    <row r="21" spans="1:10" x14ac:dyDescent="0.3">
      <c r="A21">
        <v>2020</v>
      </c>
      <c r="B21" t="s">
        <v>14</v>
      </c>
      <c r="C21" t="s">
        <v>18</v>
      </c>
      <c r="D21" t="s">
        <v>42</v>
      </c>
      <c r="E21" t="s">
        <v>109</v>
      </c>
      <c r="F21" t="s">
        <v>123</v>
      </c>
      <c r="G21" t="s">
        <v>43</v>
      </c>
      <c r="H21">
        <v>286764</v>
      </c>
      <c r="I21">
        <v>1336890</v>
      </c>
      <c r="J21">
        <v>0</v>
      </c>
    </row>
    <row r="22" spans="1:10" x14ac:dyDescent="0.3">
      <c r="A22">
        <v>2020</v>
      </c>
      <c r="B22" t="s">
        <v>14</v>
      </c>
      <c r="C22" t="s">
        <v>18</v>
      </c>
      <c r="D22" t="s">
        <v>40</v>
      </c>
      <c r="E22" t="s">
        <v>109</v>
      </c>
      <c r="F22" t="s">
        <v>122</v>
      </c>
      <c r="G22" t="s">
        <v>41</v>
      </c>
      <c r="H22">
        <v>43779</v>
      </c>
      <c r="I22">
        <v>368276</v>
      </c>
      <c r="J22">
        <v>0</v>
      </c>
    </row>
    <row r="23" spans="1:10" x14ac:dyDescent="0.3">
      <c r="A23">
        <v>2020</v>
      </c>
      <c r="B23" t="s">
        <v>14</v>
      </c>
      <c r="C23" t="s">
        <v>18</v>
      </c>
      <c r="D23" t="s">
        <v>38</v>
      </c>
      <c r="E23" t="s">
        <v>109</v>
      </c>
      <c r="F23" t="s">
        <v>121</v>
      </c>
      <c r="G23" t="s">
        <v>39</v>
      </c>
      <c r="H23">
        <v>295752</v>
      </c>
      <c r="I23">
        <v>862153</v>
      </c>
      <c r="J23">
        <v>0</v>
      </c>
    </row>
    <row r="24" spans="1:10" x14ac:dyDescent="0.3">
      <c r="A24">
        <v>2020</v>
      </c>
      <c r="B24" t="s">
        <v>14</v>
      </c>
      <c r="C24" t="s">
        <v>18</v>
      </c>
      <c r="D24" t="s">
        <v>36</v>
      </c>
      <c r="E24" t="s">
        <v>109</v>
      </c>
      <c r="F24" t="s">
        <v>120</v>
      </c>
      <c r="G24" t="s">
        <v>37</v>
      </c>
      <c r="H24">
        <v>261816</v>
      </c>
      <c r="I24">
        <v>977968</v>
      </c>
      <c r="J24">
        <v>0</v>
      </c>
    </row>
    <row r="25" spans="1:10" x14ac:dyDescent="0.3">
      <c r="A25">
        <v>2020</v>
      </c>
      <c r="B25" t="s">
        <v>14</v>
      </c>
      <c r="C25" t="s">
        <v>18</v>
      </c>
      <c r="D25" t="s">
        <v>34</v>
      </c>
      <c r="E25" t="s">
        <v>109</v>
      </c>
      <c r="F25" t="s">
        <v>119</v>
      </c>
      <c r="G25" t="s">
        <v>35</v>
      </c>
      <c r="H25">
        <v>142917</v>
      </c>
      <c r="I25">
        <v>243757</v>
      </c>
      <c r="J25">
        <v>0</v>
      </c>
    </row>
    <row r="26" spans="1:10" x14ac:dyDescent="0.3">
      <c r="A26">
        <v>2020</v>
      </c>
      <c r="B26" t="s">
        <v>14</v>
      </c>
      <c r="C26" t="s">
        <v>18</v>
      </c>
      <c r="D26" t="s">
        <v>32</v>
      </c>
      <c r="E26" t="s">
        <v>109</v>
      </c>
      <c r="F26" t="s">
        <v>118</v>
      </c>
      <c r="G26" t="s">
        <v>33</v>
      </c>
      <c r="H26">
        <v>66969</v>
      </c>
      <c r="I26">
        <v>322500</v>
      </c>
      <c r="J26">
        <v>0</v>
      </c>
    </row>
    <row r="27" spans="1:10" x14ac:dyDescent="0.3">
      <c r="A27">
        <v>2020</v>
      </c>
      <c r="B27" t="s">
        <v>14</v>
      </c>
      <c r="C27" t="s">
        <v>18</v>
      </c>
      <c r="D27" t="s">
        <v>30</v>
      </c>
      <c r="E27" t="s">
        <v>109</v>
      </c>
      <c r="F27" t="s">
        <v>117</v>
      </c>
      <c r="G27" t="s">
        <v>31</v>
      </c>
      <c r="H27">
        <v>441177</v>
      </c>
      <c r="I27">
        <v>411565</v>
      </c>
      <c r="J27">
        <v>0</v>
      </c>
    </row>
    <row r="28" spans="1:10" x14ac:dyDescent="0.3">
      <c r="A28">
        <v>2020</v>
      </c>
      <c r="B28" t="s">
        <v>14</v>
      </c>
      <c r="C28" t="s">
        <v>18</v>
      </c>
      <c r="D28" t="s">
        <v>28</v>
      </c>
      <c r="E28" t="s">
        <v>109</v>
      </c>
      <c r="F28" t="s">
        <v>116</v>
      </c>
      <c r="G28" t="s">
        <v>29</v>
      </c>
      <c r="H28">
        <v>432915</v>
      </c>
      <c r="I28">
        <v>668829</v>
      </c>
      <c r="J28">
        <v>0</v>
      </c>
    </row>
    <row r="29" spans="1:10" x14ac:dyDescent="0.3">
      <c r="A29">
        <v>2020</v>
      </c>
      <c r="B29" t="s">
        <v>14</v>
      </c>
      <c r="C29" t="s">
        <v>18</v>
      </c>
      <c r="D29" t="s">
        <v>26</v>
      </c>
      <c r="E29" t="s">
        <v>109</v>
      </c>
      <c r="F29" t="s">
        <v>115</v>
      </c>
      <c r="G29" t="s">
        <v>27</v>
      </c>
      <c r="H29">
        <v>603425</v>
      </c>
      <c r="I29">
        <v>1490662</v>
      </c>
      <c r="J29">
        <v>0</v>
      </c>
    </row>
    <row r="30" spans="1:10" x14ac:dyDescent="0.3">
      <c r="A30">
        <v>2020</v>
      </c>
      <c r="B30" t="s">
        <v>14</v>
      </c>
      <c r="C30" t="s">
        <v>18</v>
      </c>
      <c r="D30" t="s">
        <v>24</v>
      </c>
      <c r="E30" t="s">
        <v>109</v>
      </c>
      <c r="F30" t="s">
        <v>114</v>
      </c>
      <c r="G30" t="s">
        <v>25</v>
      </c>
      <c r="H30">
        <v>5977081</v>
      </c>
      <c r="I30">
        <v>1417140</v>
      </c>
      <c r="J30">
        <v>0</v>
      </c>
    </row>
    <row r="31" spans="1:10" x14ac:dyDescent="0.3">
      <c r="A31">
        <v>2020</v>
      </c>
      <c r="B31" t="s">
        <v>14</v>
      </c>
      <c r="C31" t="s">
        <v>18</v>
      </c>
      <c r="D31" t="s">
        <v>22</v>
      </c>
      <c r="E31" t="s">
        <v>109</v>
      </c>
      <c r="F31" t="s">
        <v>113</v>
      </c>
      <c r="G31" t="s">
        <v>23</v>
      </c>
      <c r="H31">
        <v>1079350</v>
      </c>
      <c r="I31">
        <v>1436383</v>
      </c>
      <c r="J31">
        <v>0</v>
      </c>
    </row>
    <row r="32" spans="1:10" x14ac:dyDescent="0.3">
      <c r="A32">
        <v>2020</v>
      </c>
      <c r="B32" t="s">
        <v>14</v>
      </c>
      <c r="C32" t="s">
        <v>18</v>
      </c>
      <c r="D32" t="s">
        <v>20</v>
      </c>
      <c r="E32" t="s">
        <v>109</v>
      </c>
      <c r="F32" t="s">
        <v>112</v>
      </c>
      <c r="G32" t="s">
        <v>21</v>
      </c>
      <c r="H32">
        <v>42369</v>
      </c>
      <c r="I32">
        <v>219049</v>
      </c>
      <c r="J32">
        <v>0</v>
      </c>
    </row>
    <row r="33" spans="1:10" x14ac:dyDescent="0.3">
      <c r="A33">
        <v>2020</v>
      </c>
      <c r="B33" t="s">
        <v>14</v>
      </c>
      <c r="C33" t="s">
        <v>18</v>
      </c>
      <c r="D33" t="s">
        <v>18</v>
      </c>
      <c r="E33" t="s">
        <v>109</v>
      </c>
      <c r="F33" t="s">
        <v>111</v>
      </c>
      <c r="G33" t="s">
        <v>19</v>
      </c>
      <c r="H33">
        <v>3755291</v>
      </c>
      <c r="I33">
        <v>2527294</v>
      </c>
      <c r="J33">
        <v>0</v>
      </c>
    </row>
    <row r="34" spans="1:10" x14ac:dyDescent="0.3">
      <c r="A34">
        <v>2020</v>
      </c>
      <c r="B34" t="s">
        <v>14</v>
      </c>
      <c r="C34" t="s">
        <v>18</v>
      </c>
      <c r="D34" t="s">
        <v>5</v>
      </c>
      <c r="E34" t="s">
        <v>109</v>
      </c>
      <c r="F34" t="s">
        <v>110</v>
      </c>
      <c r="G34" t="s">
        <v>6</v>
      </c>
      <c r="H34">
        <v>14985</v>
      </c>
      <c r="I34">
        <v>54751</v>
      </c>
      <c r="J3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37"/>
  <sheetViews>
    <sheetView workbookViewId="0">
      <selection activeCell="A11" sqref="A11"/>
    </sheetView>
  </sheetViews>
  <sheetFormatPr defaultColWidth="11.5546875" defaultRowHeight="14.4" x14ac:dyDescent="0.3"/>
  <cols>
    <col min="1" max="1" width="29.88671875" bestFit="1" customWidth="1"/>
    <col min="2" max="2" width="19.5546875" customWidth="1"/>
    <col min="3" max="9" width="10" bestFit="1" customWidth="1"/>
    <col min="10" max="10" width="12.88671875" customWidth="1"/>
    <col min="11" max="11" width="10" bestFit="1" customWidth="1"/>
    <col min="12" max="12" width="13.33203125" customWidth="1"/>
    <col min="13" max="13" width="11.44140625" customWidth="1"/>
    <col min="14" max="14" width="12.5546875" bestFit="1" customWidth="1"/>
    <col min="15" max="16" width="9" bestFit="1" customWidth="1"/>
    <col min="17" max="17" width="29.88671875" bestFit="1" customWidth="1"/>
    <col min="18" max="18" width="22.44140625" bestFit="1" customWidth="1"/>
    <col min="19" max="25" width="10" bestFit="1" customWidth="1"/>
    <col min="26" max="26" width="11.44140625" bestFit="1" customWidth="1"/>
    <col min="27" max="27" width="10" bestFit="1" customWidth="1"/>
    <col min="28" max="28" width="11" bestFit="1" customWidth="1"/>
    <col min="29" max="29" width="10.109375" bestFit="1" customWidth="1"/>
    <col min="30" max="30" width="12.5546875" bestFit="1" customWidth="1"/>
    <col min="31" max="35" width="9" bestFit="1" customWidth="1"/>
    <col min="37" max="37" width="9" bestFit="1" customWidth="1"/>
    <col min="38" max="38" width="11" bestFit="1" customWidth="1"/>
    <col min="39" max="39" width="10.109375" bestFit="1" customWidth="1"/>
    <col min="40" max="40" width="10" bestFit="1" customWidth="1"/>
    <col min="41" max="48" width="9" bestFit="1" customWidth="1"/>
    <col min="50" max="50" width="9" bestFit="1" customWidth="1"/>
    <col min="51" max="51" width="11" bestFit="1" customWidth="1"/>
    <col min="52" max="52" width="10.109375" bestFit="1" customWidth="1"/>
    <col min="53" max="53" width="10" bestFit="1" customWidth="1"/>
    <col min="54" max="61" width="9" bestFit="1" customWidth="1"/>
    <col min="63" max="63" width="9" bestFit="1" customWidth="1"/>
    <col min="64" max="64" width="11" bestFit="1" customWidth="1"/>
    <col min="65" max="65" width="10.109375" bestFit="1" customWidth="1"/>
    <col min="66" max="66" width="10" bestFit="1" customWidth="1"/>
    <col min="67" max="74" width="9" bestFit="1" customWidth="1"/>
    <col min="76" max="76" width="9" bestFit="1" customWidth="1"/>
    <col min="77" max="77" width="11" bestFit="1" customWidth="1"/>
    <col min="78" max="78" width="10.109375" bestFit="1" customWidth="1"/>
    <col min="79" max="79" width="10" bestFit="1" customWidth="1"/>
    <col min="80" max="87" width="9" bestFit="1" customWidth="1"/>
    <col min="89" max="89" width="9" bestFit="1" customWidth="1"/>
    <col min="90" max="90" width="11" bestFit="1" customWidth="1"/>
    <col min="91" max="91" width="10.109375" bestFit="1" customWidth="1"/>
    <col min="92" max="92" width="10" bestFit="1" customWidth="1"/>
    <col min="93" max="97" width="9" bestFit="1" customWidth="1"/>
    <col min="98" max="98" width="10" bestFit="1" customWidth="1"/>
    <col min="99" max="99" width="12.5546875" bestFit="1" customWidth="1"/>
  </cols>
  <sheetData>
    <row r="1" spans="1:13" x14ac:dyDescent="0.3">
      <c r="B1" s="24" t="s">
        <v>143</v>
      </c>
    </row>
    <row r="2" spans="1:13" x14ac:dyDescent="0.3">
      <c r="B2" s="39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3">
      <c r="A3" s="24" t="s">
        <v>0</v>
      </c>
      <c r="B3" s="25" t="s">
        <v>52</v>
      </c>
      <c r="C3" s="25" t="s">
        <v>87</v>
      </c>
      <c r="D3" s="25" t="s">
        <v>90</v>
      </c>
      <c r="E3" s="25" t="s">
        <v>85</v>
      </c>
      <c r="F3" s="25" t="s">
        <v>18</v>
      </c>
      <c r="G3" s="25" t="s">
        <v>89</v>
      </c>
      <c r="H3" s="25" t="s">
        <v>88</v>
      </c>
      <c r="I3" s="25" t="s">
        <v>22</v>
      </c>
      <c r="J3" s="25" t="s">
        <v>92</v>
      </c>
      <c r="K3" s="25" t="s">
        <v>91</v>
      </c>
      <c r="L3" s="25" t="s">
        <v>24</v>
      </c>
      <c r="M3" s="25" t="s">
        <v>86</v>
      </c>
    </row>
    <row r="4" spans="1:13" x14ac:dyDescent="0.3">
      <c r="A4" s="24">
        <v>2013</v>
      </c>
      <c r="B4" s="3">
        <f>+SUMIF('BASE BDUA'!$E$2:$E$2941,CONCATENATE($A4,B$3),'BASE BDUA'!$H$2:$H$2941)</f>
        <v>19256058</v>
      </c>
      <c r="C4" s="3">
        <f>+SUMIF('BASE BDUA'!$E$2:$E$2941,CONCATENATE($A4,C$3),'BASE BDUA'!$H$2:$H$2941)</f>
        <v>19259534</v>
      </c>
      <c r="D4" s="3">
        <f>+SUMIF('BASE BDUA'!$E$2:$E$2941,CONCATENATE($A4,D$3),'BASE BDUA'!$H$2:$H$2941)</f>
        <v>19394524</v>
      </c>
      <c r="E4" s="3">
        <f>+SUMIF('BASE BDUA'!$E$2:$E$2941,CONCATENATE($A4,E$3),'BASE BDUA'!$H$2:$H$2941)</f>
        <v>19414159</v>
      </c>
      <c r="F4" s="3">
        <f>+SUMIF('BASE BDUA'!$E$2:$E$2941,CONCATENATE($A4,F$3),'BASE BDUA'!$H$2:$H$2941)</f>
        <v>19561277</v>
      </c>
      <c r="G4" s="3">
        <f ca="1">+SUMIF('BASE BDUA'!$E:$E,CONCATENATE($A4,G$3),'BASE BDUA'!$H$2:$H$2941)</f>
        <v>19652438</v>
      </c>
      <c r="H4" s="3">
        <f ca="1">+SUMIF('BASE BDUA'!$E:$E,CONCATENATE($A4,H$3),'BASE BDUA'!$H$2:$H$2941)</f>
        <v>19628957</v>
      </c>
      <c r="I4" s="3">
        <f ca="1">+SUMIF('BASE BDUA'!$E:$E,CONCATENATE($A4,I$3),'BASE BDUA'!$H$2:$H$2941)</f>
        <v>19634781</v>
      </c>
      <c r="J4" s="3">
        <f ca="1">+SUMIF('BASE BDUA'!$E:$E,CONCATENATE($A4,J$3),'BASE BDUA'!$H$2:$H$2941)</f>
        <v>19456114</v>
      </c>
      <c r="K4" s="3">
        <f ca="1">+SUMIF('BASE BDUA'!$E:$E,CONCATENATE($A4,K$3),'BASE BDUA'!$H$2:$H$2941)</f>
        <v>19607608</v>
      </c>
      <c r="L4" s="3">
        <f ca="1">+SUMIF('BASE BDUA'!$E:$E,CONCATENATE($A4,L$3),'BASE BDUA'!$H$2:$H$2941)</f>
        <v>19732085</v>
      </c>
      <c r="M4" s="3">
        <f ca="1">+SUMIF('BASE BDUA'!$E:$E,CONCATENATE($A4,M$3),'BASE BDUA'!$H$2:$H$2941)</f>
        <v>19817827</v>
      </c>
    </row>
    <row r="5" spans="1:13" x14ac:dyDescent="0.3">
      <c r="A5" s="24">
        <v>2014</v>
      </c>
      <c r="B5" s="3">
        <f>+SUMIF('BASE BDUA'!$E$2:$E$2941,CONCATENATE($A5,B$3),'BASE BDUA'!$H$2:$H$2941)</f>
        <v>19542639</v>
      </c>
      <c r="C5" s="3">
        <f>+SUMIF('BASE BDUA'!$E$2:$E$2941,CONCATENATE($A5,C$3),'BASE BDUA'!$H$2:$H$2941)</f>
        <v>19175513</v>
      </c>
      <c r="D5" s="3">
        <f>+SUMIF('BASE BDUA'!$E$2:$E$2941,CONCATENATE($A5,D$3),'BASE BDUA'!$H$2:$H$2941)</f>
        <v>19691963</v>
      </c>
      <c r="E5" s="3">
        <f>+SUMIF('BASE BDUA'!$E$2:$E$2941,CONCATENATE($A5,E$3),'BASE BDUA'!$H$2:$H$2941)</f>
        <v>19738146</v>
      </c>
      <c r="F5" s="3">
        <f>+SUMIF('BASE BDUA'!$E$2:$E$2941,CONCATENATE($A5,F$3),'BASE BDUA'!$H$2:$H$2941)</f>
        <v>19903834</v>
      </c>
      <c r="G5" s="3">
        <f ca="1">+SUMIF('BASE BDUA'!$E:$E,CONCATENATE($A5,G$3),'BASE BDUA'!$H$2:$H$2941)</f>
        <v>20128542</v>
      </c>
      <c r="H5" s="3">
        <f ca="1">+SUMIF('BASE BDUA'!$E:$E,CONCATENATE($A5,H$3),'BASE BDUA'!$H$2:$H$2941)</f>
        <v>20155901</v>
      </c>
      <c r="I5" s="3">
        <f ca="1">+SUMIF('BASE BDUA'!$E:$E,CONCATENATE($A5,I$3),'BASE BDUA'!$H$2:$H$2941)</f>
        <v>20581504</v>
      </c>
      <c r="J5" s="3">
        <f ca="1">+SUMIF('BASE BDUA'!$E:$E,CONCATENATE($A5,J$3),'BASE BDUA'!$H$2:$H$2941)</f>
        <v>20695768</v>
      </c>
      <c r="K5" s="3">
        <f ca="1">+SUMIF('BASE BDUA'!$E:$E,CONCATENATE($A5,K$3),'BASE BDUA'!$H$2:$H$2941)</f>
        <v>20860527</v>
      </c>
      <c r="L5" s="3">
        <f ca="1">+SUMIF('BASE BDUA'!$E:$E,CONCATENATE($A5,L$3),'BASE BDUA'!$H$2:$H$2941)</f>
        <v>20674236</v>
      </c>
      <c r="M5" s="3">
        <f ca="1">+SUMIF('BASE BDUA'!$E:$E,CONCATENATE($A5,M$3),'BASE BDUA'!$H$2:$H$2941)</f>
        <v>20483344</v>
      </c>
    </row>
    <row r="6" spans="1:13" x14ac:dyDescent="0.3">
      <c r="A6" s="24">
        <v>2015</v>
      </c>
      <c r="B6" s="3">
        <f>+SUMIF('BASE BDUA'!$E$2:$E$2941,CONCATENATE($A6,B$3),'BASE BDUA'!$H$2:$H$2941)</f>
        <v>20039520</v>
      </c>
      <c r="C6" s="3">
        <f>+SUMIF('BASE BDUA'!$E$2:$E$2941,CONCATENATE($A6,C$3),'BASE BDUA'!$H$2:$H$2941)</f>
        <v>20026586</v>
      </c>
      <c r="D6" s="3">
        <f>+SUMIF('BASE BDUA'!$E$2:$E$2941,CONCATENATE($A6,D$3),'BASE BDUA'!$H$2:$H$2941)</f>
        <v>20086564</v>
      </c>
      <c r="E6" s="3">
        <f>+SUMIF('BASE BDUA'!$E$2:$E$2941,CONCATENATE($A6,E$3),'BASE BDUA'!$H$2:$H$2941)</f>
        <v>20191675</v>
      </c>
      <c r="F6" s="3">
        <f>+SUMIF('BASE BDUA'!$E$2:$E$2941,CONCATENATE($A6,F$3),'BASE BDUA'!$H$2:$H$2941)</f>
        <v>20205441</v>
      </c>
      <c r="G6" s="3">
        <f ca="1">+SUMIF('BASE BDUA'!$E:$E,CONCATENATE($A6,G$3),'BASE BDUA'!$H$2:$H$2941)</f>
        <v>20416407</v>
      </c>
      <c r="H6" s="3">
        <f ca="1">+SUMIF('BASE BDUA'!$E:$E,CONCATENATE($A6,H$3),'BASE BDUA'!$H$2:$H$2941)</f>
        <v>20605411</v>
      </c>
      <c r="I6" s="3">
        <f ca="1">+SUMIF('BASE BDUA'!$E:$E,CONCATENATE($A6,I$3),'BASE BDUA'!$H$2:$H$2941)</f>
        <v>20739091</v>
      </c>
      <c r="J6" s="3">
        <f ca="1">+SUMIF('BASE BDUA'!$E:$E,CONCATENATE($A6,J$3),'BASE BDUA'!$H$2:$H$2941)</f>
        <v>20872415</v>
      </c>
      <c r="K6" s="3">
        <f ca="1">+SUMIF('BASE BDUA'!$E:$E,CONCATENATE($A6,K$3),'BASE BDUA'!$H$2:$H$2941)</f>
        <v>20982935</v>
      </c>
      <c r="L6" s="3">
        <f ca="1">+SUMIF('BASE BDUA'!$E:$E,CONCATENATE($A6,L$3),'BASE BDUA'!$H$2:$H$2941)</f>
        <v>20681922</v>
      </c>
      <c r="M6" s="3">
        <f ca="1">+SUMIF('BASE BDUA'!$E:$E,CONCATENATE($A6,M$3),'BASE BDUA'!$H$2:$H$2941)</f>
        <v>20843570</v>
      </c>
    </row>
    <row r="7" spans="1:13" x14ac:dyDescent="0.3">
      <c r="A7" s="24">
        <v>2016</v>
      </c>
      <c r="B7" s="3">
        <f>+SUMIF('BASE BDUA'!$E$2:$E$2941,CONCATENATE($A7,B$3),'BASE BDUA'!$H$2:$H$2941)</f>
        <v>20476421</v>
      </c>
      <c r="C7" s="3">
        <f>+SUMIF('BASE BDUA'!$E$2:$E$2941,CONCATENATE($A7,C$3),'BASE BDUA'!$H$2:$H$2941)</f>
        <v>20316818</v>
      </c>
      <c r="D7" s="3">
        <f>+SUMIF('BASE BDUA'!$E$2:$E$2941,CONCATENATE($A7,D$3),'BASE BDUA'!$H$2:$H$2941)</f>
        <v>20502057</v>
      </c>
      <c r="E7" s="3">
        <f>+SUMIF('BASE BDUA'!$E$2:$E$2941,CONCATENATE($A7,E$3),'BASE BDUA'!$H$2:$H$2941)</f>
        <v>20740575</v>
      </c>
      <c r="F7" s="3">
        <f>+SUMIF('BASE BDUA'!$E$2:$E$2941,CONCATENATE($A7,F$3),'BASE BDUA'!$H$2:$H$2941)</f>
        <v>20860247</v>
      </c>
      <c r="G7" s="3">
        <f ca="1">+SUMIF('BASE BDUA'!$E:$E,CONCATENATE($A7,G$3),'BASE BDUA'!$H$2:$H$2941)</f>
        <v>21321534</v>
      </c>
      <c r="H7" s="3">
        <f ca="1">+SUMIF('BASE BDUA'!$E:$E,CONCATENATE($A7,H$3),'BASE BDUA'!$H$2:$H$2941)</f>
        <v>21451467</v>
      </c>
      <c r="I7" s="3">
        <f ca="1">+SUMIF('BASE BDUA'!$E:$E,CONCATENATE($A7,I$3),'BASE BDUA'!$H$2:$H$2941)</f>
        <v>21495948</v>
      </c>
      <c r="J7" s="3">
        <f ca="1">+SUMIF('BASE BDUA'!$E:$E,CONCATENATE($A7,J$3),'BASE BDUA'!$H$2:$H$2941)</f>
        <v>21618499</v>
      </c>
      <c r="K7" s="3">
        <f ca="1">+SUMIF('BASE BDUA'!$E:$E,CONCATENATE($A7,K$3),'BASE BDUA'!$H$2:$H$2941)</f>
        <v>21816063</v>
      </c>
      <c r="L7" s="3">
        <f ca="1">+SUMIF('BASE BDUA'!$E:$E,CONCATENATE($A7,L$3),'BASE BDUA'!$H$2:$H$2941)</f>
        <v>21750435</v>
      </c>
      <c r="M7" s="3">
        <f ca="1">+SUMIF('BASE BDUA'!$E:$E,CONCATENATE($A7,M$3),'BASE BDUA'!$H$2:$H$2941)</f>
        <v>21848620</v>
      </c>
    </row>
    <row r="8" spans="1:13" x14ac:dyDescent="0.3">
      <c r="A8" s="24">
        <v>2017</v>
      </c>
      <c r="B8" s="3">
        <f>+SUMIF('BASE BDUA'!$E$2:$E$2941,CONCATENATE($A8,B$3),'BASE BDUA'!$H$2:$H$2941)</f>
        <v>21653568</v>
      </c>
      <c r="C8" s="3">
        <f>+SUMIF('BASE BDUA'!$E$2:$E$2941,CONCATENATE($A8,C$3),'BASE BDUA'!$H$2:$H$2941)</f>
        <v>21527901</v>
      </c>
      <c r="D8" s="3">
        <f>+SUMIF('BASE BDUA'!$E$2:$E$2941,CONCATENATE($A8,D$3),'BASE BDUA'!$H$2:$H$2941)</f>
        <v>21691313</v>
      </c>
      <c r="E8" s="3">
        <f>+SUMIF('BASE BDUA'!$E$2:$E$2941,CONCATENATE($A8,E$3),'BASE BDUA'!$H$2:$H$2941)</f>
        <v>21444306</v>
      </c>
      <c r="F8" s="3">
        <f>+SUMIF('BASE BDUA'!$E$2:$E$2941,CONCATENATE($A8,F$3),'BASE BDUA'!$H$2:$H$2941)</f>
        <v>21434341</v>
      </c>
      <c r="G8" s="3">
        <f ca="1">+SUMIF('BASE BDUA'!$E:$E,CONCATENATE($A8,G$3),'BASE BDUA'!$H$2:$H$2941)</f>
        <v>21489890</v>
      </c>
      <c r="H8" s="3">
        <f ca="1">+SUMIF('BASE BDUA'!$E:$E,CONCATENATE($A8,H$3),'BASE BDUA'!$H$2:$H$2941)</f>
        <v>21525669</v>
      </c>
      <c r="I8" s="3">
        <f ca="1">+SUMIF('BASE BDUA'!$E:$E,CONCATENATE($A8,I$3),'BASE BDUA'!$H$2:$H$2941)</f>
        <v>21574217</v>
      </c>
      <c r="J8" s="3">
        <f ca="1">+SUMIF('BASE BDUA'!$E:$E,CONCATENATE($A8,J$3),'BASE BDUA'!$H$2:$H$2941)</f>
        <v>21610893</v>
      </c>
      <c r="K8" s="3">
        <f ca="1">+SUMIF('BASE BDUA'!$E:$E,CONCATENATE($A8,K$3),'BASE BDUA'!$H$2:$H$2941)</f>
        <v>21650935</v>
      </c>
      <c r="L8" s="3">
        <f ca="1">+SUMIF('BASE BDUA'!$E:$E,CONCATENATE($A8,L$3),'BASE BDUA'!$H$2:$H$2941)</f>
        <v>21633231</v>
      </c>
      <c r="M8" s="3">
        <f ca="1">+SUMIF('BASE BDUA'!$E:$E,CONCATENATE($A8,M$3),'BASE BDUA'!$H$2:$H$2941)</f>
        <v>21711169</v>
      </c>
    </row>
    <row r="9" spans="1:13" x14ac:dyDescent="0.3">
      <c r="A9" s="24">
        <v>2018</v>
      </c>
      <c r="B9" s="3">
        <f>+SUMIF('BASE BDUA'!$E$2:$E$2941,CONCATENATE($A9,B$3),'BASE BDUA'!$H$2:$H$2941)</f>
        <v>21538891</v>
      </c>
      <c r="C9" s="3">
        <f>+SUMIF('BASE BDUA'!$E$2:$E$2941,CONCATENATE($A9,C$3),'BASE BDUA'!$H$2:$H$2941)</f>
        <v>21500540</v>
      </c>
      <c r="D9" s="3">
        <f>+SUMIF('BASE BDUA'!$E$2:$E$2941,CONCATENATE($A9,D$3),'BASE BDUA'!$H$2:$H$2941)</f>
        <v>21676691</v>
      </c>
      <c r="E9" s="3">
        <f>+SUMIF('BASE BDUA'!$E$2:$E$2941,CONCATENATE($A9,E$3),'BASE BDUA'!$H$2:$H$2941)</f>
        <v>21733411</v>
      </c>
      <c r="F9" s="3">
        <f>+SUMIF('BASE BDUA'!$E$2:$E$2941,CONCATENATE($A9,F$3),'BASE BDUA'!$H$2:$H$2941)</f>
        <v>21703346</v>
      </c>
      <c r="G9" s="3">
        <f ca="1">+SUMIF('BASE BDUA'!$E:$E,CONCATENATE($A9,G$3),'BASE BDUA'!$H$2:$H$2941)</f>
        <v>21707058</v>
      </c>
      <c r="H9" s="3">
        <f ca="1">+SUMIF('BASE BDUA'!$E:$E,CONCATENATE($A9,H$3),'BASE BDUA'!$H$2:$H$2941)</f>
        <v>21693889</v>
      </c>
      <c r="I9" s="3">
        <f ca="1">+SUMIF('BASE BDUA'!$E:$E,CONCATENATE($A9,I$3),'BASE BDUA'!$H$2:$H$2941)</f>
        <v>21624154</v>
      </c>
      <c r="J9" s="3">
        <f ca="1">+SUMIF('BASE BDUA'!$E:$E,CONCATENATE($A9,J$3),'BASE BDUA'!$H$2:$H$2941)</f>
        <v>21879052</v>
      </c>
      <c r="K9" s="3">
        <f ca="1">+SUMIF('BASE BDUA'!$E:$E,CONCATENATE($A9,K$3),'BASE BDUA'!$H$2:$H$2941)</f>
        <v>21978959</v>
      </c>
      <c r="L9" s="3">
        <f ca="1">+SUMIF('BASE BDUA'!$E:$E,CONCATENATE($A9,L$3),'BASE BDUA'!$H$2:$H$2941)</f>
        <v>21896574</v>
      </c>
      <c r="M9" s="3">
        <f ca="1">+SUMIF('BASE BDUA'!$E:$E,CONCATENATE($A9,M$3),'BASE BDUA'!$H$2:$H$2941)</f>
        <v>21962720</v>
      </c>
    </row>
    <row r="10" spans="1:13" x14ac:dyDescent="0.3">
      <c r="A10" s="24">
        <v>2019</v>
      </c>
      <c r="B10" s="3">
        <f>+SUMIF('BASE BDUA'!$E$2:$E$2941,CONCATENATE($A10,B$3),'BASE BDUA'!$H$2:$H$2941)</f>
        <v>21753460</v>
      </c>
      <c r="C10" s="3">
        <f>+SUMIF('BASE BDUA'!$E$2:$E$2941,CONCATENATE($A10,C$3),'BASE BDUA'!$H$2:$H$2941)</f>
        <v>21822224</v>
      </c>
      <c r="D10" s="3">
        <f>+SUMIF('BASE BDUA'!$E$2:$E$2941,CONCATENATE($A10,D$3),'BASE BDUA'!$H$2:$H$2941)</f>
        <v>21951151</v>
      </c>
      <c r="E10" s="3">
        <f>+SUMIF('BASE BDUA'!$E$2:$E$2941,CONCATENATE($A10,E$3),'BASE BDUA'!$H$2:$H$2941)</f>
        <v>22019366</v>
      </c>
      <c r="F10" s="3">
        <f>+SUMIF('BASE BDUA'!$E$2:$E$2941,CONCATENATE($A10,F$3),'BASE BDUA'!$H$2:$H$2941)</f>
        <v>22123767</v>
      </c>
      <c r="G10" s="3">
        <f ca="1">+SUMIF('BASE BDUA'!$E:$E,CONCATENATE($A10,G$3),'BASE BDUA'!$H$2:$H$2941)</f>
        <v>22263494</v>
      </c>
      <c r="H10" s="3">
        <f ca="1">+SUMIF('BASE BDUA'!$E:$E,CONCATENATE($A10,H$3),'BASE BDUA'!$H$2:$H$2941)</f>
        <v>22352088</v>
      </c>
      <c r="I10" s="3">
        <f ca="1">+SUMIF('BASE BDUA'!$E:$E,CONCATENATE($A10,I$3),'BASE BDUA'!$H$2:$H$2941)</f>
        <v>22419723</v>
      </c>
      <c r="J10" s="3">
        <f ca="1">+SUMIF('BASE BDUA'!$E:$E,CONCATENATE($A10,J$3),'BASE BDUA'!$H$2:$H$2941)</f>
        <v>22497516</v>
      </c>
      <c r="K10" s="3">
        <f ca="1">+SUMIF('BASE BDUA'!$E:$E,CONCATENATE($A10,K$3),'BASE BDUA'!$H$2:$H$2941)</f>
        <v>22595235</v>
      </c>
      <c r="L10" s="3">
        <f ca="1">+SUMIF('BASE BDUA'!$E:$E,CONCATENATE($A10,L$3),'BASE BDUA'!$H$2:$H$2941)</f>
        <v>22636906</v>
      </c>
      <c r="M10" s="3">
        <f ca="1">+SUMIF('BASE BDUA'!$E:$E,CONCATENATE($A10,M$3),'BASE BDUA'!$H$2:$H$2941)</f>
        <v>22620946</v>
      </c>
    </row>
    <row r="11" spans="1:13" x14ac:dyDescent="0.3">
      <c r="A11" s="24">
        <v>2020</v>
      </c>
      <c r="B11" s="3">
        <f>+SUMIF('BASE BDUA'!$E$2:$E$2941,CONCATENATE($A11,B$3),'BASE BDUA'!$H$2:$H$2941)</f>
        <v>22214871</v>
      </c>
      <c r="C11" s="3">
        <f>+SUMIF('BASE BDUA'!$E$2:$E$2941,CONCATENATE($A11,C$3),'BASE BDUA'!$H$2:$H$2941)</f>
        <v>22180790</v>
      </c>
      <c r="D11" s="3">
        <f>+SUMIF('BASE BDUA'!$E$2:$E$2941,CONCATENATE($A11,D$3),'BASE BDUA'!$H$2:$H$2941)</f>
        <v>22325524</v>
      </c>
      <c r="E11" s="3">
        <f>+SUMIF('BASE BDUA'!$E$2:$E$2941,CONCATENATE($A11,E$3),'BASE BDUA'!$H$2:$H$2941)</f>
        <v>21992849</v>
      </c>
      <c r="F11" s="3">
        <f>+SUMIF('BASE BDUA'!$E$2:$E$2941,CONCATENATE($A11,F$3),'BASE BDUA'!$H$2:$H$2941)</f>
        <v>21551296</v>
      </c>
      <c r="G11" s="3">
        <f ca="1">+SUMIF('BASE BDUA'!$E:$E,CONCATENATE($A11,G$3),'BASE BDUA'!$H$2:$H$2941)</f>
        <v>21411059</v>
      </c>
      <c r="H11" s="3">
        <f ca="1">+SUMIF('BASE BDUA'!$E:$E,CONCATENATE($A11,H$3),'BASE BDUA'!$H$2:$H$2941)</f>
        <v>21360997</v>
      </c>
      <c r="I11" s="3">
        <f ca="1">+SUMIF('BASE BDUA'!$E:$E,CONCATENATE($A11,I$3),'BASE BDUA'!$H$2:$H$2941)</f>
        <v>22130928</v>
      </c>
      <c r="J11" s="3">
        <f ca="1">+SUMIF('BASE BDUA'!$E:$E,CONCATENATE($A11,J$3),'BASE BDUA'!$H$2:$H$2941)</f>
        <v>22624320</v>
      </c>
      <c r="K11" s="3">
        <f ca="1">+SUMIF('BASE BDUA'!$E:$E,CONCATENATE($A11,K$3),'BASE BDUA'!$H$2:$H$2941)</f>
        <v>22856986</v>
      </c>
      <c r="L11" s="3">
        <f ca="1">+SUMIF('BASE BDUA'!$E:$E,CONCATENATE($A11,L$3),'BASE BDUA'!$H$2:$H$2941)</f>
        <v>23042267</v>
      </c>
      <c r="M11" s="3">
        <f ca="1">+SUMIF('BASE BDUA'!$E:$E,CONCATENATE($A11,M$3),'BASE BDUA'!$H$2:$H$2941)</f>
        <v>23147111</v>
      </c>
    </row>
    <row r="13" spans="1:13" s="26" customFormat="1" x14ac:dyDescent="0.3"/>
    <row r="14" spans="1:13" x14ac:dyDescent="0.3">
      <c r="B14" s="24" t="s">
        <v>144</v>
      </c>
    </row>
    <row r="15" spans="1:13" x14ac:dyDescent="0.3">
      <c r="B15" s="39" t="s">
        <v>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">
      <c r="A16" s="24" t="s">
        <v>0</v>
      </c>
      <c r="B16" s="25" t="s">
        <v>52</v>
      </c>
      <c r="C16" s="25" t="s">
        <v>87</v>
      </c>
      <c r="D16" s="25" t="s">
        <v>90</v>
      </c>
      <c r="E16" s="25" t="s">
        <v>85</v>
      </c>
      <c r="F16" s="25" t="s">
        <v>18</v>
      </c>
      <c r="G16" s="25" t="s">
        <v>89</v>
      </c>
      <c r="H16" s="25" t="s">
        <v>88</v>
      </c>
      <c r="I16" s="25" t="s">
        <v>22</v>
      </c>
      <c r="J16" s="25" t="s">
        <v>92</v>
      </c>
      <c r="K16" s="25" t="s">
        <v>91</v>
      </c>
      <c r="L16" s="25" t="s">
        <v>24</v>
      </c>
      <c r="M16" s="25" t="s">
        <v>86</v>
      </c>
    </row>
    <row r="17" spans="1:13" x14ac:dyDescent="0.3">
      <c r="A17" s="24">
        <v>2013</v>
      </c>
      <c r="B17" s="3">
        <f>+SUMIF('BASE BDUA'!$E$2:$E$2941,CONCATENATE($A17,B$3),'BASE BDUA'!$I$2:$I$2941)</f>
        <v>22776357</v>
      </c>
      <c r="C17" s="3">
        <f>+SUMIF('BASE BDUA'!$E$2:$E$2941,CONCATENATE($A17,C$3),'BASE BDUA'!$I$2:$I$2941)</f>
        <v>22581987</v>
      </c>
      <c r="D17" s="3">
        <f>+SUMIF('BASE BDUA'!$E$2:$E$2941,CONCATENATE($A17,D$3),'BASE BDUA'!$I$2:$I$2941)</f>
        <v>22670588</v>
      </c>
      <c r="E17" s="3">
        <f>+SUMIF('BASE BDUA'!$E$2:$E$2941,CONCATENATE($A17,E$3),'BASE BDUA'!$I$2:$I$2941)</f>
        <v>22660805</v>
      </c>
      <c r="F17" s="3">
        <f>+SUMIF('BASE BDUA'!$E$2:$E$2941,CONCATENATE($A17,F$3),'BASE BDUA'!$I$2:$I$2941)</f>
        <v>22159521</v>
      </c>
      <c r="G17" s="3">
        <f>+SUMIF('BASE BDUA'!$E$2:$E$2941,CONCATENATE($A17,G$3),'BASE BDUA'!$I$2:$I$2941)</f>
        <v>22596052</v>
      </c>
      <c r="H17" s="3">
        <f>+SUMIF('BASE BDUA'!$E$2:$E$2941,CONCATENATE($A17,H$3),'BASE BDUA'!$I$2:$I$2941)</f>
        <v>22524630</v>
      </c>
      <c r="I17" s="3">
        <f>+SUMIF('BASE BDUA'!$E$2:$E$2941,CONCATENATE($A17,I$3),'BASE BDUA'!$I$2:$I$2941)</f>
        <v>22206774</v>
      </c>
      <c r="J17" s="3">
        <f>+SUMIF('BASE BDUA'!$E$2:$E$2941,CONCATENATE($A17,J$3),'BASE BDUA'!$I$2:$I$2941)</f>
        <v>22313138</v>
      </c>
      <c r="K17" s="3">
        <f>+SUMIF('BASE BDUA'!$E$2:$E$2941,CONCATENATE($A17,K$3),'BASE BDUA'!$I$2:$I$2941)</f>
        <v>22348137</v>
      </c>
      <c r="L17" s="3">
        <f>+SUMIF('BASE BDUA'!$E$2:$E$2941,CONCATENATE($A17,L$3),'BASE BDUA'!$I$2:$I$2941)</f>
        <v>22469350</v>
      </c>
      <c r="M17" s="3">
        <f>+SUMIF('BASE BDUA'!$E$2:$E$2941,CONCATENATE($A17,M$3),'BASE BDUA'!$I$2:$I$2941)</f>
        <v>22552636</v>
      </c>
    </row>
    <row r="18" spans="1:13" x14ac:dyDescent="0.3">
      <c r="A18" s="24">
        <v>2014</v>
      </c>
      <c r="B18" s="3">
        <f>+SUMIF('BASE BDUA'!$E$2:$E$2941,CONCATENATE($A18,B$3),'BASE BDUA'!$I$2:$I$2941)</f>
        <v>22531999</v>
      </c>
      <c r="C18" s="3">
        <f>+SUMIF('BASE BDUA'!$E$2:$E$2941,CONCATENATE($A18,C$3),'BASE BDUA'!$I$2:$I$2941)</f>
        <v>22606141</v>
      </c>
      <c r="D18" s="3">
        <f>+SUMIF('BASE BDUA'!$E$2:$E$2941,CONCATENATE($A18,D$3),'BASE BDUA'!$I$2:$I$2941)</f>
        <v>22603225</v>
      </c>
      <c r="E18" s="3">
        <f>+SUMIF('BASE BDUA'!$E$2:$E$2941,CONCATENATE($A18,E$3),'BASE BDUA'!$I$2:$I$2941)</f>
        <v>22594693</v>
      </c>
      <c r="F18" s="3">
        <f>+SUMIF('BASE BDUA'!$E$2:$E$2941,CONCATENATE($A18,F$3),'BASE BDUA'!$I$2:$I$2941)</f>
        <v>22612718</v>
      </c>
      <c r="G18" s="3">
        <f>+SUMIF('BASE BDUA'!$E$2:$E$2941,CONCATENATE($A18,G$3),'BASE BDUA'!$I$2:$I$2941)</f>
        <v>22573136</v>
      </c>
      <c r="H18" s="3">
        <f>+SUMIF('BASE BDUA'!$E$2:$E$2941,CONCATENATE($A18,H$3),'BASE BDUA'!$I$2:$I$2941)</f>
        <v>22604806</v>
      </c>
      <c r="I18" s="3">
        <f>+SUMIF('BASE BDUA'!$E$2:$E$2941,CONCATENATE($A18,I$3),'BASE BDUA'!$I$2:$I$2941)</f>
        <v>22689593</v>
      </c>
      <c r="J18" s="3">
        <f>+SUMIF('BASE BDUA'!$E$2:$E$2941,CONCATENATE($A18,J$3),'BASE BDUA'!$I$2:$I$2941)</f>
        <v>22577228</v>
      </c>
      <c r="K18" s="3">
        <f>+SUMIF('BASE BDUA'!$E$2:$E$2941,CONCATENATE($A18,K$3),'BASE BDUA'!$I$2:$I$2941)</f>
        <v>22495120</v>
      </c>
      <c r="L18" s="3">
        <f>+SUMIF('BASE BDUA'!$E$2:$E$2941,CONCATENATE($A18,L$3),'BASE BDUA'!$I$2:$I$2941)</f>
        <v>22610944</v>
      </c>
      <c r="M18" s="3">
        <f>+SUMIF('BASE BDUA'!$E$2:$E$2941,CONCATENATE($A18,M$3),'BASE BDUA'!$I$2:$I$2941)</f>
        <v>22763819</v>
      </c>
    </row>
    <row r="19" spans="1:13" x14ac:dyDescent="0.3">
      <c r="A19" s="24">
        <v>2015</v>
      </c>
      <c r="B19" s="3">
        <f>+SUMIF('BASE BDUA'!$E$2:$E$2941,CONCATENATE($A19,B$3),'BASE BDUA'!$I$2:$I$2941)</f>
        <v>22847124</v>
      </c>
      <c r="C19" s="3">
        <f>+SUMIF('BASE BDUA'!$E$2:$E$2941,CONCATENATE($A19,C$3),'BASE BDUA'!$I$2:$I$2941)</f>
        <v>23027863</v>
      </c>
      <c r="D19" s="3">
        <f>+SUMIF('BASE BDUA'!$E$2:$E$2941,CONCATENATE($A19,D$3),'BASE BDUA'!$I$2:$I$2941)</f>
        <v>23038287</v>
      </c>
      <c r="E19" s="3">
        <f>+SUMIF('BASE BDUA'!$E$2:$E$2941,CONCATENATE($A19,E$3),'BASE BDUA'!$I$2:$I$2941)</f>
        <v>23101206</v>
      </c>
      <c r="F19" s="3">
        <f>+SUMIF('BASE BDUA'!$E$2:$E$2941,CONCATENATE($A19,F$3),'BASE BDUA'!$I$2:$I$2941)</f>
        <v>23108255</v>
      </c>
      <c r="G19" s="3">
        <f>+SUMIF('BASE BDUA'!$E$2:$E$2941,CONCATENATE($A19,G$3),'BASE BDUA'!$I$2:$I$2941)</f>
        <v>23149395</v>
      </c>
      <c r="H19" s="3">
        <f>+SUMIF('BASE BDUA'!$E$2:$E$2941,CONCATENATE($A19,H$3),'BASE BDUA'!$I$2:$I$2941)</f>
        <v>23161094</v>
      </c>
      <c r="I19" s="3">
        <f>+SUMIF('BASE BDUA'!$E$2:$E$2941,CONCATENATE($A19,I$3),'BASE BDUA'!$I$2:$I$2941)</f>
        <v>23047631</v>
      </c>
      <c r="J19" s="3">
        <f>+SUMIF('BASE BDUA'!$E$2:$E$2941,CONCATENATE($A19,J$3),'BASE BDUA'!$I$2:$I$2941)</f>
        <v>23092586</v>
      </c>
      <c r="K19" s="3">
        <f>+SUMIF('BASE BDUA'!$E$2:$E$2941,CONCATENATE($A19,K$3),'BASE BDUA'!$I$2:$I$2941)</f>
        <v>23125132</v>
      </c>
      <c r="L19" s="3">
        <f>+SUMIF('BASE BDUA'!$E$2:$E$2941,CONCATENATE($A19,L$3),'BASE BDUA'!$I$2:$I$2941)</f>
        <v>23184481</v>
      </c>
      <c r="M19" s="3">
        <f>+SUMIF('BASE BDUA'!$E$2:$E$2941,CONCATENATE($A19,M$3),'BASE BDUA'!$I$2:$I$2941)</f>
        <v>23179798</v>
      </c>
    </row>
    <row r="20" spans="1:13" x14ac:dyDescent="0.3">
      <c r="A20" s="24">
        <v>2016</v>
      </c>
      <c r="B20" s="3">
        <f>+SUMIF('BASE BDUA'!$E$2:$E$2941,CONCATENATE($A20,B$3),'BASE BDUA'!$I$2:$I$2941)</f>
        <v>23280749</v>
      </c>
      <c r="C20" s="3">
        <f>+SUMIF('BASE BDUA'!$E$2:$E$2941,CONCATENATE($A20,C$3),'BASE BDUA'!$I$2:$I$2941)</f>
        <v>23169205</v>
      </c>
      <c r="D20" s="3">
        <f>+SUMIF('BASE BDUA'!$E$2:$E$2941,CONCATENATE($A20,D$3),'BASE BDUA'!$I$2:$I$2941)</f>
        <v>23043019</v>
      </c>
      <c r="E20" s="3">
        <f>+SUMIF('BASE BDUA'!$E$2:$E$2941,CONCATENATE($A20,E$3),'BASE BDUA'!$I$2:$I$2941)</f>
        <v>22973314</v>
      </c>
      <c r="F20" s="3">
        <f>+SUMIF('BASE BDUA'!$E$2:$E$2941,CONCATENATE($A20,F$3),'BASE BDUA'!$I$2:$I$2941)</f>
        <v>22936572</v>
      </c>
      <c r="G20" s="3">
        <f>+SUMIF('BASE BDUA'!$E$2:$E$2941,CONCATENATE($A20,G$3),'BASE BDUA'!$I$2:$I$2941)</f>
        <v>22448266</v>
      </c>
      <c r="H20" s="3">
        <f>+SUMIF('BASE BDUA'!$E$2:$E$2941,CONCATENATE($A20,H$3),'BASE BDUA'!$I$2:$I$2941)</f>
        <v>22297550</v>
      </c>
      <c r="I20" s="3">
        <f>+SUMIF('BASE BDUA'!$E$2:$E$2941,CONCATENATE($A20,I$3),'BASE BDUA'!$I$2:$I$2941)</f>
        <v>22286022</v>
      </c>
      <c r="J20" s="3">
        <f>+SUMIF('BASE BDUA'!$E$2:$E$2941,CONCATENATE($A20,J$3),'BASE BDUA'!$I$2:$I$2941)</f>
        <v>22277420</v>
      </c>
      <c r="K20" s="3">
        <f>+SUMIF('BASE BDUA'!$E$2:$E$2941,CONCATENATE($A20,K$3),'BASE BDUA'!$I$2:$I$2941)</f>
        <v>22216252</v>
      </c>
      <c r="L20" s="3">
        <f>+SUMIF('BASE BDUA'!$E$2:$E$2941,CONCATENATE($A20,L$3),'BASE BDUA'!$I$2:$I$2941)</f>
        <v>22160662</v>
      </c>
      <c r="M20" s="3">
        <f>+SUMIF('BASE BDUA'!$E$2:$E$2941,CONCATENATE($A20,M$3),'BASE BDUA'!$I$2:$I$2941)</f>
        <v>22171463</v>
      </c>
    </row>
    <row r="21" spans="1:13" x14ac:dyDescent="0.3">
      <c r="A21" s="24">
        <v>2017</v>
      </c>
      <c r="B21" s="3">
        <f>+SUMIF('BASE BDUA'!$E$2:$E$2941,CONCATENATE($A21,B$3),'BASE BDUA'!$I$2:$I$2941)</f>
        <v>22155692</v>
      </c>
      <c r="C21" s="3">
        <f>+SUMIF('BASE BDUA'!$E$2:$E$2941,CONCATENATE($A21,C$3),'BASE BDUA'!$I$2:$I$2941)</f>
        <v>22155352</v>
      </c>
      <c r="D21" s="3">
        <f>+SUMIF('BASE BDUA'!$E$2:$E$2941,CONCATENATE($A21,D$3),'BASE BDUA'!$I$2:$I$2941)</f>
        <v>22116911</v>
      </c>
      <c r="E21" s="3">
        <f>+SUMIF('BASE BDUA'!$E$2:$E$2941,CONCATENATE($A21,E$3),'BASE BDUA'!$I$2:$I$2941)</f>
        <v>22089928</v>
      </c>
      <c r="F21" s="3">
        <f>+SUMIF('BASE BDUA'!$E$2:$E$2941,CONCATENATE($A21,F$3),'BASE BDUA'!$I$2:$I$2941)</f>
        <v>22105323</v>
      </c>
      <c r="G21" s="3">
        <f>+SUMIF('BASE BDUA'!$E$2:$E$2941,CONCATENATE($A21,G$3),'BASE BDUA'!$I$2:$I$2941)</f>
        <v>22144276</v>
      </c>
      <c r="H21" s="3">
        <f>+SUMIF('BASE BDUA'!$E$2:$E$2941,CONCATENATE($A21,H$3),'BASE BDUA'!$I$2:$I$2941)</f>
        <v>22232902</v>
      </c>
      <c r="I21" s="3">
        <f>+SUMIF('BASE BDUA'!$E$2:$E$2941,CONCATENATE($A21,I$3),'BASE BDUA'!$I$2:$I$2941)</f>
        <v>22277260</v>
      </c>
      <c r="J21" s="3">
        <f>+SUMIF('BASE BDUA'!$E$2:$E$2941,CONCATENATE($A21,J$3),'BASE BDUA'!$I$2:$I$2941)</f>
        <v>22341698</v>
      </c>
      <c r="K21" s="3">
        <f>+SUMIF('BASE BDUA'!$E$2:$E$2941,CONCATENATE($A21,K$3),'BASE BDUA'!$I$2:$I$2941)</f>
        <v>22381472</v>
      </c>
      <c r="L21" s="3">
        <f>+SUMIF('BASE BDUA'!$E$2:$E$2941,CONCATENATE($A21,L$3),'BASE BDUA'!$I$2:$I$2941)</f>
        <v>22397118</v>
      </c>
      <c r="M21" s="3">
        <f>+SUMIF('BASE BDUA'!$E$2:$E$2941,CONCATENATE($A21,M$3),'BASE BDUA'!$I$2:$I$2941)</f>
        <v>22434577</v>
      </c>
    </row>
    <row r="22" spans="1:13" x14ac:dyDescent="0.3">
      <c r="A22" s="24">
        <v>2018</v>
      </c>
      <c r="B22" s="3">
        <f>+SUMIF('BASE BDUA'!$E$2:$E$2941,CONCATENATE($A22,B$3),'BASE BDUA'!$I$2:$I$2941)</f>
        <v>22475109</v>
      </c>
      <c r="C22" s="3">
        <f>+SUMIF('BASE BDUA'!$E$2:$E$2941,CONCATENATE($A22,C$3),'BASE BDUA'!$I$2:$I$2941)</f>
        <v>22557235</v>
      </c>
      <c r="D22" s="3">
        <f>+SUMIF('BASE BDUA'!$E$2:$E$2941,CONCATENATE($A22,D$3),'BASE BDUA'!$I$2:$I$2941)</f>
        <v>22515030</v>
      </c>
      <c r="E22" s="3">
        <f>+SUMIF('BASE BDUA'!$E$2:$E$2941,CONCATENATE($A22,E$3),'BASE BDUA'!$I$2:$I$2941)</f>
        <v>22544740</v>
      </c>
      <c r="F22" s="3">
        <f>+SUMIF('BASE BDUA'!$E$2:$E$2941,CONCATENATE($A22,F$3),'BASE BDUA'!$I$2:$I$2941)</f>
        <v>22561343</v>
      </c>
      <c r="G22" s="3">
        <f>+SUMIF('BASE BDUA'!$E$2:$E$2941,CONCATENATE($A22,G$3),'BASE BDUA'!$I$2:$I$2941)</f>
        <v>22559724</v>
      </c>
      <c r="H22" s="3">
        <f>+SUMIF('BASE BDUA'!$E$2:$E$2941,CONCATENATE($A22,H$3),'BASE BDUA'!$I$2:$I$2941)</f>
        <v>22529319</v>
      </c>
      <c r="I22" s="3">
        <f>+SUMIF('BASE BDUA'!$E$2:$E$2941,CONCATENATE($A22,I$3),'BASE BDUA'!$I$2:$I$2941)</f>
        <v>22664454</v>
      </c>
      <c r="J22" s="3">
        <f>+SUMIF('BASE BDUA'!$E$2:$E$2941,CONCATENATE($A22,J$3),'BASE BDUA'!$I$2:$I$2941)</f>
        <v>22608894</v>
      </c>
      <c r="K22" s="3">
        <f>+SUMIF('BASE BDUA'!$E$2:$E$2941,CONCATENATE($A22,K$3),'BASE BDUA'!$I$2:$I$2941)</f>
        <v>22619627</v>
      </c>
      <c r="L22" s="3">
        <f>+SUMIF('BASE BDUA'!$E$2:$E$2941,CONCATENATE($A22,L$3),'BASE BDUA'!$I$2:$I$2941)</f>
        <v>22705360</v>
      </c>
      <c r="M22" s="3">
        <f>+SUMIF('BASE BDUA'!$E$2:$E$2941,CONCATENATE($A22,M$3),'BASE BDUA'!$I$2:$I$2941)</f>
        <v>22658108</v>
      </c>
    </row>
    <row r="23" spans="1:13" x14ac:dyDescent="0.3">
      <c r="A23" s="24">
        <v>2019</v>
      </c>
      <c r="B23" s="3">
        <f>+SUMIF('BASE BDUA'!$E$2:$E$2941,CONCATENATE($A23,B$3),'BASE BDUA'!$I$2:$I$2941)</f>
        <v>22763270</v>
      </c>
      <c r="C23" s="3">
        <f>+SUMIF('BASE BDUA'!$E$2:$E$2941,CONCATENATE($A23,C$3),'BASE BDUA'!$I$2:$I$2941)</f>
        <v>22800495</v>
      </c>
      <c r="D23" s="3">
        <f>+SUMIF('BASE BDUA'!$E$2:$E$2941,CONCATENATE($A23,D$3),'BASE BDUA'!$I$2:$I$2941)</f>
        <v>22830361</v>
      </c>
      <c r="E23" s="3">
        <f>+SUMIF('BASE BDUA'!$E$2:$E$2941,CONCATENATE($A23,E$3),'BASE BDUA'!$I$2:$I$2941)</f>
        <v>22814565</v>
      </c>
      <c r="F23" s="3">
        <f>+SUMIF('BASE BDUA'!$E$2:$E$2941,CONCATENATE($A23,F$3),'BASE BDUA'!$I$2:$I$2941)</f>
        <v>22917442</v>
      </c>
      <c r="G23" s="3">
        <f>+SUMIF('BASE BDUA'!$E$2:$E$2941,CONCATENATE($A23,G$3),'BASE BDUA'!$I$2:$I$2941)</f>
        <v>22852689</v>
      </c>
      <c r="H23" s="3">
        <f>+SUMIF('BASE BDUA'!$E$2:$E$2941,CONCATENATE($A23,H$3),'BASE BDUA'!$I$2:$I$2941)</f>
        <v>22834157</v>
      </c>
      <c r="I23" s="3">
        <f>+SUMIF('BASE BDUA'!$E$2:$E$2941,CONCATENATE($A23,I$3),'BASE BDUA'!$I$2:$I$2941)</f>
        <v>22846661</v>
      </c>
      <c r="J23" s="3">
        <f>+SUMIF('BASE BDUA'!$E$2:$E$2941,CONCATENATE($A23,J$3),'BASE BDUA'!$I$2:$I$2941)</f>
        <v>22882254</v>
      </c>
      <c r="K23" s="3">
        <f>+SUMIF('BASE BDUA'!$E$2:$E$2941,CONCATENATE($A23,K$3),'BASE BDUA'!$I$2:$I$2941)</f>
        <v>22848511</v>
      </c>
      <c r="L23" s="3">
        <f>+SUMIF('BASE BDUA'!$E$2:$E$2941,CONCATENATE($A23,L$3),'BASE BDUA'!$I$2:$I$2941)</f>
        <v>22818417</v>
      </c>
      <c r="M23" s="3">
        <f>+SUMIF('BASE BDUA'!$E$2:$E$2941,CONCATENATE($A23,M$3),'BASE BDUA'!$I$2:$I$2941)</f>
        <v>22836732</v>
      </c>
    </row>
    <row r="24" spans="1:13" x14ac:dyDescent="0.3">
      <c r="A24" s="24">
        <v>2020</v>
      </c>
      <c r="B24" s="3">
        <f>+SUMIF('BASE BDUA'!$E$2:$E$2941,CONCATENATE($A24,B$3),'BASE BDUA'!$I$2:$I$2941)</f>
        <v>22901063</v>
      </c>
      <c r="C24" s="3">
        <f>+SUMIF('BASE BDUA'!$E$2:$E$2941,CONCATENATE($A24,C$3),'BASE BDUA'!$I$2:$I$2941)</f>
        <v>23392249</v>
      </c>
      <c r="D24" s="3">
        <f>+SUMIF('BASE BDUA'!$E$2:$E$2941,CONCATENATE($A24,D$3),'BASE BDUA'!$I$2:$I$2941)</f>
        <v>23617403</v>
      </c>
      <c r="E24" s="3">
        <f>+SUMIF('BASE BDUA'!$E$2:$E$2941,CONCATENATE($A24,E$3),'BASE BDUA'!$I$2:$I$2941)</f>
        <v>23825631</v>
      </c>
      <c r="F24" s="3">
        <f>+SUMIF('BASE BDUA'!$E$2:$E$2941,CONCATENATE($A24,F$3),'BASE BDUA'!$I$2:$I$2941)</f>
        <v>24160195</v>
      </c>
      <c r="G24" s="3">
        <f>+SUMIF('BASE BDUA'!$E$2:$E$2941,CONCATENATE($A24,G$3),'BASE BDUA'!$I$2:$I$2941)</f>
        <v>0</v>
      </c>
      <c r="H24" s="3">
        <f>+SUMIF('BASE BDUA'!$E$2:$E$2941,CONCATENATE($A24,H$3),'BASE BDUA'!$I$2:$I$2941)</f>
        <v>0</v>
      </c>
      <c r="I24" s="3">
        <f>+SUMIF('BASE BDUA'!$E$2:$E$2941,CONCATENATE($A24,I$3),'BASE BDUA'!$I$2:$I$2941)</f>
        <v>0</v>
      </c>
      <c r="J24" s="3">
        <f>+SUMIF('BASE BDUA'!$E$2:$E$2941,CONCATENATE($A24,J$3),'BASE BDUA'!$I$2:$I$2941)</f>
        <v>0</v>
      </c>
      <c r="K24" s="3">
        <f>+SUMIF('BASE BDUA'!$E$2:$E$2941,CONCATENATE($A24,K$3),'BASE BDUA'!$I$2:$I$2941)</f>
        <v>0</v>
      </c>
      <c r="L24" s="3">
        <f>+SUMIF('BASE BDUA'!$E$2:$E$2941,CONCATENATE($A24,L$3),'BASE BDUA'!$I$2:$I$2941)</f>
        <v>0</v>
      </c>
      <c r="M24" s="3">
        <f>+SUMIF('BASE BDUA'!$E$2:$E$2941,CONCATENATE($A24,M$3),'BASE BDUA'!$I$2:$I$2941)</f>
        <v>0</v>
      </c>
    </row>
    <row r="26" spans="1:13" s="26" customFormat="1" x14ac:dyDescent="0.3"/>
    <row r="27" spans="1:13" x14ac:dyDescent="0.3">
      <c r="B27" s="24" t="s">
        <v>145</v>
      </c>
    </row>
    <row r="28" spans="1:13" x14ac:dyDescent="0.3">
      <c r="B28" s="39" t="s">
        <v>1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24" t="s">
        <v>0</v>
      </c>
      <c r="B29" s="25" t="s">
        <v>52</v>
      </c>
      <c r="C29" s="25" t="s">
        <v>87</v>
      </c>
      <c r="D29" s="25" t="s">
        <v>90</v>
      </c>
      <c r="E29" s="25" t="s">
        <v>85</v>
      </c>
      <c r="F29" s="25" t="s">
        <v>18</v>
      </c>
      <c r="G29" s="25" t="s">
        <v>89</v>
      </c>
      <c r="H29" s="25" t="s">
        <v>88</v>
      </c>
      <c r="I29" s="25" t="s">
        <v>22</v>
      </c>
      <c r="J29" s="25" t="s">
        <v>92</v>
      </c>
      <c r="K29" s="25" t="s">
        <v>91</v>
      </c>
      <c r="L29" s="25" t="s">
        <v>24</v>
      </c>
      <c r="M29" s="25" t="s">
        <v>86</v>
      </c>
    </row>
    <row r="30" spans="1:13" x14ac:dyDescent="0.3">
      <c r="A30" s="24">
        <v>2013</v>
      </c>
      <c r="B30" s="3">
        <f>+SUMIF('BASE BDUA'!$E$2:$E$2941,CONCATENATE($A30,B$3),'BASE BDUA'!$J$2:$J$2941)</f>
        <v>389618</v>
      </c>
      <c r="C30" s="3">
        <f>+SUMIF('BASE BDUA'!$E$2:$E$2941,CONCATENATE($A30,C$3),'BASE BDUA'!$J$2:$J$2941)</f>
        <v>389530</v>
      </c>
      <c r="D30" s="3">
        <f>+SUMIF('BASE BDUA'!$E$2:$E$2941,CONCATENATE($A30,D$3),'BASE BDUA'!$J$2:$J$2941)</f>
        <v>389234</v>
      </c>
      <c r="E30" s="3">
        <f>+SUMIF('BASE BDUA'!$E$2:$E$2941,CONCATENATE($A30,E$3),'BASE BDUA'!$J$2:$J$2941)</f>
        <v>388711</v>
      </c>
      <c r="F30" s="3">
        <f>+SUMIF('BASE BDUA'!$E$2:$E$2941,CONCATENATE($A30,F$3),'BASE BDUA'!$J$2:$J$2941)</f>
        <v>388385</v>
      </c>
      <c r="G30" s="3">
        <f>+SUMIF('BASE BDUA'!$E$2:$E$2941,CONCATENATE($A30,G$3),'BASE BDUA'!$J$2:$J$2941)</f>
        <v>388097</v>
      </c>
      <c r="H30" s="3">
        <f>+SUMIF('BASE BDUA'!$E$2:$E$2941,CONCATENATE($A30,H$3),'BASE BDUA'!$J$2:$J$2941)</f>
        <v>387904</v>
      </c>
      <c r="I30" s="3">
        <f>+SUMIF('BASE BDUA'!$E$2:$E$2941,CONCATENATE($A30,I$3),'BASE BDUA'!$J$2:$J$2941)</f>
        <v>387434</v>
      </c>
      <c r="J30" s="3">
        <f>+SUMIF('BASE BDUA'!$E$2:$E$2941,CONCATENATE($A30,J$3),'BASE BDUA'!$J$2:$J$2941)</f>
        <v>387340</v>
      </c>
      <c r="K30" s="3">
        <f>+SUMIF('BASE BDUA'!$E$2:$E$2941,CONCATENATE($A30,K$3),'BASE BDUA'!$J$2:$J$2941)</f>
        <v>388442</v>
      </c>
      <c r="L30" s="3">
        <f>+SUMIF('BASE BDUA'!$E$2:$E$2941,CONCATENATE($A30,L$3),'BASE BDUA'!$J$2:$J$2941)</f>
        <v>387986</v>
      </c>
      <c r="M30" s="3">
        <f>+SUMIF('BASE BDUA'!$E$2:$E$2941,CONCATENATE($A30,M$3),'BASE BDUA'!$J$2:$J$2941)</f>
        <v>387664</v>
      </c>
    </row>
    <row r="31" spans="1:13" x14ac:dyDescent="0.3">
      <c r="A31" s="24">
        <v>2014</v>
      </c>
      <c r="B31" s="3">
        <f>+SUMIF('BASE BDUA'!$E$2:$E$2941,CONCATENATE($A31,B$3),'BASE BDUA'!$J$2:$J$2941)</f>
        <v>387107</v>
      </c>
      <c r="C31" s="3">
        <f>+SUMIF('BASE BDUA'!$E$2:$E$2941,CONCATENATE($A31,C$3),'BASE BDUA'!$J$2:$J$2941)</f>
        <v>386676</v>
      </c>
      <c r="D31" s="3">
        <f>+SUMIF('BASE BDUA'!$E$2:$E$2941,CONCATENATE($A31,D$3),'BASE BDUA'!$J$2:$J$2941)</f>
        <v>385995</v>
      </c>
      <c r="E31" s="3">
        <f>+SUMIF('BASE BDUA'!$E$2:$E$2941,CONCATENATE($A31,E$3),'BASE BDUA'!$J$2:$J$2941)</f>
        <v>385687</v>
      </c>
      <c r="F31" s="3">
        <f>+SUMIF('BASE BDUA'!$E$2:$E$2941,CONCATENATE($A31,F$3),'BASE BDUA'!$J$2:$J$2941)</f>
        <v>516</v>
      </c>
      <c r="G31" s="3">
        <f>+SUMIF('BASE BDUA'!$E$2:$E$2941,CONCATENATE($A31,G$3),'BASE BDUA'!$J$2:$J$2941)</f>
        <v>411</v>
      </c>
      <c r="H31" s="3">
        <f>+SUMIF('BASE BDUA'!$E$2:$E$2941,CONCATENATE($A31,H$3),'BASE BDUA'!$J$2:$J$2941)</f>
        <v>407</v>
      </c>
      <c r="I31" s="3">
        <f>+SUMIF('BASE BDUA'!$E$2:$E$2941,CONCATENATE($A31,I$3),'BASE BDUA'!$J$2:$J$2941)</f>
        <v>403</v>
      </c>
      <c r="J31" s="3">
        <f>+SUMIF('BASE BDUA'!$E$2:$E$2941,CONCATENATE($A31,J$3),'BASE BDUA'!$J$2:$J$2941)</f>
        <v>398</v>
      </c>
      <c r="K31" s="3">
        <f>+SUMIF('BASE BDUA'!$E$2:$E$2941,CONCATENATE($A31,K$3),'BASE BDUA'!$J$2:$J$2941)</f>
        <v>388</v>
      </c>
      <c r="L31" s="3">
        <f>+SUMIF('BASE BDUA'!$E$2:$E$2941,CONCATENATE($A31,L$3),'BASE BDUA'!$J$2:$J$2941)</f>
        <v>386</v>
      </c>
      <c r="M31" s="3">
        <f>+SUMIF('BASE BDUA'!$E$2:$E$2941,CONCATENATE($A31,M$3),'BASE BDUA'!$J$2:$J$2941)</f>
        <v>367</v>
      </c>
    </row>
    <row r="32" spans="1:13" x14ac:dyDescent="0.3">
      <c r="A32" s="24">
        <v>2015</v>
      </c>
      <c r="B32" s="3">
        <f>+SUMIF('BASE BDUA'!$E$2:$E$2941,CONCATENATE($A32,B$3),'BASE BDUA'!$J$2:$J$2941)</f>
        <v>366</v>
      </c>
      <c r="C32" s="3">
        <f>+SUMIF('BASE BDUA'!$E$2:$E$2941,CONCATENATE($A32,C$3),'BASE BDUA'!$J$2:$J$2941)</f>
        <v>364</v>
      </c>
      <c r="D32" s="3">
        <f>+SUMIF('BASE BDUA'!$E$2:$E$2941,CONCATENATE($A32,D$3),'BASE BDUA'!$J$2:$J$2941)</f>
        <v>360</v>
      </c>
      <c r="E32" s="3">
        <f>+SUMIF('BASE BDUA'!$E$2:$E$2941,CONCATENATE($A32,E$3),'BASE BDUA'!$J$2:$J$2941)</f>
        <v>359</v>
      </c>
      <c r="F32" s="3">
        <f>+SUMIF('BASE BDUA'!$E$2:$E$2941,CONCATENATE($A32,F$3),'BASE BDUA'!$J$2:$J$2941)</f>
        <v>354</v>
      </c>
      <c r="G32" s="3">
        <f>+SUMIF('BASE BDUA'!$E$2:$E$2941,CONCATENATE($A32,G$3),'BASE BDUA'!$J$2:$J$2941)</f>
        <v>354</v>
      </c>
      <c r="H32" s="3">
        <f>+SUMIF('BASE BDUA'!$E$2:$E$2941,CONCATENATE($A32,H$3),'BASE BDUA'!$J$2:$J$2941)</f>
        <v>353</v>
      </c>
      <c r="I32" s="3">
        <f>+SUMIF('BASE BDUA'!$E$2:$E$2941,CONCATENATE($A32,I$3),'BASE BDUA'!$J$2:$J$2941)</f>
        <v>353</v>
      </c>
      <c r="J32" s="3">
        <f>+SUMIF('BASE BDUA'!$E$2:$E$2941,CONCATENATE($A32,J$3),'BASE BDUA'!$J$2:$J$2941)</f>
        <v>349</v>
      </c>
      <c r="K32" s="3">
        <f>+SUMIF('BASE BDUA'!$E$2:$E$2941,CONCATENATE($A32,K$3),'BASE BDUA'!$J$2:$J$2941)</f>
        <v>345</v>
      </c>
      <c r="L32" s="3">
        <f>+SUMIF('BASE BDUA'!$E$2:$E$2941,CONCATENATE($A32,L$3),'BASE BDUA'!$J$2:$J$2941)</f>
        <v>342</v>
      </c>
      <c r="M32" s="3">
        <f>+SUMIF('BASE BDUA'!$E$2:$E$2941,CONCATENATE($A32,M$3),'BASE BDUA'!$J$2:$J$2941)</f>
        <v>337</v>
      </c>
    </row>
    <row r="33" spans="1:13" x14ac:dyDescent="0.3">
      <c r="A33" s="24">
        <v>2016</v>
      </c>
      <c r="B33" s="3">
        <f>+SUMIF('BASE BDUA'!$E$2:$E$2941,CONCATENATE($A33,B$3),'BASE BDUA'!$J$2:$J$2941)</f>
        <v>337</v>
      </c>
      <c r="C33" s="3">
        <f>+SUMIF('BASE BDUA'!$E$2:$E$2941,CONCATENATE($A33,C$3),'BASE BDUA'!$J$2:$J$2941)</f>
        <v>336</v>
      </c>
      <c r="D33" s="3">
        <f>+SUMIF('BASE BDUA'!$E$2:$E$2941,CONCATENATE($A33,D$3),'BASE BDUA'!$J$2:$J$2941)</f>
        <v>331</v>
      </c>
      <c r="E33" s="3">
        <f>+SUMIF('BASE BDUA'!$E$2:$E$2941,CONCATENATE($A33,E$3),'BASE BDUA'!$J$2:$J$2941)</f>
        <v>331</v>
      </c>
      <c r="F33" s="3">
        <f>+SUMIF('BASE BDUA'!$E$2:$E$2941,CONCATENATE($A33,F$3),'BASE BDUA'!$J$2:$J$2941)</f>
        <v>331</v>
      </c>
      <c r="G33" s="3">
        <f>+SUMIF('BASE BDUA'!$E$2:$E$2941,CONCATENATE($A33,G$3),'BASE BDUA'!$J$2:$J$2941)</f>
        <v>331</v>
      </c>
      <c r="H33" s="3">
        <f>+SUMIF('BASE BDUA'!$E$2:$E$2941,CONCATENATE($A33,H$3),'BASE BDUA'!$J$2:$J$2941)</f>
        <v>331</v>
      </c>
      <c r="I33" s="3">
        <f>+SUMIF('BASE BDUA'!$E$2:$E$2941,CONCATENATE($A33,I$3),'BASE BDUA'!$J$2:$J$2941)</f>
        <v>0</v>
      </c>
      <c r="J33" s="3">
        <f>+SUMIF('BASE BDUA'!$E$2:$E$2941,CONCATENATE($A33,J$3),'BASE BDUA'!$J$2:$J$2941)</f>
        <v>0</v>
      </c>
      <c r="K33" s="3">
        <f>+SUMIF('BASE BDUA'!$E$2:$E$2941,CONCATENATE($A33,K$3),'BASE BDUA'!$J$2:$J$2941)</f>
        <v>0</v>
      </c>
      <c r="L33" s="3">
        <f>+SUMIF('BASE BDUA'!$E$2:$E$2941,CONCATENATE($A33,L$3),'BASE BDUA'!$J$2:$J$2941)</f>
        <v>0</v>
      </c>
      <c r="M33" s="3">
        <f>+SUMIF('BASE BDUA'!$E$2:$E$2941,CONCATENATE($A33,M$3),'BASE BDUA'!$J$2:$J$2941)</f>
        <v>0</v>
      </c>
    </row>
    <row r="34" spans="1:13" x14ac:dyDescent="0.3">
      <c r="A34" s="24">
        <v>2017</v>
      </c>
      <c r="B34" s="3">
        <f>+SUMIF('BASE BDUA'!$E$2:$E$2941,CONCATENATE($A34,B$3),'BASE BDUA'!$J$2:$J$2941)</f>
        <v>0</v>
      </c>
      <c r="C34" s="3">
        <f>+SUMIF('BASE BDUA'!$E$2:$E$2941,CONCATENATE($A34,C$3),'BASE BDUA'!$J$2:$J$2941)</f>
        <v>0</v>
      </c>
      <c r="D34" s="3">
        <f>+SUMIF('BASE BDUA'!$E$2:$E$2941,CONCATENATE($A34,D$3),'BASE BDUA'!$J$2:$J$2941)</f>
        <v>0</v>
      </c>
      <c r="E34" s="3">
        <f>+SUMIF('BASE BDUA'!$E$2:$E$2941,CONCATENATE($A34,E$3),'BASE BDUA'!$J$2:$J$2941)</f>
        <v>0</v>
      </c>
      <c r="F34" s="3">
        <f>+SUMIF('BASE BDUA'!$E$2:$E$2941,CONCATENATE($A34,F$3),'BASE BDUA'!$J$2:$J$2941)</f>
        <v>0</v>
      </c>
      <c r="G34" s="3">
        <f>+SUMIF('BASE BDUA'!$E$2:$E$2941,CONCATENATE($A34,G$3),'BASE BDUA'!$J$2:$J$2941)</f>
        <v>0</v>
      </c>
      <c r="H34" s="3">
        <f>+SUMIF('BASE BDUA'!$E$2:$E$2941,CONCATENATE($A34,H$3),'BASE BDUA'!$J$2:$J$2941)</f>
        <v>0</v>
      </c>
      <c r="I34" s="3">
        <f>+SUMIF('BASE BDUA'!$E$2:$E$2941,CONCATENATE($A34,I$3),'BASE BDUA'!$J$2:$J$2941)</f>
        <v>0</v>
      </c>
      <c r="J34" s="3">
        <f>+SUMIF('BASE BDUA'!$E$2:$E$2941,CONCATENATE($A34,J$3),'BASE BDUA'!$J$2:$J$2941)</f>
        <v>0</v>
      </c>
      <c r="K34" s="3">
        <f>+SUMIF('BASE BDUA'!$E$2:$E$2941,CONCATENATE($A34,K$3),'BASE BDUA'!$J$2:$J$2941)</f>
        <v>0</v>
      </c>
      <c r="L34" s="3">
        <f>+SUMIF('BASE BDUA'!$E$2:$E$2941,CONCATENATE($A34,L$3),'BASE BDUA'!$J$2:$J$2941)</f>
        <v>0</v>
      </c>
      <c r="M34" s="3">
        <f>+SUMIF('BASE BDUA'!$E$2:$E$2941,CONCATENATE($A34,M$3),'BASE BDUA'!$J$2:$J$2941)</f>
        <v>0</v>
      </c>
    </row>
    <row r="35" spans="1:13" x14ac:dyDescent="0.3">
      <c r="A35" s="24">
        <v>2018</v>
      </c>
      <c r="B35" s="3">
        <f>+SUMIF('BASE BDUA'!$E$2:$E$2941,CONCATENATE($A35,B$3),'BASE BDUA'!$J$2:$J$2941)</f>
        <v>0</v>
      </c>
      <c r="C35" s="3">
        <f>+SUMIF('BASE BDUA'!$E$2:$E$2941,CONCATENATE($A35,C$3),'BASE BDUA'!$J$2:$J$2941)</f>
        <v>0</v>
      </c>
      <c r="D35" s="3">
        <f>+SUMIF('BASE BDUA'!$E$2:$E$2941,CONCATENATE($A35,D$3),'BASE BDUA'!$J$2:$J$2941)</f>
        <v>0</v>
      </c>
      <c r="E35" s="3">
        <f>+SUMIF('BASE BDUA'!$E$2:$E$2941,CONCATENATE($A35,E$3),'BASE BDUA'!$J$2:$J$2941)</f>
        <v>0</v>
      </c>
      <c r="F35" s="3">
        <f>+SUMIF('BASE BDUA'!$E$2:$E$2941,CONCATENATE($A35,F$3),'BASE BDUA'!$J$2:$J$2941)</f>
        <v>0</v>
      </c>
      <c r="G35" s="3">
        <f>+SUMIF('BASE BDUA'!$E$2:$E$2941,CONCATENATE($A35,G$3),'BASE BDUA'!$J$2:$J$2941)</f>
        <v>0</v>
      </c>
      <c r="H35" s="3">
        <f>+SUMIF('BASE BDUA'!$E$2:$E$2941,CONCATENATE($A35,H$3),'BASE BDUA'!$J$2:$J$2941)</f>
        <v>0</v>
      </c>
      <c r="I35" s="3">
        <f>+SUMIF('BASE BDUA'!$E$2:$E$2941,CONCATENATE($A35,I$3),'BASE BDUA'!$J$2:$J$2941)</f>
        <v>0</v>
      </c>
      <c r="J35" s="3">
        <f>+SUMIF('BASE BDUA'!$E$2:$E$2941,CONCATENATE($A35,J$3),'BASE BDUA'!$J$2:$J$2941)</f>
        <v>0</v>
      </c>
      <c r="K35" s="3">
        <f>+SUMIF('BASE BDUA'!$E$2:$E$2941,CONCATENATE($A35,K$3),'BASE BDUA'!$J$2:$J$2941)</f>
        <v>0</v>
      </c>
      <c r="L35" s="3">
        <f>+SUMIF('BASE BDUA'!$E$2:$E$2941,CONCATENATE($A35,L$3),'BASE BDUA'!$J$2:$J$2941)</f>
        <v>0</v>
      </c>
      <c r="M35" s="3">
        <f>+SUMIF('BASE BDUA'!$E$2:$E$2941,CONCATENATE($A35,M$3),'BASE BDUA'!$J$2:$J$2941)</f>
        <v>0</v>
      </c>
    </row>
    <row r="36" spans="1:13" x14ac:dyDescent="0.3">
      <c r="A36" s="24">
        <v>2019</v>
      </c>
      <c r="B36" s="3">
        <f>+SUMIF('BASE BDUA'!$E$2:$E$2941,CONCATENATE($A36,B$3),'BASE BDUA'!$J$2:$J$2941)</f>
        <v>0</v>
      </c>
      <c r="C36" s="3">
        <f>+SUMIF('BASE BDUA'!$E$2:$E$2941,CONCATENATE($A36,C$3),'BASE BDUA'!$J$2:$J$2941)</f>
        <v>0</v>
      </c>
      <c r="D36" s="3">
        <f>+SUMIF('BASE BDUA'!$E$2:$E$2941,CONCATENATE($A36,D$3),'BASE BDUA'!$J$2:$J$2941)</f>
        <v>0</v>
      </c>
      <c r="E36" s="3">
        <f>+SUMIF('BASE BDUA'!$E$2:$E$2941,CONCATENATE($A36,E$3),'BASE BDUA'!$J$2:$J$2941)</f>
        <v>0</v>
      </c>
      <c r="F36" s="3">
        <f>+SUMIF('BASE BDUA'!$E$2:$E$2941,CONCATENATE($A36,F$3),'BASE BDUA'!$J$2:$J$2941)</f>
        <v>0</v>
      </c>
      <c r="G36" s="3">
        <f>+SUMIF('BASE BDUA'!$E$2:$E$2941,CONCATENATE($A36,G$3),'BASE BDUA'!$J$2:$J$2941)</f>
        <v>0</v>
      </c>
      <c r="H36" s="3">
        <f>+SUMIF('BASE BDUA'!$E$2:$E$2941,CONCATENATE($A36,H$3),'BASE BDUA'!$J$2:$J$2941)</f>
        <v>0</v>
      </c>
      <c r="I36" s="3">
        <f>+SUMIF('BASE BDUA'!$E$2:$E$2941,CONCATENATE($A36,I$3),'BASE BDUA'!$J$2:$J$2941)</f>
        <v>0</v>
      </c>
      <c r="J36" s="3">
        <f>+SUMIF('BASE BDUA'!$E$2:$E$2941,CONCATENATE($A36,J$3),'BASE BDUA'!$J$2:$J$2941)</f>
        <v>0</v>
      </c>
      <c r="K36" s="3">
        <f>+SUMIF('BASE BDUA'!$E$2:$E$2941,CONCATENATE($A36,K$3),'BASE BDUA'!$J$2:$J$2941)</f>
        <v>0</v>
      </c>
      <c r="L36" s="3">
        <f>+SUMIF('BASE BDUA'!$E$2:$E$2941,CONCATENATE($A36,L$3),'BASE BDUA'!$J$2:$J$2941)</f>
        <v>0</v>
      </c>
      <c r="M36" s="3">
        <f>+SUMIF('BASE BDUA'!$E$2:$E$2941,CONCATENATE($A36,M$3),'BASE BDUA'!$J$2:$J$2941)</f>
        <v>0</v>
      </c>
    </row>
    <row r="37" spans="1:13" x14ac:dyDescent="0.3">
      <c r="A37" s="24">
        <v>2020</v>
      </c>
      <c r="B37" s="3">
        <f>+SUMIF('BASE BDUA'!$E$2:$E$2941,CONCATENATE($A37,B$3),'BASE BDUA'!$J$2:$J$2941)</f>
        <v>0</v>
      </c>
      <c r="C37" s="3">
        <f>+SUMIF('BASE BDUA'!$E$2:$E$2941,CONCATENATE($A37,C$3),'BASE BDUA'!$J$2:$J$2941)</f>
        <v>0</v>
      </c>
      <c r="D37" s="3">
        <f>+SUMIF('BASE BDUA'!$E$2:$E$2941,CONCATENATE($A37,D$3),'BASE BDUA'!$J$2:$J$2941)</f>
        <v>0</v>
      </c>
      <c r="E37" s="3">
        <f>+SUMIF('BASE BDUA'!$E$2:$E$2941,CONCATENATE($A37,E$3),'BASE BDUA'!$J$2:$J$2941)</f>
        <v>0</v>
      </c>
      <c r="F37" s="3">
        <f>+SUMIF('BASE BDUA'!$E$2:$E$2941,CONCATENATE($A37,F$3),'BASE BDUA'!$J$2:$J$2941)</f>
        <v>0</v>
      </c>
      <c r="G37" s="3">
        <f>+SUMIF('BASE BDUA'!$E$2:$E$2941,CONCATENATE($A37,G$3),'BASE BDUA'!$J$2:$J$2941)</f>
        <v>0</v>
      </c>
      <c r="H37" s="3">
        <f>+SUMIF('BASE BDUA'!$E$2:$E$2941,CONCATENATE($A37,H$3),'BASE BDUA'!$J$2:$J$2941)</f>
        <v>0</v>
      </c>
      <c r="I37" s="3">
        <f>+SUMIF('BASE BDUA'!$E$2:$E$2941,CONCATENATE($A37,I$3),'BASE BDUA'!$J$2:$J$2941)</f>
        <v>0</v>
      </c>
      <c r="J37" s="3">
        <f>+SUMIF('BASE BDUA'!$E$2:$E$2941,CONCATENATE($A37,J$3),'BASE BDUA'!$J$2:$J$2941)</f>
        <v>0</v>
      </c>
      <c r="K37" s="3">
        <f>+SUMIF('BASE BDUA'!$E$2:$E$2941,CONCATENATE($A37,K$3),'BASE BDUA'!$J$2:$J$2941)</f>
        <v>0</v>
      </c>
      <c r="L37" s="3">
        <f>+SUMIF('BASE BDUA'!$E$2:$E$2941,CONCATENATE($A37,L$3),'BASE BDUA'!$J$2:$J$2941)</f>
        <v>0</v>
      </c>
      <c r="M37" s="3">
        <f>+SUMIF('BASE BDUA'!$E$2:$E$2941,CONCATENATE($A37,M$3),'BASE BDUA'!$J$2:$J$2941)</f>
        <v>0</v>
      </c>
    </row>
  </sheetData>
  <mergeCells count="3">
    <mergeCell ref="B2:M2"/>
    <mergeCell ref="B15:M15"/>
    <mergeCell ref="B28:M28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E93B-A7ED-4DFD-9C8F-D62248DC4A06}">
  <sheetPr codeName="Hoja4"/>
  <dimension ref="B2:P49"/>
  <sheetViews>
    <sheetView topLeftCell="A16" workbookViewId="0">
      <selection activeCell="E13" sqref="E13"/>
    </sheetView>
  </sheetViews>
  <sheetFormatPr defaultColWidth="11.5546875" defaultRowHeight="14.4" x14ac:dyDescent="0.3"/>
  <cols>
    <col min="2" max="2" width="19.109375" bestFit="1" customWidth="1"/>
    <col min="3" max="3" width="22.44140625" bestFit="1" customWidth="1"/>
    <col min="4" max="16" width="16" customWidth="1"/>
  </cols>
  <sheetData>
    <row r="2" spans="2:16" x14ac:dyDescent="0.3">
      <c r="B2" s="28" t="s">
        <v>2</v>
      </c>
      <c r="C2" s="3" t="s">
        <v>165</v>
      </c>
    </row>
    <row r="4" spans="2:16" x14ac:dyDescent="0.3">
      <c r="B4" s="28" t="s">
        <v>150</v>
      </c>
      <c r="C4" s="28" t="s">
        <v>149</v>
      </c>
    </row>
    <row r="5" spans="2:16" x14ac:dyDescent="0.3">
      <c r="B5" s="28" t="s">
        <v>146</v>
      </c>
      <c r="C5" s="3" t="s">
        <v>9</v>
      </c>
      <c r="D5" s="3" t="s">
        <v>10</v>
      </c>
      <c r="E5" s="3" t="s">
        <v>13</v>
      </c>
      <c r="F5" s="3" t="s">
        <v>4</v>
      </c>
      <c r="G5" s="3" t="s">
        <v>14</v>
      </c>
      <c r="H5" s="3" t="s">
        <v>12</v>
      </c>
      <c r="I5" s="3" t="s">
        <v>11</v>
      </c>
      <c r="J5" s="3" t="s">
        <v>7</v>
      </c>
      <c r="K5" s="3" t="s">
        <v>17</v>
      </c>
      <c r="L5" s="3" t="s">
        <v>16</v>
      </c>
      <c r="M5" s="3" t="s">
        <v>15</v>
      </c>
      <c r="N5" s="3" t="s">
        <v>8</v>
      </c>
      <c r="O5" s="3" t="s">
        <v>147</v>
      </c>
      <c r="P5" s="3" t="s">
        <v>148</v>
      </c>
    </row>
    <row r="6" spans="2:16" x14ac:dyDescent="0.3">
      <c r="B6" s="29">
        <v>2013</v>
      </c>
      <c r="C6" s="36">
        <v>19256058</v>
      </c>
      <c r="D6" s="36">
        <v>19259534</v>
      </c>
      <c r="E6" s="36">
        <v>19394524</v>
      </c>
      <c r="F6" s="36">
        <v>19414159</v>
      </c>
      <c r="G6" s="36">
        <v>19561277</v>
      </c>
      <c r="H6" s="36">
        <v>19652503</v>
      </c>
      <c r="I6" s="36">
        <v>19629065</v>
      </c>
      <c r="J6" s="36">
        <v>19634820</v>
      </c>
      <c r="K6" s="36">
        <v>19456052</v>
      </c>
      <c r="L6" s="36">
        <v>19607592</v>
      </c>
      <c r="M6" s="36">
        <v>19732043</v>
      </c>
      <c r="N6" s="36">
        <v>19817997</v>
      </c>
      <c r="O6" s="36"/>
      <c r="P6" s="36">
        <v>234415624</v>
      </c>
    </row>
    <row r="7" spans="2:16" x14ac:dyDescent="0.3">
      <c r="B7" s="29">
        <v>2014</v>
      </c>
      <c r="C7" s="36">
        <v>19542639</v>
      </c>
      <c r="D7" s="36">
        <v>19175513</v>
      </c>
      <c r="E7" s="36">
        <v>19691963</v>
      </c>
      <c r="F7" s="36">
        <v>19738146</v>
      </c>
      <c r="G7" s="36">
        <v>19903834</v>
      </c>
      <c r="H7" s="36">
        <v>20128473</v>
      </c>
      <c r="I7" s="36">
        <v>20155709</v>
      </c>
      <c r="J7" s="36">
        <v>20581494</v>
      </c>
      <c r="K7" s="36">
        <v>20695627</v>
      </c>
      <c r="L7" s="36">
        <v>20860691</v>
      </c>
      <c r="M7" s="36">
        <v>20674307</v>
      </c>
      <c r="N7" s="36">
        <v>20483682</v>
      </c>
      <c r="O7" s="36"/>
      <c r="P7" s="36">
        <v>241632078</v>
      </c>
    </row>
    <row r="8" spans="2:16" x14ac:dyDescent="0.3">
      <c r="B8" s="29">
        <v>2015</v>
      </c>
      <c r="C8" s="36">
        <v>20039520</v>
      </c>
      <c r="D8" s="36">
        <v>20026586</v>
      </c>
      <c r="E8" s="36">
        <v>20086564</v>
      </c>
      <c r="F8" s="36">
        <v>20191675</v>
      </c>
      <c r="G8" s="36">
        <v>20205441</v>
      </c>
      <c r="H8" s="36">
        <v>20415971</v>
      </c>
      <c r="I8" s="36">
        <v>20605150</v>
      </c>
      <c r="J8" s="36">
        <v>20738807</v>
      </c>
      <c r="K8" s="36">
        <v>20872205</v>
      </c>
      <c r="L8" s="36">
        <v>20984140</v>
      </c>
      <c r="M8" s="36">
        <v>20681185</v>
      </c>
      <c r="N8" s="36">
        <v>20843808</v>
      </c>
      <c r="O8" s="36"/>
      <c r="P8" s="36">
        <v>245691052</v>
      </c>
    </row>
    <row r="9" spans="2:16" x14ac:dyDescent="0.3">
      <c r="B9" s="29">
        <v>2016</v>
      </c>
      <c r="C9" s="36">
        <v>20476421</v>
      </c>
      <c r="D9" s="36">
        <v>20316818</v>
      </c>
      <c r="E9" s="36">
        <v>20502057</v>
      </c>
      <c r="F9" s="36">
        <v>20740575</v>
      </c>
      <c r="G9" s="36">
        <v>20860247</v>
      </c>
      <c r="H9" s="36">
        <v>21321240</v>
      </c>
      <c r="I9" s="36">
        <v>21451435</v>
      </c>
      <c r="J9" s="36">
        <v>21496487</v>
      </c>
      <c r="K9" s="36">
        <v>21617755</v>
      </c>
      <c r="L9" s="36">
        <v>21816015</v>
      </c>
      <c r="M9" s="36">
        <v>21750153</v>
      </c>
      <c r="N9" s="36">
        <v>21849103</v>
      </c>
      <c r="O9" s="36"/>
      <c r="P9" s="36">
        <v>254198306</v>
      </c>
    </row>
    <row r="10" spans="2:16" x14ac:dyDescent="0.3">
      <c r="B10" s="29">
        <v>2017</v>
      </c>
      <c r="C10" s="36">
        <v>21653568</v>
      </c>
      <c r="D10" s="36">
        <v>21527901</v>
      </c>
      <c r="E10" s="36">
        <v>21691313</v>
      </c>
      <c r="F10" s="36">
        <v>21444306</v>
      </c>
      <c r="G10" s="36">
        <v>21434341</v>
      </c>
      <c r="H10" s="36">
        <v>21489875</v>
      </c>
      <c r="I10" s="36">
        <v>21525747</v>
      </c>
      <c r="J10" s="36">
        <v>21574002</v>
      </c>
      <c r="K10" s="36">
        <v>21610826</v>
      </c>
      <c r="L10" s="36">
        <v>21650816</v>
      </c>
      <c r="M10" s="36">
        <v>21633164</v>
      </c>
      <c r="N10" s="36">
        <v>21711373</v>
      </c>
      <c r="O10" s="36"/>
      <c r="P10" s="36">
        <v>258947232</v>
      </c>
    </row>
    <row r="11" spans="2:16" x14ac:dyDescent="0.3">
      <c r="B11" s="29">
        <v>2018</v>
      </c>
      <c r="C11" s="36">
        <v>21538891</v>
      </c>
      <c r="D11" s="36">
        <v>21500540</v>
      </c>
      <c r="E11" s="36">
        <v>21676691</v>
      </c>
      <c r="F11" s="36">
        <v>21733411</v>
      </c>
      <c r="G11" s="36">
        <v>21703346</v>
      </c>
      <c r="H11" s="36">
        <v>21706957</v>
      </c>
      <c r="I11" s="36">
        <v>21694090</v>
      </c>
      <c r="J11" s="36">
        <v>21623778</v>
      </c>
      <c r="K11" s="36">
        <v>21878992</v>
      </c>
      <c r="L11" s="36">
        <v>21979100</v>
      </c>
      <c r="M11" s="36">
        <v>21896626</v>
      </c>
      <c r="N11" s="36">
        <v>21962871</v>
      </c>
      <c r="O11" s="36"/>
      <c r="P11" s="36">
        <v>260895293</v>
      </c>
    </row>
    <row r="12" spans="2:16" x14ac:dyDescent="0.3">
      <c r="B12" s="29">
        <v>2019</v>
      </c>
      <c r="C12" s="36">
        <v>21753460</v>
      </c>
      <c r="D12" s="36">
        <v>21822224</v>
      </c>
      <c r="E12" s="36">
        <v>21951151</v>
      </c>
      <c r="F12" s="36">
        <v>22019366</v>
      </c>
      <c r="G12" s="36">
        <v>22123767</v>
      </c>
      <c r="H12" s="36">
        <v>22263354</v>
      </c>
      <c r="I12" s="36">
        <v>22352270</v>
      </c>
      <c r="J12" s="36">
        <v>22419298</v>
      </c>
      <c r="K12" s="36">
        <v>22497411</v>
      </c>
      <c r="L12" s="36">
        <v>22595205</v>
      </c>
      <c r="M12" s="36">
        <v>22636985</v>
      </c>
      <c r="N12" s="36">
        <v>22621502</v>
      </c>
      <c r="O12" s="36"/>
      <c r="P12" s="36">
        <v>267055993</v>
      </c>
    </row>
    <row r="13" spans="2:16" x14ac:dyDescent="0.3">
      <c r="B13" s="29">
        <v>2020</v>
      </c>
      <c r="C13" s="36">
        <v>22214871</v>
      </c>
      <c r="D13" s="36">
        <v>22180790</v>
      </c>
      <c r="E13" s="36">
        <v>22325524</v>
      </c>
      <c r="F13" s="36">
        <v>21992849</v>
      </c>
      <c r="G13" s="36">
        <v>21551296</v>
      </c>
      <c r="H13" s="36">
        <v>21411322</v>
      </c>
      <c r="I13" s="36">
        <v>21360149</v>
      </c>
      <c r="J13" s="36">
        <v>22130646</v>
      </c>
      <c r="K13" s="36">
        <v>22623993</v>
      </c>
      <c r="L13" s="36">
        <v>22856734</v>
      </c>
      <c r="M13" s="36">
        <v>23041897</v>
      </c>
      <c r="N13" s="36">
        <v>23146924</v>
      </c>
      <c r="O13" s="36"/>
      <c r="P13" s="36">
        <v>266836995</v>
      </c>
    </row>
    <row r="14" spans="2:16" x14ac:dyDescent="0.3">
      <c r="B14" s="29">
        <v>2021</v>
      </c>
      <c r="C14" s="36">
        <v>23121706</v>
      </c>
      <c r="D14" s="36">
        <v>23297040</v>
      </c>
      <c r="E14" s="36">
        <v>23572334</v>
      </c>
      <c r="F14" s="36">
        <v>23769807</v>
      </c>
      <c r="G14" s="36">
        <v>23930802</v>
      </c>
      <c r="H14" s="36">
        <v>24015596</v>
      </c>
      <c r="I14" s="36">
        <v>24101158</v>
      </c>
      <c r="J14" s="36">
        <v>24250213</v>
      </c>
      <c r="K14" s="36">
        <v>24244505</v>
      </c>
      <c r="L14" s="36">
        <v>24370581</v>
      </c>
      <c r="M14" s="36">
        <v>24423312</v>
      </c>
      <c r="N14" s="36">
        <v>24519003</v>
      </c>
      <c r="O14" s="36"/>
      <c r="P14" s="36">
        <v>287616057</v>
      </c>
    </row>
    <row r="15" spans="2:16" x14ac:dyDescent="0.3">
      <c r="B15" s="29">
        <v>2022</v>
      </c>
      <c r="C15" s="36">
        <v>24519697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>
        <v>24519697</v>
      </c>
    </row>
    <row r="16" spans="2:16" x14ac:dyDescent="0.3">
      <c r="B16" s="29" t="s">
        <v>147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3">
      <c r="B17" s="29" t="s">
        <v>148</v>
      </c>
      <c r="C17" s="36">
        <v>214116831</v>
      </c>
      <c r="D17" s="36">
        <v>189106946</v>
      </c>
      <c r="E17" s="36">
        <v>190892121</v>
      </c>
      <c r="F17" s="36">
        <v>191044294</v>
      </c>
      <c r="G17" s="36">
        <v>191274351</v>
      </c>
      <c r="H17" s="36">
        <v>192405291</v>
      </c>
      <c r="I17" s="36">
        <v>192874773</v>
      </c>
      <c r="J17" s="36">
        <v>194449545</v>
      </c>
      <c r="K17" s="36">
        <v>195497366</v>
      </c>
      <c r="L17" s="36">
        <v>196720874</v>
      </c>
      <c r="M17" s="36">
        <v>196469672</v>
      </c>
      <c r="N17" s="36">
        <v>196956263</v>
      </c>
      <c r="O17" s="36"/>
      <c r="P17" s="36">
        <v>2341808327</v>
      </c>
    </row>
    <row r="18" spans="2:16" x14ac:dyDescent="0.3">
      <c r="B18" s="28" t="s">
        <v>2</v>
      </c>
      <c r="C18" s="3" t="s">
        <v>165</v>
      </c>
    </row>
    <row r="20" spans="2:16" x14ac:dyDescent="0.3">
      <c r="B20" s="28" t="s">
        <v>151</v>
      </c>
      <c r="C20" s="28" t="s">
        <v>149</v>
      </c>
    </row>
    <row r="21" spans="2:16" x14ac:dyDescent="0.3">
      <c r="B21" s="28" t="s">
        <v>146</v>
      </c>
      <c r="C21" s="3" t="s">
        <v>9</v>
      </c>
      <c r="D21" s="3" t="s">
        <v>10</v>
      </c>
      <c r="E21" s="3" t="s">
        <v>13</v>
      </c>
      <c r="F21" s="3" t="s">
        <v>4</v>
      </c>
      <c r="G21" s="3" t="s">
        <v>14</v>
      </c>
      <c r="H21" s="3" t="s">
        <v>12</v>
      </c>
      <c r="I21" s="3" t="s">
        <v>11</v>
      </c>
      <c r="J21" s="3" t="s">
        <v>7</v>
      </c>
      <c r="K21" s="3" t="s">
        <v>17</v>
      </c>
      <c r="L21" s="3" t="s">
        <v>16</v>
      </c>
      <c r="M21" s="3" t="s">
        <v>15</v>
      </c>
      <c r="N21" s="3" t="s">
        <v>8</v>
      </c>
      <c r="O21" s="3" t="s">
        <v>147</v>
      </c>
      <c r="P21" s="3" t="s">
        <v>148</v>
      </c>
    </row>
    <row r="22" spans="2:16" x14ac:dyDescent="0.3">
      <c r="B22" s="29">
        <v>2013</v>
      </c>
      <c r="C22" s="36">
        <v>22776357</v>
      </c>
      <c r="D22" s="36">
        <v>22581987</v>
      </c>
      <c r="E22" s="36">
        <v>22670588</v>
      </c>
      <c r="F22" s="36">
        <v>22660805</v>
      </c>
      <c r="G22" s="36">
        <v>22159521</v>
      </c>
      <c r="H22" s="36">
        <v>22596052</v>
      </c>
      <c r="I22" s="36">
        <v>22524630</v>
      </c>
      <c r="J22" s="36">
        <v>22206774</v>
      </c>
      <c r="K22" s="36">
        <v>22313138</v>
      </c>
      <c r="L22" s="36">
        <v>22348137</v>
      </c>
      <c r="M22" s="36">
        <v>22469350</v>
      </c>
      <c r="N22" s="36">
        <v>22552636</v>
      </c>
      <c r="O22" s="36"/>
      <c r="P22" s="36">
        <v>269859975</v>
      </c>
    </row>
    <row r="23" spans="2:16" x14ac:dyDescent="0.3">
      <c r="B23" s="29">
        <v>2014</v>
      </c>
      <c r="C23" s="36">
        <v>22531999</v>
      </c>
      <c r="D23" s="36">
        <v>22606141</v>
      </c>
      <c r="E23" s="36">
        <v>22603225</v>
      </c>
      <c r="F23" s="36">
        <v>22594693</v>
      </c>
      <c r="G23" s="36">
        <v>22612718</v>
      </c>
      <c r="H23" s="36">
        <v>22573136</v>
      </c>
      <c r="I23" s="36">
        <v>22604806</v>
      </c>
      <c r="J23" s="36">
        <v>22689593</v>
      </c>
      <c r="K23" s="36">
        <v>22577228</v>
      </c>
      <c r="L23" s="36">
        <v>22495120</v>
      </c>
      <c r="M23" s="36">
        <v>22610944</v>
      </c>
      <c r="N23" s="36">
        <v>22763819</v>
      </c>
      <c r="O23" s="36"/>
      <c r="P23" s="36">
        <v>271263422</v>
      </c>
    </row>
    <row r="24" spans="2:16" x14ac:dyDescent="0.3">
      <c r="B24" s="29">
        <v>2015</v>
      </c>
      <c r="C24" s="36">
        <v>22847124</v>
      </c>
      <c r="D24" s="36">
        <v>23027863</v>
      </c>
      <c r="E24" s="36">
        <v>23038287</v>
      </c>
      <c r="F24" s="36">
        <v>23101206</v>
      </c>
      <c r="G24" s="36">
        <v>23108255</v>
      </c>
      <c r="H24" s="36">
        <v>23149395</v>
      </c>
      <c r="I24" s="36">
        <v>23161094</v>
      </c>
      <c r="J24" s="36">
        <v>23047631</v>
      </c>
      <c r="K24" s="36">
        <v>23092586</v>
      </c>
      <c r="L24" s="36">
        <v>23125132</v>
      </c>
      <c r="M24" s="36">
        <v>23184481</v>
      </c>
      <c r="N24" s="36">
        <v>23179798</v>
      </c>
      <c r="O24" s="36"/>
      <c r="P24" s="36">
        <v>277062852</v>
      </c>
    </row>
    <row r="25" spans="2:16" x14ac:dyDescent="0.3">
      <c r="B25" s="29">
        <v>2016</v>
      </c>
      <c r="C25" s="36">
        <v>23280749</v>
      </c>
      <c r="D25" s="36">
        <v>23169205</v>
      </c>
      <c r="E25" s="36">
        <v>23043019</v>
      </c>
      <c r="F25" s="36">
        <v>22973314</v>
      </c>
      <c r="G25" s="36">
        <v>22936572</v>
      </c>
      <c r="H25" s="36">
        <v>22448266</v>
      </c>
      <c r="I25" s="36">
        <v>22297550</v>
      </c>
      <c r="J25" s="36">
        <v>22286022</v>
      </c>
      <c r="K25" s="36">
        <v>22277420</v>
      </c>
      <c r="L25" s="36">
        <v>22216252</v>
      </c>
      <c r="M25" s="36">
        <v>22160662</v>
      </c>
      <c r="N25" s="36">
        <v>22171463</v>
      </c>
      <c r="O25" s="36"/>
      <c r="P25" s="36">
        <v>271260494</v>
      </c>
    </row>
    <row r="26" spans="2:16" x14ac:dyDescent="0.3">
      <c r="B26" s="29">
        <v>2017</v>
      </c>
      <c r="C26" s="36">
        <v>22155692</v>
      </c>
      <c r="D26" s="36">
        <v>22155352</v>
      </c>
      <c r="E26" s="36">
        <v>22116911</v>
      </c>
      <c r="F26" s="36">
        <v>22089928</v>
      </c>
      <c r="G26" s="36">
        <v>22105323</v>
      </c>
      <c r="H26" s="36">
        <v>22144276</v>
      </c>
      <c r="I26" s="36">
        <v>22232902</v>
      </c>
      <c r="J26" s="36">
        <v>22277260</v>
      </c>
      <c r="K26" s="36">
        <v>22341698</v>
      </c>
      <c r="L26" s="36">
        <v>22381472</v>
      </c>
      <c r="M26" s="36">
        <v>22397118</v>
      </c>
      <c r="N26" s="36">
        <v>22434577</v>
      </c>
      <c r="O26" s="36"/>
      <c r="P26" s="36">
        <v>266832509</v>
      </c>
    </row>
    <row r="27" spans="2:16" x14ac:dyDescent="0.3">
      <c r="B27" s="29">
        <v>2018</v>
      </c>
      <c r="C27" s="36">
        <v>22475109</v>
      </c>
      <c r="D27" s="36">
        <v>22557235</v>
      </c>
      <c r="E27" s="36">
        <v>22515030</v>
      </c>
      <c r="F27" s="36">
        <v>22544740</v>
      </c>
      <c r="G27" s="36">
        <v>22561343</v>
      </c>
      <c r="H27" s="36">
        <v>22559724</v>
      </c>
      <c r="I27" s="36">
        <v>22529319</v>
      </c>
      <c r="J27" s="36">
        <v>22664454</v>
      </c>
      <c r="K27" s="36">
        <v>22608894</v>
      </c>
      <c r="L27" s="36">
        <v>22619627</v>
      </c>
      <c r="M27" s="36">
        <v>22705360</v>
      </c>
      <c r="N27" s="36">
        <v>22658108</v>
      </c>
      <c r="O27" s="36"/>
      <c r="P27" s="36">
        <v>270998943</v>
      </c>
    </row>
    <row r="28" spans="2:16" x14ac:dyDescent="0.3">
      <c r="B28" s="29">
        <v>2019</v>
      </c>
      <c r="C28" s="36">
        <v>22763270</v>
      </c>
      <c r="D28" s="36">
        <v>22800495</v>
      </c>
      <c r="E28" s="36">
        <v>22830361</v>
      </c>
      <c r="F28" s="36">
        <v>22814565</v>
      </c>
      <c r="G28" s="36">
        <v>22917442</v>
      </c>
      <c r="H28" s="36">
        <v>22852689</v>
      </c>
      <c r="I28" s="36">
        <v>22834157</v>
      </c>
      <c r="J28" s="36">
        <v>22846661</v>
      </c>
      <c r="K28" s="36">
        <v>22882254</v>
      </c>
      <c r="L28" s="36">
        <v>22848511</v>
      </c>
      <c r="M28" s="36">
        <v>22818417</v>
      </c>
      <c r="N28" s="36">
        <v>22836732</v>
      </c>
      <c r="O28" s="36"/>
      <c r="P28" s="36">
        <v>274045554</v>
      </c>
    </row>
    <row r="29" spans="2:16" x14ac:dyDescent="0.3">
      <c r="B29" s="29">
        <v>2020</v>
      </c>
      <c r="C29" s="36">
        <v>22901063</v>
      </c>
      <c r="D29" s="36">
        <v>23392249</v>
      </c>
      <c r="E29" s="36">
        <v>23617403</v>
      </c>
      <c r="F29" s="36">
        <v>23825631</v>
      </c>
      <c r="G29" s="36">
        <v>24160195</v>
      </c>
      <c r="H29" s="36">
        <v>24314873</v>
      </c>
      <c r="I29" s="36">
        <v>24399986</v>
      </c>
      <c r="J29" s="36">
        <v>24199761</v>
      </c>
      <c r="K29" s="36">
        <v>24212965</v>
      </c>
      <c r="L29" s="36">
        <v>24141281</v>
      </c>
      <c r="M29" s="36">
        <v>24087863</v>
      </c>
      <c r="N29" s="36">
        <v>24032214</v>
      </c>
      <c r="O29" s="36"/>
      <c r="P29" s="36">
        <v>287285484</v>
      </c>
    </row>
    <row r="30" spans="2:16" x14ac:dyDescent="0.3">
      <c r="B30" s="29">
        <v>2021</v>
      </c>
      <c r="C30" s="36">
        <v>24071284</v>
      </c>
      <c r="D30" s="36">
        <v>24084843</v>
      </c>
      <c r="E30" s="36">
        <v>23986760</v>
      </c>
      <c r="F30" s="36">
        <v>23961182</v>
      </c>
      <c r="G30" s="36">
        <v>23897533</v>
      </c>
      <c r="H30" s="36">
        <v>23890730</v>
      </c>
      <c r="I30" s="36">
        <v>23897449</v>
      </c>
      <c r="J30" s="36">
        <v>23859992</v>
      </c>
      <c r="K30" s="36">
        <v>24021193</v>
      </c>
      <c r="L30" s="36">
        <v>23973366</v>
      </c>
      <c r="M30" s="36">
        <v>24000879</v>
      </c>
      <c r="N30" s="36">
        <v>23976956</v>
      </c>
      <c r="O30" s="36"/>
      <c r="P30" s="36">
        <v>287622167</v>
      </c>
    </row>
    <row r="31" spans="2:16" x14ac:dyDescent="0.3">
      <c r="B31" s="29">
        <v>2022</v>
      </c>
      <c r="C31" s="36">
        <v>24022555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>
        <v>24022555</v>
      </c>
    </row>
    <row r="32" spans="2:16" x14ac:dyDescent="0.3">
      <c r="B32" s="29" t="s">
        <v>147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3">
      <c r="B33" s="29" t="s">
        <v>148</v>
      </c>
      <c r="C33" s="36">
        <v>229825202</v>
      </c>
      <c r="D33" s="36">
        <v>206375370</v>
      </c>
      <c r="E33" s="36">
        <v>206421584</v>
      </c>
      <c r="F33" s="36">
        <v>206566064</v>
      </c>
      <c r="G33" s="36">
        <v>206458902</v>
      </c>
      <c r="H33" s="36">
        <v>206529141</v>
      </c>
      <c r="I33" s="36">
        <v>206481893</v>
      </c>
      <c r="J33" s="36">
        <v>206078148</v>
      </c>
      <c r="K33" s="36">
        <v>206327376</v>
      </c>
      <c r="L33" s="36">
        <v>206148898</v>
      </c>
      <c r="M33" s="36">
        <v>206435074</v>
      </c>
      <c r="N33" s="36">
        <v>206606303</v>
      </c>
      <c r="O33" s="36"/>
      <c r="P33" s="36">
        <v>2500253955</v>
      </c>
    </row>
    <row r="36" spans="2:16" x14ac:dyDescent="0.3">
      <c r="B36" s="28" t="s">
        <v>152</v>
      </c>
      <c r="C36" s="28" t="s">
        <v>149</v>
      </c>
    </row>
    <row r="37" spans="2:16" x14ac:dyDescent="0.3">
      <c r="B37" s="28" t="s">
        <v>146</v>
      </c>
      <c r="C37" s="3" t="s">
        <v>9</v>
      </c>
      <c r="D37" s="3" t="s">
        <v>10</v>
      </c>
      <c r="E37" s="3" t="s">
        <v>13</v>
      </c>
      <c r="F37" s="3" t="s">
        <v>4</v>
      </c>
      <c r="G37" s="3" t="s">
        <v>14</v>
      </c>
      <c r="H37" s="3" t="s">
        <v>12</v>
      </c>
      <c r="I37" s="3" t="s">
        <v>11</v>
      </c>
      <c r="J37" s="3" t="s">
        <v>7</v>
      </c>
      <c r="K37" s="3" t="s">
        <v>17</v>
      </c>
      <c r="L37" s="3" t="s">
        <v>16</v>
      </c>
      <c r="M37" s="3" t="s">
        <v>15</v>
      </c>
      <c r="N37" s="3" t="s">
        <v>8</v>
      </c>
      <c r="O37" s="3" t="s">
        <v>147</v>
      </c>
      <c r="P37" s="3" t="s">
        <v>148</v>
      </c>
    </row>
    <row r="38" spans="2:16" x14ac:dyDescent="0.3">
      <c r="B38" s="29">
        <v>2013</v>
      </c>
      <c r="C38" s="36">
        <v>389618</v>
      </c>
      <c r="D38" s="36">
        <v>389530</v>
      </c>
      <c r="E38" s="36">
        <v>389234</v>
      </c>
      <c r="F38" s="36">
        <v>388711</v>
      </c>
      <c r="G38" s="36">
        <v>388385</v>
      </c>
      <c r="H38" s="36">
        <v>388097</v>
      </c>
      <c r="I38" s="36">
        <v>387904</v>
      </c>
      <c r="J38" s="36">
        <v>387434</v>
      </c>
      <c r="K38" s="36">
        <v>387340</v>
      </c>
      <c r="L38" s="36">
        <v>388442</v>
      </c>
      <c r="M38" s="36">
        <v>387986</v>
      </c>
      <c r="N38" s="36">
        <v>387664</v>
      </c>
      <c r="O38" s="36"/>
      <c r="P38" s="36">
        <v>4660345</v>
      </c>
    </row>
    <row r="39" spans="2:16" x14ac:dyDescent="0.3">
      <c r="B39" s="29">
        <v>2014</v>
      </c>
      <c r="C39" s="36">
        <v>387107</v>
      </c>
      <c r="D39" s="36">
        <v>386676</v>
      </c>
      <c r="E39" s="36">
        <v>385995</v>
      </c>
      <c r="F39" s="36">
        <v>385687</v>
      </c>
      <c r="G39" s="36">
        <v>516</v>
      </c>
      <c r="H39" s="36">
        <v>411</v>
      </c>
      <c r="I39" s="36">
        <v>407</v>
      </c>
      <c r="J39" s="36">
        <v>403</v>
      </c>
      <c r="K39" s="36">
        <v>398</v>
      </c>
      <c r="L39" s="36">
        <v>388</v>
      </c>
      <c r="M39" s="36">
        <v>386</v>
      </c>
      <c r="N39" s="36">
        <v>367</v>
      </c>
      <c r="O39" s="36"/>
      <c r="P39" s="36">
        <v>1548741</v>
      </c>
    </row>
    <row r="40" spans="2:16" x14ac:dyDescent="0.3">
      <c r="B40" s="29">
        <v>2015</v>
      </c>
      <c r="C40" s="36">
        <v>366</v>
      </c>
      <c r="D40" s="36">
        <v>364</v>
      </c>
      <c r="E40" s="36">
        <v>360</v>
      </c>
      <c r="F40" s="36">
        <v>359</v>
      </c>
      <c r="G40" s="36">
        <v>354</v>
      </c>
      <c r="H40" s="36">
        <v>354</v>
      </c>
      <c r="I40" s="36">
        <v>353</v>
      </c>
      <c r="J40" s="36">
        <v>353</v>
      </c>
      <c r="K40" s="36">
        <v>349</v>
      </c>
      <c r="L40" s="36">
        <v>345</v>
      </c>
      <c r="M40" s="36">
        <v>342</v>
      </c>
      <c r="N40" s="36">
        <v>337</v>
      </c>
      <c r="O40" s="36"/>
      <c r="P40" s="36">
        <v>4236</v>
      </c>
    </row>
    <row r="41" spans="2:16" x14ac:dyDescent="0.3">
      <c r="B41" s="29">
        <v>2016</v>
      </c>
      <c r="C41" s="36">
        <v>337</v>
      </c>
      <c r="D41" s="36">
        <v>336</v>
      </c>
      <c r="E41" s="36">
        <v>331</v>
      </c>
      <c r="F41" s="36">
        <v>331</v>
      </c>
      <c r="G41" s="36">
        <v>331</v>
      </c>
      <c r="H41" s="36">
        <v>331</v>
      </c>
      <c r="I41" s="36">
        <v>331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/>
      <c r="P41" s="36">
        <v>2328</v>
      </c>
    </row>
    <row r="42" spans="2:16" x14ac:dyDescent="0.3">
      <c r="B42" s="29">
        <v>2017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/>
      <c r="P42" s="36">
        <v>0</v>
      </c>
    </row>
    <row r="43" spans="2:16" x14ac:dyDescent="0.3">
      <c r="B43" s="29">
        <v>2018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/>
      <c r="P43" s="36">
        <v>0</v>
      </c>
    </row>
    <row r="44" spans="2:16" x14ac:dyDescent="0.3">
      <c r="B44" s="29">
        <v>2019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/>
      <c r="P44" s="36">
        <v>0</v>
      </c>
    </row>
    <row r="45" spans="2:16" x14ac:dyDescent="0.3">
      <c r="B45" s="29">
        <v>2020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/>
      <c r="P45" s="36">
        <v>0</v>
      </c>
    </row>
    <row r="46" spans="2:16" x14ac:dyDescent="0.3">
      <c r="B46" s="29">
        <v>2021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/>
      <c r="P46" s="36">
        <v>0</v>
      </c>
    </row>
    <row r="47" spans="2:16" x14ac:dyDescent="0.3">
      <c r="B47" s="29">
        <v>2022</v>
      </c>
      <c r="C47" s="36">
        <v>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>
        <v>0</v>
      </c>
    </row>
    <row r="48" spans="2:16" x14ac:dyDescent="0.3">
      <c r="B48" s="29" t="s">
        <v>147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2:16" x14ac:dyDescent="0.3">
      <c r="B49" s="29" t="s">
        <v>148</v>
      </c>
      <c r="C49" s="36">
        <v>777428</v>
      </c>
      <c r="D49" s="36">
        <v>776906</v>
      </c>
      <c r="E49" s="36">
        <v>775920</v>
      </c>
      <c r="F49" s="36">
        <v>775088</v>
      </c>
      <c r="G49" s="36">
        <v>389586</v>
      </c>
      <c r="H49" s="36">
        <v>389193</v>
      </c>
      <c r="I49" s="36">
        <v>388995</v>
      </c>
      <c r="J49" s="36">
        <v>388190</v>
      </c>
      <c r="K49" s="36">
        <v>388087</v>
      </c>
      <c r="L49" s="36">
        <v>389175</v>
      </c>
      <c r="M49" s="36">
        <v>388714</v>
      </c>
      <c r="N49" s="36">
        <v>388368</v>
      </c>
      <c r="O49" s="36"/>
      <c r="P49" s="36">
        <v>6215650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ER9"/>
  <sheetViews>
    <sheetView tabSelected="1" zoomScaleNormal="100" workbookViewId="0">
      <pane xSplit="1" topLeftCell="DF1" activePane="topRight" state="frozen"/>
      <selection pane="topRight" activeCell="DP12" sqref="DP12"/>
    </sheetView>
  </sheetViews>
  <sheetFormatPr defaultColWidth="11.5546875" defaultRowHeight="14.4" x14ac:dyDescent="0.3"/>
  <cols>
    <col min="1" max="1" width="26" bestFit="1" customWidth="1"/>
    <col min="2" max="95" width="14.109375" bestFit="1" customWidth="1"/>
    <col min="96" max="99" width="14.109375" style="3" bestFit="1" customWidth="1"/>
    <col min="100" max="100" width="14.109375" style="3" customWidth="1"/>
    <col min="101" max="110" width="12.6640625" style="3" customWidth="1"/>
    <col min="112" max="112" width="17.5546875" bestFit="1" customWidth="1"/>
    <col min="121" max="124" width="11.44140625" style="3"/>
  </cols>
  <sheetData>
    <row r="1" spans="1:148" x14ac:dyDescent="0.3">
      <c r="B1" s="41">
        <v>2013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4">
        <v>2014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4">
        <v>2015</v>
      </c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6"/>
      <c r="AL1" s="44">
        <v>2016</v>
      </c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6"/>
      <c r="AX1" s="44">
        <v>2017</v>
      </c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>
        <v>2018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6"/>
      <c r="BV1" s="44">
        <v>2019</v>
      </c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6"/>
      <c r="CH1" s="47">
        <v>2020</v>
      </c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8">
        <v>2021</v>
      </c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50"/>
      <c r="DF1" s="38">
        <v>2022</v>
      </c>
      <c r="DH1" s="3" t="s">
        <v>153</v>
      </c>
      <c r="DI1" s="40">
        <v>2019</v>
      </c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>
        <v>2020</v>
      </c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>
        <v>2021</v>
      </c>
      <c r="EH1" s="40"/>
      <c r="EI1" s="40"/>
      <c r="EJ1" s="40"/>
      <c r="EK1" s="40"/>
      <c r="EL1" s="40"/>
      <c r="EM1" s="40"/>
      <c r="EN1" s="40"/>
      <c r="EO1" s="40"/>
      <c r="EP1" s="40"/>
      <c r="EQ1" s="40"/>
      <c r="ER1">
        <v>2022</v>
      </c>
    </row>
    <row r="2" spans="1:148" x14ac:dyDescent="0.3">
      <c r="A2" s="11" t="s">
        <v>98</v>
      </c>
      <c r="B2" s="12" t="s">
        <v>9</v>
      </c>
      <c r="C2" s="12" t="s">
        <v>10</v>
      </c>
      <c r="D2" s="12" t="s">
        <v>13</v>
      </c>
      <c r="E2" s="12" t="s">
        <v>4</v>
      </c>
      <c r="F2" s="12" t="s">
        <v>14</v>
      </c>
      <c r="G2" s="12" t="s">
        <v>12</v>
      </c>
      <c r="H2" s="12" t="s">
        <v>11</v>
      </c>
      <c r="I2" s="12" t="s">
        <v>7</v>
      </c>
      <c r="J2" s="12" t="s">
        <v>17</v>
      </c>
      <c r="K2" s="12" t="s">
        <v>16</v>
      </c>
      <c r="L2" s="12" t="s">
        <v>15</v>
      </c>
      <c r="M2" s="12" t="s">
        <v>8</v>
      </c>
      <c r="N2" s="12" t="s">
        <v>9</v>
      </c>
      <c r="O2" s="12" t="s">
        <v>10</v>
      </c>
      <c r="P2" s="12" t="s">
        <v>13</v>
      </c>
      <c r="Q2" s="12" t="s">
        <v>4</v>
      </c>
      <c r="R2" s="12" t="s">
        <v>14</v>
      </c>
      <c r="S2" s="12" t="s">
        <v>12</v>
      </c>
      <c r="T2" s="12" t="s">
        <v>11</v>
      </c>
      <c r="U2" s="12" t="s">
        <v>7</v>
      </c>
      <c r="V2" s="12" t="s">
        <v>17</v>
      </c>
      <c r="W2" s="12" t="s">
        <v>16</v>
      </c>
      <c r="X2" s="12" t="s">
        <v>15</v>
      </c>
      <c r="Y2" s="12" t="s">
        <v>8</v>
      </c>
      <c r="Z2" s="12" t="s">
        <v>9</v>
      </c>
      <c r="AA2" s="12" t="s">
        <v>10</v>
      </c>
      <c r="AB2" s="12" t="s">
        <v>13</v>
      </c>
      <c r="AC2" s="12" t="s">
        <v>4</v>
      </c>
      <c r="AD2" s="12" t="s">
        <v>14</v>
      </c>
      <c r="AE2" s="12" t="s">
        <v>12</v>
      </c>
      <c r="AF2" s="12" t="s">
        <v>11</v>
      </c>
      <c r="AG2" s="12" t="s">
        <v>7</v>
      </c>
      <c r="AH2" s="12" t="s">
        <v>17</v>
      </c>
      <c r="AI2" s="12" t="s">
        <v>16</v>
      </c>
      <c r="AJ2" s="12" t="s">
        <v>15</v>
      </c>
      <c r="AK2" s="12" t="s">
        <v>8</v>
      </c>
      <c r="AL2" s="12" t="s">
        <v>9</v>
      </c>
      <c r="AM2" s="12" t="s">
        <v>10</v>
      </c>
      <c r="AN2" s="12" t="s">
        <v>13</v>
      </c>
      <c r="AO2" s="12" t="s">
        <v>4</v>
      </c>
      <c r="AP2" s="12" t="s">
        <v>14</v>
      </c>
      <c r="AQ2" s="12" t="s">
        <v>12</v>
      </c>
      <c r="AR2" s="12" t="s">
        <v>11</v>
      </c>
      <c r="AS2" s="12" t="s">
        <v>7</v>
      </c>
      <c r="AT2" s="12" t="s">
        <v>17</v>
      </c>
      <c r="AU2" s="12" t="s">
        <v>16</v>
      </c>
      <c r="AV2" s="12" t="s">
        <v>15</v>
      </c>
      <c r="AW2" s="12" t="s">
        <v>8</v>
      </c>
      <c r="AX2" s="12" t="s">
        <v>9</v>
      </c>
      <c r="AY2" s="12" t="s">
        <v>10</v>
      </c>
      <c r="AZ2" s="12" t="s">
        <v>13</v>
      </c>
      <c r="BA2" s="12" t="s">
        <v>4</v>
      </c>
      <c r="BB2" s="12" t="s">
        <v>14</v>
      </c>
      <c r="BC2" s="12" t="s">
        <v>12</v>
      </c>
      <c r="BD2" s="12" t="s">
        <v>11</v>
      </c>
      <c r="BE2" s="12" t="s">
        <v>7</v>
      </c>
      <c r="BF2" s="12" t="s">
        <v>17</v>
      </c>
      <c r="BG2" s="12" t="s">
        <v>16</v>
      </c>
      <c r="BH2" s="12" t="s">
        <v>15</v>
      </c>
      <c r="BI2" s="12" t="s">
        <v>8</v>
      </c>
      <c r="BJ2" s="12" t="s">
        <v>9</v>
      </c>
      <c r="BK2" s="12" t="s">
        <v>10</v>
      </c>
      <c r="BL2" s="12" t="s">
        <v>13</v>
      </c>
      <c r="BM2" s="12" t="s">
        <v>4</v>
      </c>
      <c r="BN2" s="12" t="s">
        <v>14</v>
      </c>
      <c r="BO2" s="12" t="s">
        <v>12</v>
      </c>
      <c r="BP2" s="12" t="s">
        <v>11</v>
      </c>
      <c r="BQ2" s="12" t="s">
        <v>7</v>
      </c>
      <c r="BR2" s="12" t="s">
        <v>17</v>
      </c>
      <c r="BS2" s="12" t="s">
        <v>16</v>
      </c>
      <c r="BT2" s="12" t="s">
        <v>15</v>
      </c>
      <c r="BU2" s="12" t="s">
        <v>8</v>
      </c>
      <c r="BV2" s="12" t="s">
        <v>9</v>
      </c>
      <c r="BW2" s="12" t="s">
        <v>10</v>
      </c>
      <c r="BX2" s="12" t="s">
        <v>13</v>
      </c>
      <c r="BY2" s="12" t="s">
        <v>4</v>
      </c>
      <c r="BZ2" s="12" t="s">
        <v>14</v>
      </c>
      <c r="CA2" s="12" t="s">
        <v>12</v>
      </c>
      <c r="CB2" s="12" t="s">
        <v>11</v>
      </c>
      <c r="CC2" s="12" t="s">
        <v>7</v>
      </c>
      <c r="CD2" s="12" t="s">
        <v>17</v>
      </c>
      <c r="CE2" s="12" t="s">
        <v>16</v>
      </c>
      <c r="CF2" s="12" t="s">
        <v>15</v>
      </c>
      <c r="CG2" s="12" t="s">
        <v>8</v>
      </c>
      <c r="CH2" s="35" t="s">
        <v>9</v>
      </c>
      <c r="CI2" s="35" t="s">
        <v>10</v>
      </c>
      <c r="CJ2" s="35" t="s">
        <v>13</v>
      </c>
      <c r="CK2" s="35" t="s">
        <v>4</v>
      </c>
      <c r="CL2" s="35" t="s">
        <v>14</v>
      </c>
      <c r="CM2" s="35" t="s">
        <v>12</v>
      </c>
      <c r="CN2" s="35" t="s">
        <v>11</v>
      </c>
      <c r="CO2" s="35" t="s">
        <v>7</v>
      </c>
      <c r="CP2" s="35" t="s">
        <v>17</v>
      </c>
      <c r="CQ2" s="35" t="s">
        <v>16</v>
      </c>
      <c r="CR2" s="35" t="s">
        <v>15</v>
      </c>
      <c r="CS2" s="35" t="s">
        <v>8</v>
      </c>
      <c r="CT2" s="35" t="s">
        <v>9</v>
      </c>
      <c r="CU2" s="35" t="s">
        <v>10</v>
      </c>
      <c r="CV2" s="35" t="s">
        <v>13</v>
      </c>
      <c r="CW2" s="35" t="s">
        <v>4</v>
      </c>
      <c r="CX2" s="35" t="s">
        <v>14</v>
      </c>
      <c r="CY2" s="35" t="s">
        <v>12</v>
      </c>
      <c r="CZ2" s="35" t="s">
        <v>11</v>
      </c>
      <c r="DA2" s="35" t="s">
        <v>7</v>
      </c>
      <c r="DB2" s="35" t="s">
        <v>17</v>
      </c>
      <c r="DC2" s="35" t="s">
        <v>16</v>
      </c>
      <c r="DD2" s="35" t="s">
        <v>15</v>
      </c>
      <c r="DE2" s="35" t="s">
        <v>8</v>
      </c>
      <c r="DF2" s="35" t="s">
        <v>9</v>
      </c>
      <c r="DG2" t="s">
        <v>170</v>
      </c>
      <c r="DH2" s="3"/>
      <c r="DI2" s="3" t="s">
        <v>154</v>
      </c>
      <c r="DJ2" s="3" t="s">
        <v>155</v>
      </c>
      <c r="DK2" s="3" t="s">
        <v>156</v>
      </c>
      <c r="DL2" s="3" t="s">
        <v>157</v>
      </c>
      <c r="DM2" s="3" t="s">
        <v>158</v>
      </c>
      <c r="DN2" s="3" t="s">
        <v>159</v>
      </c>
      <c r="DO2" s="3" t="s">
        <v>160</v>
      </c>
      <c r="DP2" s="3" t="s">
        <v>161</v>
      </c>
      <c r="DQ2" s="3" t="s">
        <v>166</v>
      </c>
      <c r="DR2" s="3" t="s">
        <v>167</v>
      </c>
      <c r="DS2" s="3" t="s">
        <v>168</v>
      </c>
      <c r="DT2" s="3" t="s">
        <v>169</v>
      </c>
      <c r="DU2" s="3" t="s">
        <v>154</v>
      </c>
      <c r="DV2" s="3" t="s">
        <v>155</v>
      </c>
      <c r="DW2" s="3" t="s">
        <v>156</v>
      </c>
      <c r="DX2" s="3" t="s">
        <v>157</v>
      </c>
      <c r="DY2" s="3" t="s">
        <v>158</v>
      </c>
      <c r="DZ2" s="3" t="s">
        <v>159</v>
      </c>
      <c r="EA2" s="3" t="s">
        <v>160</v>
      </c>
      <c r="EB2" s="3" t="s">
        <v>161</v>
      </c>
      <c r="EC2" t="s">
        <v>166</v>
      </c>
      <c r="ED2" s="3" t="s">
        <v>167</v>
      </c>
      <c r="EE2" s="3" t="s">
        <v>168</v>
      </c>
      <c r="EF2" t="s">
        <v>169</v>
      </c>
      <c r="EG2" t="s">
        <v>154</v>
      </c>
      <c r="EH2" t="s">
        <v>155</v>
      </c>
      <c r="EI2" t="s">
        <v>156</v>
      </c>
      <c r="EJ2" t="s">
        <v>157</v>
      </c>
      <c r="EK2" t="s">
        <v>158</v>
      </c>
      <c r="EL2" t="s">
        <v>159</v>
      </c>
      <c r="EM2" t="s">
        <v>160</v>
      </c>
      <c r="EN2" t="s">
        <v>161</v>
      </c>
      <c r="EO2" t="s">
        <v>167</v>
      </c>
      <c r="EP2" s="3" t="s">
        <v>168</v>
      </c>
      <c r="EQ2" s="3" t="s">
        <v>169</v>
      </c>
      <c r="ER2" t="s">
        <v>154</v>
      </c>
    </row>
    <row r="3" spans="1:148" x14ac:dyDescent="0.3">
      <c r="A3" s="13" t="s">
        <v>99</v>
      </c>
      <c r="B3" s="37">
        <f>SUMIFS('BASE BDUA'!$H$2:$H$1048576,'BASE BDUA'!$B$2:$B$1048576,'Serie Mensual'!B$2,'BASE BDUA'!$A$2:$A$1048576,'Serie Mensual'!$B$1)</f>
        <v>19256058</v>
      </c>
      <c r="C3" s="37">
        <f>SUMIFS('BASE BDUA'!$H$2:$H$1048576,'BASE BDUA'!$B$2:$B$1048576,'Serie Mensual'!C$2,'BASE BDUA'!$A$2:$A$1048576,'Serie Mensual'!$B$1)</f>
        <v>19259534</v>
      </c>
      <c r="D3" s="37">
        <f>SUMIFS('BASE BDUA'!$H$2:$H$1048576,'BASE BDUA'!$B$2:$B$1048576,'Serie Mensual'!D$2,'BASE BDUA'!$A$2:$A$1048576,'Serie Mensual'!$B$1)</f>
        <v>19394524</v>
      </c>
      <c r="E3" s="37">
        <f>SUMIFS('BASE BDUA'!$H$2:$H$1048576,'BASE BDUA'!$B$2:$B$1048576,'Serie Mensual'!E$2,'BASE BDUA'!$A$2:$A$1048576,'Serie Mensual'!$B$1)</f>
        <v>19414159</v>
      </c>
      <c r="F3" s="37">
        <f>SUMIFS('BASE BDUA'!$H$2:$H$1048576,'BASE BDUA'!$B$2:$B$1048576,'Serie Mensual'!F$2,'BASE BDUA'!$A$2:$A$1048576,'Serie Mensual'!$B$1)</f>
        <v>19561277</v>
      </c>
      <c r="G3" s="37">
        <f>SUMIFS('BASE BDUA'!$H$2:$H$1048576,'BASE BDUA'!$B$2:$B$1048576,'Serie Mensual'!G$2,'BASE BDUA'!$A$2:$A$1048576,'Serie Mensual'!$B$1)</f>
        <v>19652503</v>
      </c>
      <c r="H3" s="37">
        <f>SUMIFS('BASE BDUA'!$H$2:$H$1048576,'BASE BDUA'!$B$2:$B$1048576,'Serie Mensual'!H$2,'BASE BDUA'!$A$2:$A$1048576,'Serie Mensual'!$B$1)</f>
        <v>19629065</v>
      </c>
      <c r="I3" s="37">
        <f>SUMIFS('BASE BDUA'!$H$2:$H$1048576,'BASE BDUA'!$B$2:$B$1048576,'Serie Mensual'!I$2,'BASE BDUA'!$A$2:$A$1048576,'Serie Mensual'!$B$1)</f>
        <v>19634820</v>
      </c>
      <c r="J3" s="37">
        <f>SUMIFS('BASE BDUA'!$H$2:$H$1048576,'BASE BDUA'!$B$2:$B$1048576,'Serie Mensual'!J$2,'BASE BDUA'!$A$2:$A$1048576,'Serie Mensual'!$B$1)</f>
        <v>19456052</v>
      </c>
      <c r="K3" s="37">
        <f>SUMIFS('BASE BDUA'!$H$2:$H$1048576,'BASE BDUA'!$B$2:$B$1048576,'Serie Mensual'!K$2,'BASE BDUA'!$A$2:$A$1048576,'Serie Mensual'!$B$1)</f>
        <v>19607592</v>
      </c>
      <c r="L3" s="37">
        <f>SUMIFS('BASE BDUA'!$H$2:$H$1048576,'BASE BDUA'!$B$2:$B$1048576,'Serie Mensual'!L$2,'BASE BDUA'!$A$2:$A$1048576,'Serie Mensual'!$B$1)</f>
        <v>19732043</v>
      </c>
      <c r="M3" s="37">
        <f>SUMIFS('BASE BDUA'!$H$2:$H$1048576,'BASE BDUA'!$B$2:$B$1048576,'Serie Mensual'!M$2,'BASE BDUA'!$A$2:$A$1048576,'Serie Mensual'!$B$1)</f>
        <v>19817997</v>
      </c>
      <c r="N3" s="37">
        <f>SUMIFS('BASE BDUA'!$H$2:$H$1048576,'BASE BDUA'!$B$2:$B$1048576,'Serie Mensual'!N$2,'BASE BDUA'!$A$2:$A$1048576,'Serie Mensual'!$N$1)</f>
        <v>19542639</v>
      </c>
      <c r="O3" s="37">
        <f>SUMIFS('BASE BDUA'!$H$2:$H$1048576,'BASE BDUA'!$B$2:$B$1048576,'Serie Mensual'!O$2,'BASE BDUA'!$A$2:$A$1048576,'Serie Mensual'!$N$1)</f>
        <v>19175513</v>
      </c>
      <c r="P3" s="37">
        <f>SUMIFS('BASE BDUA'!$H$2:$H$1048576,'BASE BDUA'!$B$2:$B$1048576,'Serie Mensual'!P$2,'BASE BDUA'!$A$2:$A$1048576,'Serie Mensual'!$N$1)</f>
        <v>19691963</v>
      </c>
      <c r="Q3" s="37">
        <f>SUMIFS('BASE BDUA'!$H$2:$H$1048576,'BASE BDUA'!$B$2:$B$1048576,'Serie Mensual'!Q$2,'BASE BDUA'!$A$2:$A$1048576,'Serie Mensual'!$N$1)</f>
        <v>19738146</v>
      </c>
      <c r="R3" s="37">
        <f>SUMIFS('BASE BDUA'!$H$2:$H$1048576,'BASE BDUA'!$B$2:$B$1048576,'Serie Mensual'!R$2,'BASE BDUA'!$A$2:$A$1048576,'Serie Mensual'!$N$1)</f>
        <v>19903834</v>
      </c>
      <c r="S3" s="37">
        <f>SUMIFS('BASE BDUA'!$H$2:$H$1048576,'BASE BDUA'!$B$2:$B$1048576,'Serie Mensual'!S$2,'BASE BDUA'!$A$2:$A$1048576,'Serie Mensual'!$N$1)</f>
        <v>20128473</v>
      </c>
      <c r="T3" s="37">
        <f>SUMIFS('BASE BDUA'!$H$2:$H$1048576,'BASE BDUA'!$B$2:$B$1048576,'Serie Mensual'!T$2,'BASE BDUA'!$A$2:$A$1048576,'Serie Mensual'!$N$1)</f>
        <v>20155709</v>
      </c>
      <c r="U3" s="37">
        <f>SUMIFS('BASE BDUA'!$H$2:$H$1048576,'BASE BDUA'!$B$2:$B$1048576,'Serie Mensual'!U$2,'BASE BDUA'!$A$2:$A$1048576,'Serie Mensual'!$N$1)</f>
        <v>20581494</v>
      </c>
      <c r="V3" s="37">
        <f>SUMIFS('BASE BDUA'!$H$2:$H$1048576,'BASE BDUA'!$B$2:$B$1048576,'Serie Mensual'!V$2,'BASE BDUA'!$A$2:$A$1048576,'Serie Mensual'!$N$1)</f>
        <v>20695627</v>
      </c>
      <c r="W3" s="37">
        <f>SUMIFS('BASE BDUA'!$H$2:$H$1048576,'BASE BDUA'!$B$2:$B$1048576,'Serie Mensual'!W$2,'BASE BDUA'!$A$2:$A$1048576,'Serie Mensual'!$N$1)</f>
        <v>20860691</v>
      </c>
      <c r="X3" s="37">
        <f>SUMIFS('BASE BDUA'!$H$2:$H$1048576,'BASE BDUA'!$B$2:$B$1048576,'Serie Mensual'!X$2,'BASE BDUA'!$A$2:$A$1048576,'Serie Mensual'!$N$1)</f>
        <v>20674307</v>
      </c>
      <c r="Y3" s="37">
        <f>SUMIFS('BASE BDUA'!$H$2:$H$1048576,'BASE BDUA'!$B$2:$B$1048576,'Serie Mensual'!Y$2,'BASE BDUA'!$A$2:$A$1048576,'Serie Mensual'!$N$1)</f>
        <v>20483682</v>
      </c>
      <c r="Z3" s="37">
        <f>SUMIFS('BASE BDUA'!$H$2:$H$1048576,'BASE BDUA'!$B$2:$B$1048576,'Serie Mensual'!Z$2,'BASE BDUA'!$A$2:$A$1048576,'Serie Mensual'!$Z$1)</f>
        <v>20039520</v>
      </c>
      <c r="AA3" s="37">
        <f>SUMIFS('BASE BDUA'!$H$2:$H$1048576,'BASE BDUA'!$B$2:$B$1048576,'Serie Mensual'!AA$2,'BASE BDUA'!$A$2:$A$1048576,'Serie Mensual'!$Z$1)</f>
        <v>20026586</v>
      </c>
      <c r="AB3" s="37">
        <f>SUMIFS('BASE BDUA'!$H$2:$H$1048576,'BASE BDUA'!$B$2:$B$1048576,'Serie Mensual'!AB$2,'BASE BDUA'!$A$2:$A$1048576,'Serie Mensual'!$Z$1)</f>
        <v>20086564</v>
      </c>
      <c r="AC3" s="37">
        <f>SUMIFS('BASE BDUA'!$H$2:$H$1048576,'BASE BDUA'!$B$2:$B$1048576,'Serie Mensual'!AC$2,'BASE BDUA'!$A$2:$A$1048576,'Serie Mensual'!$Z$1)</f>
        <v>20191675</v>
      </c>
      <c r="AD3" s="37">
        <f>SUMIFS('BASE BDUA'!$H$2:$H$1048576,'BASE BDUA'!$B$2:$B$1048576,'Serie Mensual'!AD$2,'BASE BDUA'!$A$2:$A$1048576,'Serie Mensual'!$Z$1)</f>
        <v>20205441</v>
      </c>
      <c r="AE3" s="37">
        <f>SUMIFS('BASE BDUA'!$H$2:$H$1048576,'BASE BDUA'!$B$2:$B$1048576,'Serie Mensual'!AE$2,'BASE BDUA'!$A$2:$A$1048576,'Serie Mensual'!$Z$1)</f>
        <v>20415971</v>
      </c>
      <c r="AF3" s="37">
        <f>SUMIFS('BASE BDUA'!$H$2:$H$1048576,'BASE BDUA'!$B$2:$B$1048576,'Serie Mensual'!AF$2,'BASE BDUA'!$A$2:$A$1048576,'Serie Mensual'!$Z$1)</f>
        <v>20605150</v>
      </c>
      <c r="AG3" s="37">
        <f>SUMIFS('BASE BDUA'!$H$2:$H$1048576,'BASE BDUA'!$B$2:$B$1048576,'Serie Mensual'!AG$2,'BASE BDUA'!$A$2:$A$1048576,'Serie Mensual'!$Z$1)</f>
        <v>20738807</v>
      </c>
      <c r="AH3" s="37">
        <f>SUMIFS('BASE BDUA'!$H$2:$H$1048576,'BASE BDUA'!$B$2:$B$1048576,'Serie Mensual'!AH$2,'BASE BDUA'!$A$2:$A$1048576,'Serie Mensual'!$Z$1)</f>
        <v>20872205</v>
      </c>
      <c r="AI3" s="37">
        <f>SUMIFS('BASE BDUA'!$H$2:$H$1048576,'BASE BDUA'!$B$2:$B$1048576,'Serie Mensual'!AI$2,'BASE BDUA'!$A$2:$A$1048576,'Serie Mensual'!$Z$1)</f>
        <v>20984140</v>
      </c>
      <c r="AJ3" s="37">
        <f>SUMIFS('BASE BDUA'!$H$2:$H$1048576,'BASE BDUA'!$B$2:$B$1048576,'Serie Mensual'!AJ$2,'BASE BDUA'!$A$2:$A$1048576,'Serie Mensual'!$Z$1)</f>
        <v>20681185</v>
      </c>
      <c r="AK3" s="37">
        <f>SUMIFS('BASE BDUA'!$H$2:$H$1048576,'BASE BDUA'!$B$2:$B$1048576,'Serie Mensual'!AK$2,'BASE BDUA'!$A$2:$A$1048576,'Serie Mensual'!$Z$1)</f>
        <v>20843808</v>
      </c>
      <c r="AL3" s="37">
        <f>SUMIFS('BASE BDUA'!$H$2:$H$1048576,'BASE BDUA'!$B$2:$B$1048576,'Serie Mensual'!AL$2,'BASE BDUA'!$A$2:$A$1048576,'Serie Mensual'!$AL$1)</f>
        <v>20476421</v>
      </c>
      <c r="AM3" s="37">
        <f>SUMIFS('BASE BDUA'!$H$2:$H$1048576,'BASE BDUA'!$B$2:$B$1048576,'Serie Mensual'!AM$2,'BASE BDUA'!$A$2:$A$1048576,'Serie Mensual'!$AL$1)</f>
        <v>20316818</v>
      </c>
      <c r="AN3" s="37">
        <f>SUMIFS('BASE BDUA'!$H$2:$H$1048576,'BASE BDUA'!$B$2:$B$1048576,'Serie Mensual'!AN$2,'BASE BDUA'!$A$2:$A$1048576,'Serie Mensual'!$AL$1)</f>
        <v>20502057</v>
      </c>
      <c r="AO3" s="37">
        <f>SUMIFS('BASE BDUA'!$H$2:$H$1048576,'BASE BDUA'!$B$2:$B$1048576,'Serie Mensual'!AO$2,'BASE BDUA'!$A$2:$A$1048576,'Serie Mensual'!$AL$1)</f>
        <v>20740575</v>
      </c>
      <c r="AP3" s="37">
        <f>SUMIFS('BASE BDUA'!$H$2:$H$1048576,'BASE BDUA'!$B$2:$B$1048576,'Serie Mensual'!AP$2,'BASE BDUA'!$A$2:$A$1048576,'Serie Mensual'!$AL$1)</f>
        <v>20860247</v>
      </c>
      <c r="AQ3" s="37">
        <f>SUMIFS('BASE BDUA'!$H$2:$H$1048576,'BASE BDUA'!$B$2:$B$1048576,'Serie Mensual'!AQ$2,'BASE BDUA'!$A$2:$A$1048576,'Serie Mensual'!$AL$1)</f>
        <v>21321240</v>
      </c>
      <c r="AR3" s="37">
        <f>SUMIFS('BASE BDUA'!$H$2:$H$1048576,'BASE BDUA'!$B$2:$B$1048576,'Serie Mensual'!AR$2,'BASE BDUA'!$A$2:$A$1048576,'Serie Mensual'!$AL$1)</f>
        <v>21451435</v>
      </c>
      <c r="AS3" s="37">
        <f>SUMIFS('BASE BDUA'!$H$2:$H$1048576,'BASE BDUA'!$B$2:$B$1048576,'Serie Mensual'!AS$2,'BASE BDUA'!$A$2:$A$1048576,'Serie Mensual'!$AL$1)</f>
        <v>21496487</v>
      </c>
      <c r="AT3" s="37">
        <f>SUMIFS('BASE BDUA'!$H$2:$H$1048576,'BASE BDUA'!$B$2:$B$1048576,'Serie Mensual'!AT$2,'BASE BDUA'!$A$2:$A$1048576,'Serie Mensual'!$AL$1)</f>
        <v>21617755</v>
      </c>
      <c r="AU3" s="37">
        <f>SUMIFS('BASE BDUA'!$H$2:$H$1048576,'BASE BDUA'!$B$2:$B$1048576,'Serie Mensual'!AU$2,'BASE BDUA'!$A$2:$A$1048576,'Serie Mensual'!$AL$1)</f>
        <v>21816015</v>
      </c>
      <c r="AV3" s="37">
        <f>SUMIFS('BASE BDUA'!$H$2:$H$1048576,'BASE BDUA'!$B$2:$B$1048576,'Serie Mensual'!AV$2,'BASE BDUA'!$A$2:$A$1048576,'Serie Mensual'!$AL$1)</f>
        <v>21750153</v>
      </c>
      <c r="AW3" s="37">
        <f>SUMIFS('BASE BDUA'!$H$2:$H$1048576,'BASE BDUA'!$B$2:$B$1048576,'Serie Mensual'!AW$2,'BASE BDUA'!$A$2:$A$1048576,'Serie Mensual'!$AL$1)</f>
        <v>21849103</v>
      </c>
      <c r="AX3" s="37">
        <f>SUMIFS('BASE BDUA'!$H$2:$H$1048576,'BASE BDUA'!$B$2:$B$1048576,'Serie Mensual'!AX$2,'BASE BDUA'!$A$2:$A$1048576,'Serie Mensual'!$AX$1)</f>
        <v>21653568</v>
      </c>
      <c r="AY3" s="37">
        <f>SUMIFS('BASE BDUA'!$H$2:$H$1048576,'BASE BDUA'!$B$2:$B$1048576,'Serie Mensual'!AY$2,'BASE BDUA'!$A$2:$A$1048576,'Serie Mensual'!$AX$1)</f>
        <v>21527901</v>
      </c>
      <c r="AZ3" s="37">
        <f>SUMIFS('BASE BDUA'!$H$2:$H$1048576,'BASE BDUA'!$B$2:$B$1048576,'Serie Mensual'!AZ$2,'BASE BDUA'!$A$2:$A$1048576,'Serie Mensual'!$AX$1)</f>
        <v>21691313</v>
      </c>
      <c r="BA3" s="37">
        <f>SUMIFS('BASE BDUA'!$H$2:$H$1048576,'BASE BDUA'!$B$2:$B$1048576,'Serie Mensual'!BA$2,'BASE BDUA'!$A$2:$A$1048576,'Serie Mensual'!$AX$1)</f>
        <v>21444306</v>
      </c>
      <c r="BB3" s="37">
        <f>SUMIFS('BASE BDUA'!$H$2:$H$1048576,'BASE BDUA'!$B$2:$B$1048576,'Serie Mensual'!BB$2,'BASE BDUA'!$A$2:$A$1048576,'Serie Mensual'!$AX$1)</f>
        <v>21434341</v>
      </c>
      <c r="BC3" s="37">
        <f>SUMIFS('BASE BDUA'!$H$2:$H$1048576,'BASE BDUA'!$B$2:$B$1048576,'Serie Mensual'!BC$2,'BASE BDUA'!$A$2:$A$1048576,'Serie Mensual'!$AX$1)</f>
        <v>21489875</v>
      </c>
      <c r="BD3" s="37">
        <f>SUMIFS('BASE BDUA'!$H$2:$H$1048576,'BASE BDUA'!$B$2:$B$1048576,'Serie Mensual'!BD$2,'BASE BDUA'!$A$2:$A$1048576,'Serie Mensual'!$AX$1)</f>
        <v>21525747</v>
      </c>
      <c r="BE3" s="37">
        <f>SUMIFS('BASE BDUA'!$H$2:$H$1048576,'BASE BDUA'!$B$2:$B$1048576,'Serie Mensual'!BE$2,'BASE BDUA'!$A$2:$A$1048576,'Serie Mensual'!$AX$1)</f>
        <v>21574002</v>
      </c>
      <c r="BF3" s="37">
        <f>SUMIFS('BASE BDUA'!$H$2:$H$1048576,'BASE BDUA'!$B$2:$B$1048576,'Serie Mensual'!BF$2,'BASE BDUA'!$A$2:$A$1048576,'Serie Mensual'!$AX$1)</f>
        <v>21610826</v>
      </c>
      <c r="BG3" s="37">
        <f>SUMIFS('BASE BDUA'!$H$2:$H$1048576,'BASE BDUA'!$B$2:$B$1048576,'Serie Mensual'!BG$2,'BASE BDUA'!$A$2:$A$1048576,'Serie Mensual'!$AX$1)</f>
        <v>21650816</v>
      </c>
      <c r="BH3" s="37">
        <f>SUMIFS('BASE BDUA'!$H$2:$H$1048576,'BASE BDUA'!$B$2:$B$1048576,'Serie Mensual'!BH$2,'BASE BDUA'!$A$2:$A$1048576,'Serie Mensual'!$AX$1)</f>
        <v>21633164</v>
      </c>
      <c r="BI3" s="37">
        <f>SUMIFS('BASE BDUA'!$H$2:$H$1048576,'BASE BDUA'!$B$2:$B$1048576,'Serie Mensual'!BI$2,'BASE BDUA'!$A$2:$A$1048576,'Serie Mensual'!$AX$1)</f>
        <v>21711373</v>
      </c>
      <c r="BJ3" s="37">
        <f>SUMIFS('BASE BDUA'!$H$2:$H$1048576,'BASE BDUA'!$B$2:$B$1048576,'Serie Mensual'!BJ$2,'BASE BDUA'!$A$2:$A$1048576,'Serie Mensual'!$BJ$1)</f>
        <v>21538891</v>
      </c>
      <c r="BK3" s="37">
        <f>SUMIFS('BASE BDUA'!$H$2:$H$1048576,'BASE BDUA'!$B$2:$B$1048576,'Serie Mensual'!BK$2,'BASE BDUA'!$A$2:$A$1048576,'Serie Mensual'!$BJ$1)</f>
        <v>21500540</v>
      </c>
      <c r="BL3" s="37">
        <f>SUMIFS('BASE BDUA'!$H$2:$H$1048576,'BASE BDUA'!$B$2:$B$1048576,'Serie Mensual'!BL$2,'BASE BDUA'!$A$2:$A$1048576,'Serie Mensual'!$BJ$1)</f>
        <v>21676691</v>
      </c>
      <c r="BM3" s="37">
        <f>SUMIFS('BASE BDUA'!$H$2:$H$1048576,'BASE BDUA'!$B$2:$B$1048576,'Serie Mensual'!BM$2,'BASE BDUA'!$A$2:$A$1048576,'Serie Mensual'!$BJ$1)</f>
        <v>21733411</v>
      </c>
      <c r="BN3" s="37">
        <f>SUMIFS('BASE BDUA'!$H$2:$H$1048576,'BASE BDUA'!$B$2:$B$1048576,'Serie Mensual'!BN$2,'BASE BDUA'!$A$2:$A$1048576,'Serie Mensual'!$BJ$1)</f>
        <v>21703346</v>
      </c>
      <c r="BO3" s="37">
        <f>SUMIFS('BASE BDUA'!$H$2:$H$1048576,'BASE BDUA'!$B$2:$B$1048576,'Serie Mensual'!BO$2,'BASE BDUA'!$A$2:$A$1048576,'Serie Mensual'!$BJ$1)</f>
        <v>21706957</v>
      </c>
      <c r="BP3" s="37">
        <f>SUMIFS('BASE BDUA'!$H$2:$H$1048576,'BASE BDUA'!$B$2:$B$1048576,'Serie Mensual'!BP$2,'BASE BDUA'!$A$2:$A$1048576,'Serie Mensual'!$BJ$1)</f>
        <v>21694090</v>
      </c>
      <c r="BQ3" s="37">
        <f>SUMIFS('BASE BDUA'!$H$2:$H$1048576,'BASE BDUA'!$B$2:$B$1048576,'Serie Mensual'!BQ$2,'BASE BDUA'!$A$2:$A$1048576,'Serie Mensual'!$BJ$1)</f>
        <v>21623778</v>
      </c>
      <c r="BR3" s="37">
        <f>SUMIFS('BASE BDUA'!$H$2:$H$1048576,'BASE BDUA'!$B$2:$B$1048576,'Serie Mensual'!BR$2,'BASE BDUA'!$A$2:$A$1048576,'Serie Mensual'!$BJ$1)</f>
        <v>21878992</v>
      </c>
      <c r="BS3" s="37">
        <f>SUMIFS('BASE BDUA'!$H$2:$H$1048576,'BASE BDUA'!$B$2:$B$1048576,'Serie Mensual'!BS$2,'BASE BDUA'!$A$2:$A$1048576,'Serie Mensual'!$BJ$1)</f>
        <v>21979100</v>
      </c>
      <c r="BT3" s="37">
        <f>SUMIFS('BASE BDUA'!$H$2:$H$1048576,'BASE BDUA'!$B$2:$B$1048576,'Serie Mensual'!BT$2,'BASE BDUA'!$A$2:$A$1048576,'Serie Mensual'!$BJ$1)</f>
        <v>21896626</v>
      </c>
      <c r="BU3" s="37">
        <f>SUMIFS('BASE BDUA'!$H$2:$H$1048576,'BASE BDUA'!$B$2:$B$1048576,'Serie Mensual'!BU$2,'BASE BDUA'!$A$2:$A$1048576,'Serie Mensual'!$BJ$1)</f>
        <v>21962871</v>
      </c>
      <c r="BV3" s="37">
        <f>SUMIFS('BASE BDUA'!$H$2:$H$1048576,'BASE BDUA'!$B$2:$B$1048576,'Serie Mensual'!BV$2,'BASE BDUA'!$A$2:$A$1048576,'Serie Mensual'!$BV$1)</f>
        <v>21753460</v>
      </c>
      <c r="BW3" s="37">
        <f>SUMIFS('BASE BDUA'!$H$2:$H$1048576,'BASE BDUA'!$B$2:$B$1048576,'Serie Mensual'!BW$2,'BASE BDUA'!$A$2:$A$1048576,'Serie Mensual'!$BV$1)</f>
        <v>21822224</v>
      </c>
      <c r="BX3" s="37">
        <f>SUMIFS('BASE BDUA'!$H$2:$H$1048576,'BASE BDUA'!$B$2:$B$1048576,'Serie Mensual'!BX$2,'BASE BDUA'!$A$2:$A$1048576,'Serie Mensual'!$BV$1)</f>
        <v>21951151</v>
      </c>
      <c r="BY3" s="37">
        <f>SUMIFS('BASE BDUA'!$H$2:$H$1048576,'BASE BDUA'!$B$2:$B$1048576,'Serie Mensual'!BY$2,'BASE BDUA'!$A$2:$A$1048576,'Serie Mensual'!$BV$1)</f>
        <v>22019366</v>
      </c>
      <c r="BZ3" s="37">
        <f>SUMIFS('BASE BDUA'!$H$2:$H$1048576,'BASE BDUA'!$B$2:$B$1048576,'Serie Mensual'!BZ$2,'BASE BDUA'!$A$2:$A$1048576,'Serie Mensual'!$BV$1)</f>
        <v>22123767</v>
      </c>
      <c r="CA3" s="37">
        <f>SUMIFS('BASE BDUA'!$H$2:$H$1048576,'BASE BDUA'!$B$2:$B$1048576,'Serie Mensual'!CA$2,'BASE BDUA'!$A$2:$A$1048576,'Serie Mensual'!$BV$1)</f>
        <v>22263354</v>
      </c>
      <c r="CB3" s="37">
        <f>SUMIFS('BASE BDUA'!$H$2:$H$1048576,'BASE BDUA'!$B$2:$B$1048576,'Serie Mensual'!CB$2,'BASE BDUA'!$A$2:$A$1048576,'Serie Mensual'!$BV$1)</f>
        <v>22352270</v>
      </c>
      <c r="CC3" s="37">
        <f>SUMIFS('BASE BDUA'!$H$2:$H$1048576,'BASE BDUA'!$B$2:$B$1048576,'Serie Mensual'!CC$2,'BASE BDUA'!$A$2:$A$1048576,'Serie Mensual'!$BV$1)</f>
        <v>22419298</v>
      </c>
      <c r="CD3" s="37">
        <f>SUMIFS('BASE BDUA'!$H$2:$H$1048576,'BASE BDUA'!$B$2:$B$1048576,'Serie Mensual'!CD$2,'BASE BDUA'!$A$2:$A$1048576,'Serie Mensual'!$BV$1)</f>
        <v>22497411</v>
      </c>
      <c r="CE3" s="37">
        <f>SUMIFS('BASE BDUA'!$H$2:$H$1048576,'BASE BDUA'!$B$2:$B$1048576,'Serie Mensual'!CE$2,'BASE BDUA'!$A$2:$A$1048576,'Serie Mensual'!$BV$1)</f>
        <v>22595205</v>
      </c>
      <c r="CF3" s="37">
        <f>SUMIFS('BASE BDUA'!$H$2:$H$1048576,'BASE BDUA'!$B$2:$B$1048576,'Serie Mensual'!CF$2,'BASE BDUA'!$A$2:$A$1048576,'Serie Mensual'!$BV$1)</f>
        <v>22636985</v>
      </c>
      <c r="CG3" s="37">
        <f>SUMIFS('BASE BDUA'!$H$2:$H$1048576,'BASE BDUA'!$B$2:$B$1048576,'Serie Mensual'!CG$2,'BASE BDUA'!$A$2:$A$1048576,'Serie Mensual'!$BV$1)</f>
        <v>22621502</v>
      </c>
      <c r="CH3" s="37">
        <f>SUMIFS('BASE BDUA'!$H$2:$H$1048576,'BASE BDUA'!$B$2:$B$1048576,'Serie Mensual'!CH$2,'BASE BDUA'!$A$2:$A$1048576,'Serie Mensual'!$CH$1)</f>
        <v>22214871</v>
      </c>
      <c r="CI3" s="37">
        <f>SUMIFS('BASE BDUA'!$H$2:$H$1048576,'BASE BDUA'!$B$2:$B$1048576,'Serie Mensual'!CI$2,'BASE BDUA'!$A$2:$A$1048576,'Serie Mensual'!$CH$1)</f>
        <v>22180790</v>
      </c>
      <c r="CJ3" s="37">
        <f>SUMIFS('BASE BDUA'!$H$2:$H$1048576,'BASE BDUA'!$B$2:$B$1048576,'Serie Mensual'!CJ$2,'BASE BDUA'!$A$2:$A$1048576,'Serie Mensual'!$CH$1)</f>
        <v>22325524</v>
      </c>
      <c r="CK3" s="37">
        <f>SUMIFS('BASE BDUA'!$H$2:$H$1048576,'BASE BDUA'!$B$2:$B$1048576,'Serie Mensual'!CK$2,'BASE BDUA'!$A$2:$A$1048576,'Serie Mensual'!$CH$1)</f>
        <v>21992849</v>
      </c>
      <c r="CL3" s="37">
        <f>SUMIFS('BASE BDUA'!$H$2:$H$1048576,'BASE BDUA'!$B$2:$B$1048576,'Serie Mensual'!CL$2,'BASE BDUA'!$A$2:$A$1048576,'Serie Mensual'!$CH$1)</f>
        <v>21551296</v>
      </c>
      <c r="CM3" s="37">
        <f>SUMIFS('BASE BDUA'!$H$2:$H$1048576,'BASE BDUA'!$B$2:$B$1048576,'Serie Mensual'!CM$2,'BASE BDUA'!$A$2:$A$1048576,'Serie Mensual'!$CH$1)</f>
        <v>21411322</v>
      </c>
      <c r="CN3" s="37">
        <f>SUMIFS('BASE BDUA'!$H$2:$H$1048576,'BASE BDUA'!$B$2:$B$1048576,'Serie Mensual'!CN$2,'BASE BDUA'!$A$2:$A$1048576,'Serie Mensual'!$CH$1)</f>
        <v>21360149</v>
      </c>
      <c r="CO3" s="37">
        <f>SUMIFS('BASE BDUA'!$H$2:$H$1048576,'BASE BDUA'!$B$2:$B$1048576,'Serie Mensual'!CO$2,'BASE BDUA'!$A$2:$A$1048576,'Serie Mensual'!$CH$1)</f>
        <v>22130646</v>
      </c>
      <c r="CP3" s="37">
        <f>SUMIFS('BASE BDUA'!$H$2:$H$1048576,'BASE BDUA'!$B$2:$B$1048576,'Serie Mensual'!CP$2,'BASE BDUA'!$A$2:$A$1048576,'Serie Mensual'!$CH$1)</f>
        <v>22623993</v>
      </c>
      <c r="CQ3" s="37">
        <f>SUMIFS('BASE BDUA'!$H$2:$H$1048576,'BASE BDUA'!$B$2:$B$1048576,'Serie Mensual'!CQ$2,'BASE BDUA'!$A$2:$A$1048576,'Serie Mensual'!$CH$1)</f>
        <v>22856734</v>
      </c>
      <c r="CR3" s="37">
        <f>SUMIFS('BASE BDUA'!$H$2:$H$1048576,'BASE BDUA'!$B$2:$B$1048576,'Serie Mensual'!CR$2,'BASE BDUA'!$A$2:$A$1048576,'Serie Mensual'!$CH$1)</f>
        <v>23041897</v>
      </c>
      <c r="CS3" s="37">
        <f>SUMIFS('BASE BDUA'!$H$2:$H$1048576,'BASE BDUA'!$B$2:$B$1048576,'Serie Mensual'!CS$2,'BASE BDUA'!$A$2:$A$1048576,'Serie Mensual'!$CH$1)</f>
        <v>23146924</v>
      </c>
      <c r="CT3" s="37">
        <f>SUMIFS('BASE BDUA'!$H$2:$H$1048576,'BASE BDUA'!$B$2:$B$1048576,'Serie Mensual'!CT$2,'BASE BDUA'!$A$2:$A$1048576,'Serie Mensual'!$CT$1)</f>
        <v>23121706</v>
      </c>
      <c r="CU3" s="37">
        <f>SUMIFS('BASE BDUA'!$H$2:$H$1048576,'BASE BDUA'!$B$2:$B$1048576,'Serie Mensual'!CU$2,'BASE BDUA'!$A$2:$A$1048576,'Serie Mensual'!$CT$1)</f>
        <v>23297040</v>
      </c>
      <c r="CV3" s="37">
        <f>SUMIFS('BASE BDUA'!$H$2:$H$1048576,'BASE BDUA'!$B$2:$B$1048576,'Serie Mensual'!CV$2,'BASE BDUA'!$A$2:$A$1048576,'Serie Mensual'!$CT$1)</f>
        <v>23572334</v>
      </c>
      <c r="CW3" s="37">
        <f>SUMIFS('BASE BDUA'!$H$2:$H$1048576,'BASE BDUA'!$B$2:$B$1048576,'Serie Mensual'!CW$2,'BASE BDUA'!$A$2:$A$1048576,'Serie Mensual'!$CT$1)</f>
        <v>23769807</v>
      </c>
      <c r="CX3" s="37">
        <f>GETPIVOTDATA("AFILIADOS CONTIBUTIVO",Dinamicas!$B$4,"AÑO",2021,"MES","Mayo")</f>
        <v>23930802</v>
      </c>
      <c r="CY3" s="37">
        <f>GETPIVOTDATA("AFILIADOS CONTIBUTIVO",Dinamicas!$B$4,"AÑO",2021,"MES","Junio")</f>
        <v>24015596</v>
      </c>
      <c r="CZ3" s="37">
        <f>GETPIVOTDATA("AFILIADOS CONTIBUTIVO",Dinamicas!$B$4,"AÑO",2021,"MES","Julio")</f>
        <v>24101158</v>
      </c>
      <c r="DA3" s="37">
        <f>GETPIVOTDATA("AFILIADOS CONTIBUTIVO",Dinamicas!$B$4,"AÑO",2021,"MES","Agosto")</f>
        <v>24250213</v>
      </c>
      <c r="DB3" s="37">
        <f>GETPIVOTDATA("AFILIADOS CONTIBUTIVO",Dinamicas!$B$4,"AÑO",2021,"MES","Septiembre")</f>
        <v>24244505</v>
      </c>
      <c r="DC3" s="37">
        <f>GETPIVOTDATA("AFILIADOS CONTIBUTIVO",Dinamicas!$B$4,"AÑO",2021,"MES","Octubre")</f>
        <v>24370581</v>
      </c>
      <c r="DD3" s="37">
        <f>GETPIVOTDATA("AFILIADOS CONTIBUTIVO",Dinamicas!$B$4,"AÑO",2021,"MES","Noviembre")</f>
        <v>24423312</v>
      </c>
      <c r="DE3" s="37">
        <f>GETPIVOTDATA("AFILIADOS CONTIBUTIVO",Dinamicas!$B$4,"AÑO",2021,"MES","Diciembre")</f>
        <v>24519003</v>
      </c>
      <c r="DF3" s="37">
        <f>GETPIVOTDATA("AFILIADOS CONTIBUTIVO",Dinamicas!$B$4,"AÑO",2022,"MES","Enero")</f>
        <v>24519697</v>
      </c>
      <c r="DH3" s="3" t="s">
        <v>163</v>
      </c>
      <c r="DI3" s="34">
        <f t="shared" ref="DI3:EO3" si="0">+BV3/1000000</f>
        <v>21.75346</v>
      </c>
      <c r="DJ3" s="34">
        <f t="shared" si="0"/>
        <v>21.822223999999999</v>
      </c>
      <c r="DK3" s="34">
        <f t="shared" si="0"/>
        <v>21.951150999999999</v>
      </c>
      <c r="DL3" s="34">
        <f t="shared" si="0"/>
        <v>22.019366000000002</v>
      </c>
      <c r="DM3" s="34">
        <f t="shared" si="0"/>
        <v>22.123767000000001</v>
      </c>
      <c r="DN3" s="34">
        <f t="shared" si="0"/>
        <v>22.263354</v>
      </c>
      <c r="DO3" s="34">
        <f t="shared" si="0"/>
        <v>22.352270000000001</v>
      </c>
      <c r="DP3" s="34">
        <f t="shared" si="0"/>
        <v>22.419298000000001</v>
      </c>
      <c r="DQ3" s="34">
        <f t="shared" si="0"/>
        <v>22.497411</v>
      </c>
      <c r="DR3" s="34">
        <f t="shared" si="0"/>
        <v>22.595205</v>
      </c>
      <c r="DS3" s="34">
        <f t="shared" si="0"/>
        <v>22.636984999999999</v>
      </c>
      <c r="DT3" s="34">
        <f t="shared" si="0"/>
        <v>22.621502</v>
      </c>
      <c r="DU3" s="34">
        <f t="shared" si="0"/>
        <v>22.214870999999999</v>
      </c>
      <c r="DV3" s="34">
        <f t="shared" si="0"/>
        <v>22.180789999999998</v>
      </c>
      <c r="DW3" s="34">
        <f t="shared" si="0"/>
        <v>22.325524000000001</v>
      </c>
      <c r="DX3" s="34">
        <f t="shared" si="0"/>
        <v>21.992849</v>
      </c>
      <c r="DY3" s="34">
        <f t="shared" si="0"/>
        <v>21.551296000000001</v>
      </c>
      <c r="DZ3" s="34">
        <f t="shared" si="0"/>
        <v>21.411321999999998</v>
      </c>
      <c r="EA3" s="34">
        <f t="shared" si="0"/>
        <v>21.360149</v>
      </c>
      <c r="EB3" s="34">
        <f t="shared" si="0"/>
        <v>22.130645999999999</v>
      </c>
      <c r="EC3" s="34">
        <f t="shared" si="0"/>
        <v>22.623992999999999</v>
      </c>
      <c r="ED3" s="34">
        <f t="shared" si="0"/>
        <v>22.856733999999999</v>
      </c>
      <c r="EE3" s="34">
        <f t="shared" si="0"/>
        <v>23.041896999999999</v>
      </c>
      <c r="EF3" s="34">
        <f t="shared" si="0"/>
        <v>23.146923999999999</v>
      </c>
      <c r="EG3" s="34">
        <f t="shared" si="0"/>
        <v>23.121706</v>
      </c>
      <c r="EH3" s="34">
        <f t="shared" si="0"/>
        <v>23.297039999999999</v>
      </c>
      <c r="EI3" s="34">
        <f t="shared" si="0"/>
        <v>23.572334000000001</v>
      </c>
      <c r="EJ3" s="34">
        <f t="shared" si="0"/>
        <v>23.769807</v>
      </c>
      <c r="EK3" s="34">
        <f t="shared" si="0"/>
        <v>23.930802</v>
      </c>
      <c r="EL3" s="34">
        <f t="shared" si="0"/>
        <v>24.015595999999999</v>
      </c>
      <c r="EM3" s="34">
        <f t="shared" si="0"/>
        <v>24.101158000000002</v>
      </c>
      <c r="EN3" s="34">
        <f t="shared" si="0"/>
        <v>24.250212999999999</v>
      </c>
      <c r="EO3" s="34">
        <f t="shared" si="0"/>
        <v>24.244505</v>
      </c>
      <c r="EP3" s="34">
        <f t="shared" ref="EP3:EP4" si="1">+DC3/1000000</f>
        <v>24.370581000000001</v>
      </c>
      <c r="EQ3" s="34">
        <f t="shared" ref="EQ3:ER4" si="2">+DD3/1000000</f>
        <v>24.423311999999999</v>
      </c>
      <c r="ER3" s="34">
        <f t="shared" si="2"/>
        <v>24.519003000000001</v>
      </c>
    </row>
    <row r="4" spans="1:148" x14ac:dyDescent="0.3">
      <c r="A4" s="13" t="s">
        <v>100</v>
      </c>
      <c r="B4" s="37">
        <f>SUMIFS('BASE BDUA'!$I$2:$I$1048576,'BASE BDUA'!$B$2:$B$1048576,'Serie Mensual'!B$2,'BASE BDUA'!$A$2:$A$1048576,'Serie Mensual'!$B$1)</f>
        <v>22776357</v>
      </c>
      <c r="C4" s="37">
        <f>SUMIFS('BASE BDUA'!$I$2:$I$1048576,'BASE BDUA'!$B$2:$B$1048576,'Serie Mensual'!C$2,'BASE BDUA'!$A$2:$A$1048576,'Serie Mensual'!$B$1)</f>
        <v>22581987</v>
      </c>
      <c r="D4" s="37">
        <f>SUMIFS('BASE BDUA'!$I$2:$I$1048576,'BASE BDUA'!$B$2:$B$1048576,'Serie Mensual'!D$2,'BASE BDUA'!$A$2:$A$1048576,'Serie Mensual'!$B$1)</f>
        <v>22670588</v>
      </c>
      <c r="E4" s="37">
        <f>SUMIFS('BASE BDUA'!$I$2:$I$1048576,'BASE BDUA'!$B$2:$B$1048576,'Serie Mensual'!E$2,'BASE BDUA'!$A$2:$A$1048576,'Serie Mensual'!$B$1)</f>
        <v>22660805</v>
      </c>
      <c r="F4" s="37">
        <f>SUMIFS('BASE BDUA'!$I$2:$I$1048576,'BASE BDUA'!$B$2:$B$1048576,'Serie Mensual'!F$2,'BASE BDUA'!$A$2:$A$1048576,'Serie Mensual'!$B$1)</f>
        <v>22159521</v>
      </c>
      <c r="G4" s="37">
        <f>SUMIFS('BASE BDUA'!$I$2:$I$1048576,'BASE BDUA'!$B$2:$B$1048576,'Serie Mensual'!G$2,'BASE BDUA'!$A$2:$A$1048576,'Serie Mensual'!$B$1)</f>
        <v>22596052</v>
      </c>
      <c r="H4" s="37">
        <f>SUMIFS('BASE BDUA'!$I$2:$I$1048576,'BASE BDUA'!$B$2:$B$1048576,'Serie Mensual'!H$2,'BASE BDUA'!$A$2:$A$1048576,'Serie Mensual'!$B$1)</f>
        <v>22524630</v>
      </c>
      <c r="I4" s="37">
        <f>SUMIFS('BASE BDUA'!$I$2:$I$1048576,'BASE BDUA'!$B$2:$B$1048576,'Serie Mensual'!I$2,'BASE BDUA'!$A$2:$A$1048576,'Serie Mensual'!$B$1)</f>
        <v>22206774</v>
      </c>
      <c r="J4" s="37">
        <f>SUMIFS('BASE BDUA'!$I$2:$I$1048576,'BASE BDUA'!$B$2:$B$1048576,'Serie Mensual'!J$2,'BASE BDUA'!$A$2:$A$1048576,'Serie Mensual'!$B$1)</f>
        <v>22313138</v>
      </c>
      <c r="K4" s="37">
        <f>SUMIFS('BASE BDUA'!$I$2:$I$1048576,'BASE BDUA'!$B$2:$B$1048576,'Serie Mensual'!K$2,'BASE BDUA'!$A$2:$A$1048576,'Serie Mensual'!$B$1)</f>
        <v>22348137</v>
      </c>
      <c r="L4" s="37">
        <f>SUMIFS('BASE BDUA'!$I$2:$I$1048576,'BASE BDUA'!$B$2:$B$1048576,'Serie Mensual'!L$2,'BASE BDUA'!$A$2:$A$1048576,'Serie Mensual'!$B$1)</f>
        <v>22469350</v>
      </c>
      <c r="M4" s="37">
        <f>SUMIFS('BASE BDUA'!$I$2:$I$1048576,'BASE BDUA'!$B$2:$B$1048576,'Serie Mensual'!M$2,'BASE BDUA'!$A$2:$A$1048576,'Serie Mensual'!$B$1)</f>
        <v>22552636</v>
      </c>
      <c r="N4" s="37">
        <f>SUMIFS('BASE BDUA'!$I$2:$I$1048576,'BASE BDUA'!$B$2:$B$1048576,'Serie Mensual'!N$2,'BASE BDUA'!$A$2:$A$1048576,'Serie Mensual'!$N$1)</f>
        <v>22531999</v>
      </c>
      <c r="O4" s="37">
        <f>SUMIFS('BASE BDUA'!$I$2:$I$1048576,'BASE BDUA'!$B$2:$B$1048576,'Serie Mensual'!O$2,'BASE BDUA'!$A$2:$A$1048576,'Serie Mensual'!$N$1)</f>
        <v>22606141</v>
      </c>
      <c r="P4" s="37">
        <f>SUMIFS('BASE BDUA'!$I$2:$I$1048576,'BASE BDUA'!$B$2:$B$1048576,'Serie Mensual'!P$2,'BASE BDUA'!$A$2:$A$1048576,'Serie Mensual'!$N$1)</f>
        <v>22603225</v>
      </c>
      <c r="Q4" s="37">
        <f>SUMIFS('BASE BDUA'!$I$2:$I$1048576,'BASE BDUA'!$B$2:$B$1048576,'Serie Mensual'!Q$2,'BASE BDUA'!$A$2:$A$1048576,'Serie Mensual'!$N$1)</f>
        <v>22594693</v>
      </c>
      <c r="R4" s="37">
        <f>SUMIFS('BASE BDUA'!$I$2:$I$1048576,'BASE BDUA'!$B$2:$B$1048576,'Serie Mensual'!R$2,'BASE BDUA'!$A$2:$A$1048576,'Serie Mensual'!$N$1)</f>
        <v>22612718</v>
      </c>
      <c r="S4" s="37">
        <f>SUMIFS('BASE BDUA'!$I$2:$I$1048576,'BASE BDUA'!$B$2:$B$1048576,'Serie Mensual'!S$2,'BASE BDUA'!$A$2:$A$1048576,'Serie Mensual'!$N$1)</f>
        <v>22573136</v>
      </c>
      <c r="T4" s="37">
        <f>SUMIFS('BASE BDUA'!$I$2:$I$1048576,'BASE BDUA'!$B$2:$B$1048576,'Serie Mensual'!T$2,'BASE BDUA'!$A$2:$A$1048576,'Serie Mensual'!$N$1)</f>
        <v>22604806</v>
      </c>
      <c r="U4" s="37">
        <f>SUMIFS('BASE BDUA'!$I$2:$I$1048576,'BASE BDUA'!$B$2:$B$1048576,'Serie Mensual'!U$2,'BASE BDUA'!$A$2:$A$1048576,'Serie Mensual'!$N$1)</f>
        <v>22689593</v>
      </c>
      <c r="V4" s="37">
        <f>SUMIFS('BASE BDUA'!$I$2:$I$1048576,'BASE BDUA'!$B$2:$B$1048576,'Serie Mensual'!V$2,'BASE BDUA'!$A$2:$A$1048576,'Serie Mensual'!$N$1)</f>
        <v>22577228</v>
      </c>
      <c r="W4" s="37">
        <f>SUMIFS('BASE BDUA'!$I$2:$I$1048576,'BASE BDUA'!$B$2:$B$1048576,'Serie Mensual'!W$2,'BASE BDUA'!$A$2:$A$1048576,'Serie Mensual'!$N$1)</f>
        <v>22495120</v>
      </c>
      <c r="X4" s="37">
        <f>SUMIFS('BASE BDUA'!$I$2:$I$1048576,'BASE BDUA'!$B$2:$B$1048576,'Serie Mensual'!X$2,'BASE BDUA'!$A$2:$A$1048576,'Serie Mensual'!$N$1)</f>
        <v>22610944</v>
      </c>
      <c r="Y4" s="37">
        <f>SUMIFS('BASE BDUA'!$I$2:$I$1048576,'BASE BDUA'!$B$2:$B$1048576,'Serie Mensual'!Y$2,'BASE BDUA'!$A$2:$A$1048576,'Serie Mensual'!$N$1)</f>
        <v>22763819</v>
      </c>
      <c r="Z4" s="37">
        <f>SUMIFS('BASE BDUA'!$I$2:$I$1048576,'BASE BDUA'!$B$2:$B$1048576,'Serie Mensual'!Z$2,'BASE BDUA'!$A$2:$A$1048576,'Serie Mensual'!$Z$1)</f>
        <v>22847124</v>
      </c>
      <c r="AA4" s="37">
        <f>SUMIFS('BASE BDUA'!$I$2:$I$1048576,'BASE BDUA'!$B$2:$B$1048576,'Serie Mensual'!AA$2,'BASE BDUA'!$A$2:$A$1048576,'Serie Mensual'!$Z$1)</f>
        <v>23027863</v>
      </c>
      <c r="AB4" s="37">
        <f>SUMIFS('BASE BDUA'!$I$2:$I$1048576,'BASE BDUA'!$B$2:$B$1048576,'Serie Mensual'!AB$2,'BASE BDUA'!$A$2:$A$1048576,'Serie Mensual'!$Z$1)</f>
        <v>23038287</v>
      </c>
      <c r="AC4" s="37">
        <f>SUMIFS('BASE BDUA'!$I$2:$I$1048576,'BASE BDUA'!$B$2:$B$1048576,'Serie Mensual'!AC$2,'BASE BDUA'!$A$2:$A$1048576,'Serie Mensual'!$Z$1)</f>
        <v>23101206</v>
      </c>
      <c r="AD4" s="37">
        <f>SUMIFS('BASE BDUA'!$I$2:$I$1048576,'BASE BDUA'!$B$2:$B$1048576,'Serie Mensual'!AD$2,'BASE BDUA'!$A$2:$A$1048576,'Serie Mensual'!$Z$1)</f>
        <v>23108255</v>
      </c>
      <c r="AE4" s="37">
        <f>SUMIFS('BASE BDUA'!$I$2:$I$1048576,'BASE BDUA'!$B$2:$B$1048576,'Serie Mensual'!AE$2,'BASE BDUA'!$A$2:$A$1048576,'Serie Mensual'!$Z$1)</f>
        <v>23149395</v>
      </c>
      <c r="AF4" s="37">
        <f>SUMIFS('BASE BDUA'!$I$2:$I$1048576,'BASE BDUA'!$B$2:$B$1048576,'Serie Mensual'!AF$2,'BASE BDUA'!$A$2:$A$1048576,'Serie Mensual'!$Z$1)</f>
        <v>23161094</v>
      </c>
      <c r="AG4" s="37">
        <f>SUMIFS('BASE BDUA'!$I$2:$I$1048576,'BASE BDUA'!$B$2:$B$1048576,'Serie Mensual'!AG$2,'BASE BDUA'!$A$2:$A$1048576,'Serie Mensual'!$Z$1)</f>
        <v>23047631</v>
      </c>
      <c r="AH4" s="37">
        <f>SUMIFS('BASE BDUA'!$I$2:$I$1048576,'BASE BDUA'!$B$2:$B$1048576,'Serie Mensual'!AH$2,'BASE BDUA'!$A$2:$A$1048576,'Serie Mensual'!$Z$1)</f>
        <v>23092586</v>
      </c>
      <c r="AI4" s="37">
        <f>SUMIFS('BASE BDUA'!$I$2:$I$1048576,'BASE BDUA'!$B$2:$B$1048576,'Serie Mensual'!AI$2,'BASE BDUA'!$A$2:$A$1048576,'Serie Mensual'!$Z$1)</f>
        <v>23125132</v>
      </c>
      <c r="AJ4" s="37">
        <f>SUMIFS('BASE BDUA'!$I$2:$I$1048576,'BASE BDUA'!$B$2:$B$1048576,'Serie Mensual'!AJ$2,'BASE BDUA'!$A$2:$A$1048576,'Serie Mensual'!$Z$1)</f>
        <v>23184481</v>
      </c>
      <c r="AK4" s="37">
        <f>SUMIFS('BASE BDUA'!$I$2:$I$1048576,'BASE BDUA'!$B$2:$B$1048576,'Serie Mensual'!AK$2,'BASE BDUA'!$A$2:$A$1048576,'Serie Mensual'!$Z$1)</f>
        <v>23179798</v>
      </c>
      <c r="AL4" s="37">
        <f>SUMIFS('BASE BDUA'!$I$2:$I$1048576,'BASE BDUA'!$B$2:$B$1048576,'Serie Mensual'!AL$2,'BASE BDUA'!$A$2:$A$1048576,'Serie Mensual'!$AL$1)</f>
        <v>23280749</v>
      </c>
      <c r="AM4" s="37">
        <f>SUMIFS('BASE BDUA'!$I$2:$I$1048576,'BASE BDUA'!$B$2:$B$1048576,'Serie Mensual'!AM$2,'BASE BDUA'!$A$2:$A$1048576,'Serie Mensual'!$AL$1)</f>
        <v>23169205</v>
      </c>
      <c r="AN4" s="37">
        <f>SUMIFS('BASE BDUA'!$I$2:$I$1048576,'BASE BDUA'!$B$2:$B$1048576,'Serie Mensual'!AN$2,'BASE BDUA'!$A$2:$A$1048576,'Serie Mensual'!$AL$1)</f>
        <v>23043019</v>
      </c>
      <c r="AO4" s="37">
        <f>SUMIFS('BASE BDUA'!$I$2:$I$1048576,'BASE BDUA'!$B$2:$B$1048576,'Serie Mensual'!AO$2,'BASE BDUA'!$A$2:$A$1048576,'Serie Mensual'!$AL$1)</f>
        <v>22973314</v>
      </c>
      <c r="AP4" s="37">
        <f>SUMIFS('BASE BDUA'!$I$2:$I$1048576,'BASE BDUA'!$B$2:$B$1048576,'Serie Mensual'!AP$2,'BASE BDUA'!$A$2:$A$1048576,'Serie Mensual'!$AL$1)</f>
        <v>22936572</v>
      </c>
      <c r="AQ4" s="37">
        <f>SUMIFS('BASE BDUA'!$I$2:$I$1048576,'BASE BDUA'!$B$2:$B$1048576,'Serie Mensual'!AQ$2,'BASE BDUA'!$A$2:$A$1048576,'Serie Mensual'!$AL$1)</f>
        <v>22448266</v>
      </c>
      <c r="AR4" s="37">
        <f>SUMIFS('BASE BDUA'!$I$2:$I$1048576,'BASE BDUA'!$B$2:$B$1048576,'Serie Mensual'!AR$2,'BASE BDUA'!$A$2:$A$1048576,'Serie Mensual'!$AL$1)</f>
        <v>22297550</v>
      </c>
      <c r="AS4" s="37">
        <f>SUMIFS('BASE BDUA'!$I$2:$I$1048576,'BASE BDUA'!$B$2:$B$1048576,'Serie Mensual'!AS$2,'BASE BDUA'!$A$2:$A$1048576,'Serie Mensual'!$AL$1)</f>
        <v>22286022</v>
      </c>
      <c r="AT4" s="37">
        <f>SUMIFS('BASE BDUA'!$I$2:$I$1048576,'BASE BDUA'!$B$2:$B$1048576,'Serie Mensual'!AT$2,'BASE BDUA'!$A$2:$A$1048576,'Serie Mensual'!$AL$1)</f>
        <v>22277420</v>
      </c>
      <c r="AU4" s="37">
        <f>SUMIFS('BASE BDUA'!$I$2:$I$1048576,'BASE BDUA'!$B$2:$B$1048576,'Serie Mensual'!AU$2,'BASE BDUA'!$A$2:$A$1048576,'Serie Mensual'!$AL$1)</f>
        <v>22216252</v>
      </c>
      <c r="AV4" s="37">
        <f>SUMIFS('BASE BDUA'!$I$2:$I$1048576,'BASE BDUA'!$B$2:$B$1048576,'Serie Mensual'!AV$2,'BASE BDUA'!$A$2:$A$1048576,'Serie Mensual'!$AL$1)</f>
        <v>22160662</v>
      </c>
      <c r="AW4" s="37">
        <f>SUMIFS('BASE BDUA'!$I$2:$I$1048576,'BASE BDUA'!$B$2:$B$1048576,'Serie Mensual'!AW$2,'BASE BDUA'!$A$2:$A$1048576,'Serie Mensual'!$AL$1)</f>
        <v>22171463</v>
      </c>
      <c r="AX4" s="37">
        <f>SUMIFS('BASE BDUA'!$I$2:$I$1048576,'BASE BDUA'!$B$2:$B$1048576,'Serie Mensual'!AX$2,'BASE BDUA'!$A$2:$A$1048576,'Serie Mensual'!$AX$1)</f>
        <v>22155692</v>
      </c>
      <c r="AY4" s="37">
        <f>SUMIFS('BASE BDUA'!$I$2:$I$1048576,'BASE BDUA'!$B$2:$B$1048576,'Serie Mensual'!AY$2,'BASE BDUA'!$A$2:$A$1048576,'Serie Mensual'!$AX$1)</f>
        <v>22155352</v>
      </c>
      <c r="AZ4" s="37">
        <f>SUMIFS('BASE BDUA'!$I$2:$I$1048576,'BASE BDUA'!$B$2:$B$1048576,'Serie Mensual'!AZ$2,'BASE BDUA'!$A$2:$A$1048576,'Serie Mensual'!$AX$1)</f>
        <v>22116911</v>
      </c>
      <c r="BA4" s="37">
        <f>SUMIFS('BASE BDUA'!$I$2:$I$1048576,'BASE BDUA'!$B$2:$B$1048576,'Serie Mensual'!BA$2,'BASE BDUA'!$A$2:$A$1048576,'Serie Mensual'!$AX$1)</f>
        <v>22089928</v>
      </c>
      <c r="BB4" s="37">
        <f>SUMIFS('BASE BDUA'!$I$2:$I$1048576,'BASE BDUA'!$B$2:$B$1048576,'Serie Mensual'!BB$2,'BASE BDUA'!$A$2:$A$1048576,'Serie Mensual'!$AX$1)</f>
        <v>22105323</v>
      </c>
      <c r="BC4" s="37">
        <f>SUMIFS('BASE BDUA'!$I$2:$I$1048576,'BASE BDUA'!$B$2:$B$1048576,'Serie Mensual'!BC$2,'BASE BDUA'!$A$2:$A$1048576,'Serie Mensual'!$AX$1)</f>
        <v>22144276</v>
      </c>
      <c r="BD4" s="37">
        <f>SUMIFS('BASE BDUA'!$I$2:$I$1048576,'BASE BDUA'!$B$2:$B$1048576,'Serie Mensual'!BD$2,'BASE BDUA'!$A$2:$A$1048576,'Serie Mensual'!$AX$1)</f>
        <v>22232902</v>
      </c>
      <c r="BE4" s="37">
        <f>SUMIFS('BASE BDUA'!$I$2:$I$1048576,'BASE BDUA'!$B$2:$B$1048576,'Serie Mensual'!BE$2,'BASE BDUA'!$A$2:$A$1048576,'Serie Mensual'!$AX$1)</f>
        <v>22277260</v>
      </c>
      <c r="BF4" s="37">
        <f>SUMIFS('BASE BDUA'!$I$2:$I$1048576,'BASE BDUA'!$B$2:$B$1048576,'Serie Mensual'!BF$2,'BASE BDUA'!$A$2:$A$1048576,'Serie Mensual'!$AX$1)</f>
        <v>22341698</v>
      </c>
      <c r="BG4" s="37">
        <f>SUMIFS('BASE BDUA'!$I$2:$I$1048576,'BASE BDUA'!$B$2:$B$1048576,'Serie Mensual'!BG$2,'BASE BDUA'!$A$2:$A$1048576,'Serie Mensual'!$AX$1)</f>
        <v>22381472</v>
      </c>
      <c r="BH4" s="37">
        <f>SUMIFS('BASE BDUA'!$I$2:$I$1048576,'BASE BDUA'!$B$2:$B$1048576,'Serie Mensual'!BH$2,'BASE BDUA'!$A$2:$A$1048576,'Serie Mensual'!$AX$1)</f>
        <v>22397118</v>
      </c>
      <c r="BI4" s="37">
        <f>SUMIFS('BASE BDUA'!$I$2:$I$1048576,'BASE BDUA'!$B$2:$B$1048576,'Serie Mensual'!BI$2,'BASE BDUA'!$A$2:$A$1048576,'Serie Mensual'!$AX$1)</f>
        <v>22434577</v>
      </c>
      <c r="BJ4" s="37">
        <f>SUMIFS('BASE BDUA'!$I$2:$I$1048576,'BASE BDUA'!$B$2:$B$1048576,'Serie Mensual'!BJ$2,'BASE BDUA'!$A$2:$A$1048576,'Serie Mensual'!$BJ$1)</f>
        <v>22475109</v>
      </c>
      <c r="BK4" s="37">
        <f>SUMIFS('BASE BDUA'!$I$2:$I$1048576,'BASE BDUA'!$B$2:$B$1048576,'Serie Mensual'!BK$2,'BASE BDUA'!$A$2:$A$1048576,'Serie Mensual'!$BJ$1)</f>
        <v>22557235</v>
      </c>
      <c r="BL4" s="37">
        <f>SUMIFS('BASE BDUA'!$I$2:$I$1048576,'BASE BDUA'!$B$2:$B$1048576,'Serie Mensual'!BL$2,'BASE BDUA'!$A$2:$A$1048576,'Serie Mensual'!$BJ$1)</f>
        <v>22515030</v>
      </c>
      <c r="BM4" s="37">
        <f>SUMIFS('BASE BDUA'!$I$2:$I$1048576,'BASE BDUA'!$B$2:$B$1048576,'Serie Mensual'!BM$2,'BASE BDUA'!$A$2:$A$1048576,'Serie Mensual'!$BJ$1)</f>
        <v>22544740</v>
      </c>
      <c r="BN4" s="37">
        <f>SUMIFS('BASE BDUA'!$I$2:$I$1048576,'BASE BDUA'!$B$2:$B$1048576,'Serie Mensual'!BN$2,'BASE BDUA'!$A$2:$A$1048576,'Serie Mensual'!$BJ$1)</f>
        <v>22561343</v>
      </c>
      <c r="BO4" s="37">
        <f>SUMIFS('BASE BDUA'!$I$2:$I$1048576,'BASE BDUA'!$B$2:$B$1048576,'Serie Mensual'!BO$2,'BASE BDUA'!$A$2:$A$1048576,'Serie Mensual'!$BJ$1)</f>
        <v>22559724</v>
      </c>
      <c r="BP4" s="37">
        <f>SUMIFS('BASE BDUA'!$I$2:$I$1048576,'BASE BDUA'!$B$2:$B$1048576,'Serie Mensual'!BP$2,'BASE BDUA'!$A$2:$A$1048576,'Serie Mensual'!$BJ$1)</f>
        <v>22529319</v>
      </c>
      <c r="BQ4" s="37">
        <f>SUMIFS('BASE BDUA'!$I$2:$I$1048576,'BASE BDUA'!$B$2:$B$1048576,'Serie Mensual'!BQ$2,'BASE BDUA'!$A$2:$A$1048576,'Serie Mensual'!$BJ$1)</f>
        <v>22664454</v>
      </c>
      <c r="BR4" s="37">
        <f>SUMIFS('BASE BDUA'!$I$2:$I$1048576,'BASE BDUA'!$B$2:$B$1048576,'Serie Mensual'!BR$2,'BASE BDUA'!$A$2:$A$1048576,'Serie Mensual'!$BJ$1)</f>
        <v>22608894</v>
      </c>
      <c r="BS4" s="37">
        <f>SUMIFS('BASE BDUA'!$I$2:$I$1048576,'BASE BDUA'!$B$2:$B$1048576,'Serie Mensual'!BS$2,'BASE BDUA'!$A$2:$A$1048576,'Serie Mensual'!$BJ$1)</f>
        <v>22619627</v>
      </c>
      <c r="BT4" s="37">
        <f>SUMIFS('BASE BDUA'!$I$2:$I$1048576,'BASE BDUA'!$B$2:$B$1048576,'Serie Mensual'!BT$2,'BASE BDUA'!$A$2:$A$1048576,'Serie Mensual'!$BJ$1)</f>
        <v>22705360</v>
      </c>
      <c r="BU4" s="37">
        <f>SUMIFS('BASE BDUA'!$I$2:$I$1048576,'BASE BDUA'!$B$2:$B$1048576,'Serie Mensual'!BU$2,'BASE BDUA'!$A$2:$A$1048576,'Serie Mensual'!$BJ$1)</f>
        <v>22658108</v>
      </c>
      <c r="BV4" s="37">
        <f>SUMIFS('BASE BDUA'!$I$2:$I$1048576,'BASE BDUA'!$B$2:$B$1048576,'Serie Mensual'!BV$2,'BASE BDUA'!$A$2:$A$1048576,'Serie Mensual'!$BV$1)</f>
        <v>22763270</v>
      </c>
      <c r="BW4" s="37">
        <f>SUMIFS('BASE BDUA'!$I$2:$I$1048576,'BASE BDUA'!$B$2:$B$1048576,'Serie Mensual'!BW$2,'BASE BDUA'!$A$2:$A$1048576,'Serie Mensual'!$BV$1)</f>
        <v>22800495</v>
      </c>
      <c r="BX4" s="37">
        <f>SUMIFS('BASE BDUA'!$I$2:$I$1048576,'BASE BDUA'!$B$2:$B$1048576,'Serie Mensual'!BX$2,'BASE BDUA'!$A$2:$A$1048576,'Serie Mensual'!$BV$1)</f>
        <v>22830361</v>
      </c>
      <c r="BY4" s="37">
        <f>SUMIFS('BASE BDUA'!$I$2:$I$1048576,'BASE BDUA'!$B$2:$B$1048576,'Serie Mensual'!BY$2,'BASE BDUA'!$A$2:$A$1048576,'Serie Mensual'!$BV$1)</f>
        <v>22814565</v>
      </c>
      <c r="BZ4" s="37">
        <f>SUMIFS('BASE BDUA'!$I$2:$I$1048576,'BASE BDUA'!$B$2:$B$1048576,'Serie Mensual'!BZ$2,'BASE BDUA'!$A$2:$A$1048576,'Serie Mensual'!$BV$1)</f>
        <v>22917442</v>
      </c>
      <c r="CA4" s="37">
        <f>SUMIFS('BASE BDUA'!$I$2:$I$1048576,'BASE BDUA'!$B$2:$B$1048576,'Serie Mensual'!CA$2,'BASE BDUA'!$A$2:$A$1048576,'Serie Mensual'!$BV$1)</f>
        <v>22852689</v>
      </c>
      <c r="CB4" s="37">
        <f>SUMIFS('BASE BDUA'!$I$2:$I$1048576,'BASE BDUA'!$B$2:$B$1048576,'Serie Mensual'!CB$2,'BASE BDUA'!$A$2:$A$1048576,'Serie Mensual'!$BV$1)</f>
        <v>22834157</v>
      </c>
      <c r="CC4" s="37">
        <f>SUMIFS('BASE BDUA'!$I$2:$I$1048576,'BASE BDUA'!$B$2:$B$1048576,'Serie Mensual'!CC$2,'BASE BDUA'!$A$2:$A$1048576,'Serie Mensual'!$BV$1)</f>
        <v>22846661</v>
      </c>
      <c r="CD4" s="37">
        <f>SUMIFS('BASE BDUA'!$I$2:$I$1048576,'BASE BDUA'!$B$2:$B$1048576,'Serie Mensual'!CD$2,'BASE BDUA'!$A$2:$A$1048576,'Serie Mensual'!$BV$1)</f>
        <v>22882254</v>
      </c>
      <c r="CE4" s="37">
        <f>SUMIFS('BASE BDUA'!$I$2:$I$1048576,'BASE BDUA'!$B$2:$B$1048576,'Serie Mensual'!CE$2,'BASE BDUA'!$A$2:$A$1048576,'Serie Mensual'!$BV$1)</f>
        <v>22848511</v>
      </c>
      <c r="CF4" s="37">
        <f>SUMIFS('BASE BDUA'!$I$2:$I$1048576,'BASE BDUA'!$B$2:$B$1048576,'Serie Mensual'!CF$2,'BASE BDUA'!$A$2:$A$1048576,'Serie Mensual'!$BV$1)</f>
        <v>22818417</v>
      </c>
      <c r="CG4" s="37">
        <f>SUMIFS('BASE BDUA'!$I$2:$I$1048576,'BASE BDUA'!$B$2:$B$1048576,'Serie Mensual'!CG$2,'BASE BDUA'!$A$2:$A$1048576,'Serie Mensual'!$BV$1)</f>
        <v>22836732</v>
      </c>
      <c r="CH4" s="37">
        <f>SUMIFS('BASE BDUA'!$I$2:$I$1048576,'BASE BDUA'!$B$2:$B$1048576,'Serie Mensual'!CH$2,'BASE BDUA'!$A$2:$A$1048576,'Serie Mensual'!$CH$1)</f>
        <v>22901063</v>
      </c>
      <c r="CI4" s="37">
        <f>SUMIFS('BASE BDUA'!$I$2:$I$1048576,'BASE BDUA'!$B$2:$B$1048576,'Serie Mensual'!CI$2,'BASE BDUA'!$A$2:$A$1048576,'Serie Mensual'!$CH$1)</f>
        <v>23392249</v>
      </c>
      <c r="CJ4" s="37">
        <f>SUMIFS('BASE BDUA'!$I$2:$I$1048576,'BASE BDUA'!$B$2:$B$1048576,'Serie Mensual'!CJ$2,'BASE BDUA'!$A$2:$A$1048576,'Serie Mensual'!$CH$1)</f>
        <v>23617403</v>
      </c>
      <c r="CK4" s="37">
        <f>SUMIFS('BASE BDUA'!$I$2:$I$1048576,'BASE BDUA'!$B$2:$B$1048576,'Serie Mensual'!CK$2,'BASE BDUA'!$A$2:$A$1048576,'Serie Mensual'!$CH$1)</f>
        <v>23825631</v>
      </c>
      <c r="CL4" s="37">
        <f>SUMIFS('BASE BDUA'!$I$2:$I$1048576,'BASE BDUA'!$B$2:$B$1048576,'Serie Mensual'!CL$2,'BASE BDUA'!$A$2:$A$1048576,'Serie Mensual'!$CH$1)</f>
        <v>24160195</v>
      </c>
      <c r="CM4" s="37">
        <f>SUMIFS('BASE BDUA'!$I$2:$I$1048576,'BASE BDUA'!$B$2:$B$1048576,'Serie Mensual'!CM$2,'BASE BDUA'!$A$2:$A$1048576,'Serie Mensual'!$CH$1)</f>
        <v>24314873</v>
      </c>
      <c r="CN4" s="37">
        <f>SUMIFS('BASE BDUA'!$I$2:$I$1048576,'BASE BDUA'!$B$2:$B$1048576,'Serie Mensual'!CN$2,'BASE BDUA'!$A$2:$A$1048576,'Serie Mensual'!$CH$1)</f>
        <v>24399986</v>
      </c>
      <c r="CO4" s="37">
        <f>SUMIFS('BASE BDUA'!$I$2:$I$1048576,'BASE BDUA'!$B$2:$B$1048576,'Serie Mensual'!CO$2,'BASE BDUA'!$A$2:$A$1048576,'Serie Mensual'!$CH$1)</f>
        <v>24199761</v>
      </c>
      <c r="CP4" s="37">
        <f>SUMIFS('BASE BDUA'!$I$2:$I$1048576,'BASE BDUA'!$B$2:$B$1048576,'Serie Mensual'!CP$2,'BASE BDUA'!$A$2:$A$1048576,'Serie Mensual'!$CH$1)</f>
        <v>24212965</v>
      </c>
      <c r="CQ4" s="37">
        <f>SUMIFS('BASE BDUA'!$I$2:$I$1048576,'BASE BDUA'!$B$2:$B$1048576,'Serie Mensual'!CQ$2,'BASE BDUA'!$A$2:$A$1048576,'Serie Mensual'!$CH$1)</f>
        <v>24141281</v>
      </c>
      <c r="CR4" s="37">
        <f>SUMIFS('BASE BDUA'!$I$2:$I$1048576,'BASE BDUA'!$B$2:$B$1048576,'Serie Mensual'!CR$2,'BASE BDUA'!$A$2:$A$1048576,'Serie Mensual'!$CH$1)</f>
        <v>24087863</v>
      </c>
      <c r="CS4" s="37">
        <f>SUMIFS('BASE BDUA'!$I$2:$I$1048576,'BASE BDUA'!$B$2:$B$1048576,'Serie Mensual'!CS$2,'BASE BDUA'!$A$2:$A$1048576,'Serie Mensual'!$CH$1)</f>
        <v>24032214</v>
      </c>
      <c r="CT4" s="37">
        <f>SUMIFS('BASE BDUA'!$I$2:$I$1048576,'BASE BDUA'!$B$2:$B$1048576,'Serie Mensual'!CT$2,'BASE BDUA'!$A$2:$A$1048576,'Serie Mensual'!$CT$1)</f>
        <v>24071284</v>
      </c>
      <c r="CU4" s="37">
        <f>SUMIFS('BASE BDUA'!$I$2:$I$1048576,'BASE BDUA'!$B$2:$B$1048576,'Serie Mensual'!CU$2,'BASE BDUA'!$A$2:$A$1048576,'Serie Mensual'!$CT$1)</f>
        <v>24084843</v>
      </c>
      <c r="CV4" s="37">
        <f>SUMIFS('BASE BDUA'!$I$2:$I$1048576,'BASE BDUA'!$B$2:$B$1048576,'Serie Mensual'!CV$2,'BASE BDUA'!$A$2:$A$1048576,'Serie Mensual'!$CT$1)</f>
        <v>23986760</v>
      </c>
      <c r="CW4" s="37">
        <f>SUMIFS('BASE BDUA'!$I$2:$I$1048576,'BASE BDUA'!$B$2:$B$1048576,'Serie Mensual'!CW$2,'BASE BDUA'!$A$2:$A$1048576,'Serie Mensual'!$CT$1)</f>
        <v>23961182</v>
      </c>
      <c r="CX4" s="37">
        <f>GETPIVOTDATA("AFILIAFOS SUBSIDIADO",Dinamicas!$B$20,"AÑO",2021,"MES","Mayo")</f>
        <v>23897533</v>
      </c>
      <c r="CY4" s="37">
        <f>GETPIVOTDATA("AFILIAFOS SUBSIDIADO",Dinamicas!$B$20,"AÑO",2021,"MES","Junio")</f>
        <v>23890730</v>
      </c>
      <c r="CZ4" s="37">
        <f>GETPIVOTDATA("AFILIAFOS SUBSIDIADO",Dinamicas!$B$20,"AÑO",2021,"MES","Julio")</f>
        <v>23897449</v>
      </c>
      <c r="DA4" s="37">
        <f>GETPIVOTDATA("AFILIAFOS SUBSIDIADO",Dinamicas!$B$20,"AÑO",2021,"MES","Agosto")</f>
        <v>23859992</v>
      </c>
      <c r="DB4" s="37">
        <f>GETPIVOTDATA("AFILIAFOS SUBSIDIADO",Dinamicas!$B$20,"AÑO",2021,"MES","Septiembre")</f>
        <v>24021193</v>
      </c>
      <c r="DC4" s="37">
        <f>GETPIVOTDATA("AFILIAFOS SUBSIDIADO",Dinamicas!$B$20,"AÑO",2021,"MES","Octubre")</f>
        <v>23973366</v>
      </c>
      <c r="DD4" s="37">
        <f>GETPIVOTDATA("AFILIAFOS SUBSIDIADO",Dinamicas!$B$20,"AÑO",2021,"MES","Noviembre")</f>
        <v>24000879</v>
      </c>
      <c r="DE4" s="37">
        <f>GETPIVOTDATA("AFILIAFOS SUBSIDIADO",Dinamicas!$B$20,"AÑO",2021,"MES","Diciembre")</f>
        <v>23976956</v>
      </c>
      <c r="DF4" s="37">
        <f>GETPIVOTDATA("AFILIAFOS SUBSIDIADO",Dinamicas!$B$20,"AÑO",2022,"MES","Enero")</f>
        <v>24022555</v>
      </c>
      <c r="DH4" s="3" t="s">
        <v>164</v>
      </c>
      <c r="DI4" s="34">
        <f>+BV4/1000000</f>
        <v>22.763269999999999</v>
      </c>
      <c r="DJ4" s="34">
        <f t="shared" ref="DJ4" si="3">+BW4/1000000</f>
        <v>22.800495000000002</v>
      </c>
      <c r="DK4" s="34">
        <f t="shared" ref="DK4" si="4">+BX4/1000000</f>
        <v>22.830361</v>
      </c>
      <c r="DL4" s="34">
        <f t="shared" ref="DL4" si="5">+BY4/1000000</f>
        <v>22.814565000000002</v>
      </c>
      <c r="DM4" s="34">
        <f t="shared" ref="DM4" si="6">+BZ4/1000000</f>
        <v>22.917442000000001</v>
      </c>
      <c r="DN4" s="34">
        <f t="shared" ref="DN4" si="7">+CA4/1000000</f>
        <v>22.852689000000002</v>
      </c>
      <c r="DO4" s="34">
        <f t="shared" ref="DO4" si="8">+CB4/1000000</f>
        <v>22.834157000000001</v>
      </c>
      <c r="DP4" s="34">
        <f t="shared" ref="DP4:EO4" si="9">+CC4/1000000</f>
        <v>22.846661000000001</v>
      </c>
      <c r="DQ4" s="34">
        <f t="shared" si="9"/>
        <v>22.882254</v>
      </c>
      <c r="DR4" s="34">
        <f t="shared" si="9"/>
        <v>22.848510999999998</v>
      </c>
      <c r="DS4" s="34">
        <f t="shared" si="9"/>
        <v>22.818417</v>
      </c>
      <c r="DT4" s="34">
        <f t="shared" si="9"/>
        <v>22.836732000000001</v>
      </c>
      <c r="DU4" s="34">
        <f t="shared" si="9"/>
        <v>22.901063000000001</v>
      </c>
      <c r="DV4" s="34">
        <f t="shared" si="9"/>
        <v>23.392249</v>
      </c>
      <c r="DW4" s="34">
        <f t="shared" si="9"/>
        <v>23.617402999999999</v>
      </c>
      <c r="DX4" s="34">
        <f t="shared" si="9"/>
        <v>23.825631000000001</v>
      </c>
      <c r="DY4" s="34">
        <f t="shared" si="9"/>
        <v>24.160195000000002</v>
      </c>
      <c r="DZ4" s="34">
        <f t="shared" si="9"/>
        <v>24.314872999999999</v>
      </c>
      <c r="EA4" s="34">
        <f t="shared" si="9"/>
        <v>24.399985999999998</v>
      </c>
      <c r="EB4" s="34">
        <f t="shared" si="9"/>
        <v>24.199760999999999</v>
      </c>
      <c r="EC4" s="34">
        <f t="shared" si="9"/>
        <v>24.212965000000001</v>
      </c>
      <c r="ED4" s="34">
        <f t="shared" si="9"/>
        <v>24.141280999999999</v>
      </c>
      <c r="EE4" s="34">
        <f t="shared" si="9"/>
        <v>24.087862999999999</v>
      </c>
      <c r="EF4" s="34">
        <f t="shared" si="9"/>
        <v>24.032214</v>
      </c>
      <c r="EG4" s="34">
        <f t="shared" si="9"/>
        <v>24.071283999999999</v>
      </c>
      <c r="EH4" s="34">
        <f t="shared" si="9"/>
        <v>24.084842999999999</v>
      </c>
      <c r="EI4" s="34">
        <f t="shared" si="9"/>
        <v>23.98676</v>
      </c>
      <c r="EJ4" s="34">
        <f t="shared" si="9"/>
        <v>23.961182000000001</v>
      </c>
      <c r="EK4" s="34">
        <f t="shared" si="9"/>
        <v>23.897532999999999</v>
      </c>
      <c r="EL4" s="34">
        <f t="shared" si="9"/>
        <v>23.890730000000001</v>
      </c>
      <c r="EM4" s="34">
        <f t="shared" si="9"/>
        <v>23.897449000000002</v>
      </c>
      <c r="EN4" s="34">
        <f t="shared" si="9"/>
        <v>23.859991999999998</v>
      </c>
      <c r="EO4" s="34">
        <f t="shared" si="9"/>
        <v>24.021193</v>
      </c>
      <c r="EP4" s="34">
        <f t="shared" si="1"/>
        <v>23.973365999999999</v>
      </c>
      <c r="EQ4" s="34">
        <f t="shared" si="2"/>
        <v>24.000879000000001</v>
      </c>
      <c r="ER4" s="34">
        <f t="shared" si="2"/>
        <v>23.976956000000001</v>
      </c>
    </row>
    <row r="5" spans="1:148" x14ac:dyDescent="0.3">
      <c r="A5" s="13" t="s">
        <v>96</v>
      </c>
      <c r="B5" s="37">
        <v>389618</v>
      </c>
      <c r="C5" s="37">
        <v>389530</v>
      </c>
      <c r="D5" s="37">
        <v>389234</v>
      </c>
      <c r="E5" s="37">
        <v>388711</v>
      </c>
      <c r="F5" s="37">
        <v>388385</v>
      </c>
      <c r="G5" s="37">
        <v>388097</v>
      </c>
      <c r="H5" s="37">
        <v>387904</v>
      </c>
      <c r="I5" s="37">
        <v>387434</v>
      </c>
      <c r="J5" s="37">
        <v>387340</v>
      </c>
      <c r="K5" s="37">
        <v>388442</v>
      </c>
      <c r="L5" s="37">
        <v>387986</v>
      </c>
      <c r="M5" s="37">
        <v>387664</v>
      </c>
      <c r="N5" s="37">
        <v>387107</v>
      </c>
      <c r="O5" s="37">
        <v>386676</v>
      </c>
      <c r="P5" s="37">
        <v>385995</v>
      </c>
      <c r="Q5" s="37">
        <v>385687</v>
      </c>
      <c r="R5" s="37">
        <v>516</v>
      </c>
      <c r="S5" s="37">
        <v>411</v>
      </c>
      <c r="T5" s="37">
        <v>407</v>
      </c>
      <c r="U5" s="37">
        <v>403</v>
      </c>
      <c r="V5" s="37">
        <v>398</v>
      </c>
      <c r="W5" s="37">
        <v>388</v>
      </c>
      <c r="X5" s="37">
        <v>386</v>
      </c>
      <c r="Y5" s="37">
        <v>367</v>
      </c>
      <c r="Z5" s="37">
        <v>366</v>
      </c>
      <c r="AA5" s="37">
        <v>364</v>
      </c>
      <c r="AB5" s="37">
        <v>360</v>
      </c>
      <c r="AC5" s="37">
        <v>359</v>
      </c>
      <c r="AD5" s="37">
        <v>354</v>
      </c>
      <c r="AE5" s="37">
        <v>354</v>
      </c>
      <c r="AF5" s="37">
        <v>353</v>
      </c>
      <c r="AG5" s="37">
        <v>353</v>
      </c>
      <c r="AH5" s="37">
        <v>349</v>
      </c>
      <c r="AI5" s="37">
        <v>345</v>
      </c>
      <c r="AJ5" s="37">
        <v>342</v>
      </c>
      <c r="AK5" s="37">
        <v>337</v>
      </c>
      <c r="AL5" s="37">
        <v>337</v>
      </c>
      <c r="AM5" s="37">
        <v>336</v>
      </c>
      <c r="AN5" s="37">
        <v>331</v>
      </c>
      <c r="AO5" s="37">
        <v>331</v>
      </c>
      <c r="AP5" s="37">
        <v>331</v>
      </c>
      <c r="AQ5" s="37">
        <v>331</v>
      </c>
      <c r="AR5" s="37">
        <v>331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37">
        <v>0</v>
      </c>
      <c r="BW5" s="37">
        <v>0</v>
      </c>
      <c r="BX5" s="37">
        <v>0</v>
      </c>
      <c r="BY5" s="37">
        <v>0</v>
      </c>
      <c r="BZ5" s="37">
        <v>0</v>
      </c>
      <c r="CA5" s="37">
        <v>0</v>
      </c>
      <c r="CB5" s="37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7">
        <v>0</v>
      </c>
      <c r="CL5" s="37">
        <v>0</v>
      </c>
      <c r="CM5" s="37">
        <v>0</v>
      </c>
      <c r="CN5" s="37">
        <v>0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0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0</v>
      </c>
      <c r="DB5" s="37">
        <v>0</v>
      </c>
      <c r="DC5" s="37">
        <v>0</v>
      </c>
      <c r="DD5" s="37">
        <v>0</v>
      </c>
      <c r="DE5" s="37">
        <v>0</v>
      </c>
      <c r="DF5" s="37">
        <v>0</v>
      </c>
      <c r="DH5" s="3" t="s">
        <v>172</v>
      </c>
      <c r="DI5" s="33">
        <f>+DI4/DI3</f>
        <v>1.0464206613568598</v>
      </c>
      <c r="DJ5" s="33">
        <f t="shared" ref="DJ5:EC5" si="10">+DJ4/DJ3</f>
        <v>1.0448291154925367</v>
      </c>
      <c r="DK5" s="33">
        <f t="shared" si="10"/>
        <v>1.0400530250099413</v>
      </c>
      <c r="DL5" s="33">
        <f t="shared" si="10"/>
        <v>1.0361136192567941</v>
      </c>
      <c r="DM5" s="33">
        <f t="shared" si="10"/>
        <v>1.0358743156172274</v>
      </c>
      <c r="DN5" s="33">
        <f t="shared" si="10"/>
        <v>1.0264710788859577</v>
      </c>
      <c r="DO5" s="33">
        <f t="shared" si="10"/>
        <v>1.0215587499614134</v>
      </c>
      <c r="DP5" s="33">
        <f t="shared" si="10"/>
        <v>1.0190622828600611</v>
      </c>
      <c r="DQ5" s="33">
        <f t="shared" si="10"/>
        <v>1.0171061016754328</v>
      </c>
      <c r="DR5" s="33">
        <f t="shared" ref="DR5:DS5" si="11">+DR4/DR3</f>
        <v>1.011210608622493</v>
      </c>
      <c r="DS5" s="33">
        <f t="shared" si="11"/>
        <v>1.008014848267117</v>
      </c>
      <c r="DT5" s="33">
        <f t="shared" ref="DT5" si="12">+DT4/DT3</f>
        <v>1.0095143991765003</v>
      </c>
      <c r="DU5" s="33">
        <f t="shared" si="10"/>
        <v>1.0308888581887332</v>
      </c>
      <c r="DV5" s="33">
        <f t="shared" si="10"/>
        <v>1.0546174865728408</v>
      </c>
      <c r="DW5" s="33">
        <f t="shared" si="10"/>
        <v>1.0578655623043829</v>
      </c>
      <c r="DX5" s="33">
        <f t="shared" si="10"/>
        <v>1.0833353605074088</v>
      </c>
      <c r="DY5" s="33">
        <f t="shared" si="10"/>
        <v>1.1210553184365339</v>
      </c>
      <c r="DZ5" s="33">
        <f t="shared" si="10"/>
        <v>1.1356082076576122</v>
      </c>
      <c r="EA5" s="33">
        <f t="shared" si="10"/>
        <v>1.1423134735623801</v>
      </c>
      <c r="EB5" s="33">
        <f t="shared" si="10"/>
        <v>1.0934954632594096</v>
      </c>
      <c r="EC5" s="33">
        <f t="shared" si="10"/>
        <v>1.0702339326218853</v>
      </c>
      <c r="ED5" s="33">
        <f t="shared" ref="ED5:EE5" si="13">+ED4/ED3</f>
        <v>1.0561999365263646</v>
      </c>
      <c r="EE5" s="33">
        <f t="shared" si="13"/>
        <v>1.0453940923353664</v>
      </c>
      <c r="EF5" s="33">
        <f t="shared" ref="EF5:EG5" si="14">+EF4/EF3</f>
        <v>1.0382465505999847</v>
      </c>
      <c r="EG5" s="33">
        <f t="shared" si="14"/>
        <v>1.0410686823887476</v>
      </c>
      <c r="EH5" s="33">
        <f t="shared" ref="EH5:EI5" si="15">+EH4/EH3</f>
        <v>1.0338155834389262</v>
      </c>
      <c r="EI5" s="33">
        <f t="shared" si="15"/>
        <v>1.0175810337661091</v>
      </c>
      <c r="EJ5" s="33">
        <f t="shared" ref="EJ5:EL5" si="16">+EJ4/EJ3</f>
        <v>1.0080511802220355</v>
      </c>
      <c r="EK5" s="33">
        <f t="shared" si="16"/>
        <v>0.99860978332443684</v>
      </c>
      <c r="EL5" s="33">
        <f t="shared" si="16"/>
        <v>0.99480062872476716</v>
      </c>
      <c r="EM5" s="33">
        <f t="shared" ref="EM5:EN5" si="17">+EM4/EM3</f>
        <v>0.99154775052717381</v>
      </c>
      <c r="EN5" s="33">
        <f t="shared" si="17"/>
        <v>0.9839085537104354</v>
      </c>
      <c r="EO5" s="33">
        <f t="shared" ref="EO5:EQ5" si="18">+EO4/EO3</f>
        <v>0.99078917057700289</v>
      </c>
      <c r="EP5" s="33">
        <f t="shared" si="18"/>
        <v>0.98370104512485756</v>
      </c>
      <c r="EQ5" s="33">
        <f t="shared" si="18"/>
        <v>0.98270369718898087</v>
      </c>
      <c r="ER5" s="33">
        <f t="shared" ref="ER5" si="19">+ER4/ER3</f>
        <v>0.97789277973496724</v>
      </c>
    </row>
    <row r="6" spans="1:148" x14ac:dyDescent="0.3">
      <c r="A6" s="13" t="s">
        <v>102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6">
        <f>+N4/N3</f>
        <v>1.1529660349352</v>
      </c>
      <c r="O6" s="16">
        <f t="shared" ref="O6:BZ6" si="20">+O4/O3</f>
        <v>1.1789067129520863</v>
      </c>
      <c r="P6" s="16">
        <f t="shared" si="20"/>
        <v>1.1478401112169467</v>
      </c>
      <c r="Q6" s="16">
        <f t="shared" si="20"/>
        <v>1.1447221537423018</v>
      </c>
      <c r="R6" s="16">
        <f t="shared" si="20"/>
        <v>1.1360986029123836</v>
      </c>
      <c r="S6" s="16">
        <f t="shared" si="20"/>
        <v>1.121452978574182</v>
      </c>
      <c r="T6" s="16">
        <f t="shared" si="20"/>
        <v>1.1215088489320817</v>
      </c>
      <c r="U6" s="16">
        <f t="shared" si="20"/>
        <v>1.102426918084761</v>
      </c>
      <c r="V6" s="16">
        <f t="shared" si="20"/>
        <v>1.0909178059693481</v>
      </c>
      <c r="W6" s="16">
        <f t="shared" si="20"/>
        <v>1.0783497056736999</v>
      </c>
      <c r="X6" s="16">
        <f t="shared" si="20"/>
        <v>1.0936736114056931</v>
      </c>
      <c r="Y6" s="16">
        <f t="shared" si="20"/>
        <v>1.1113148017041077</v>
      </c>
      <c r="Z6" s="16">
        <f t="shared" si="20"/>
        <v>1.1401033557690003</v>
      </c>
      <c r="AA6" s="16">
        <f t="shared" si="20"/>
        <v>1.1498646349407733</v>
      </c>
      <c r="AB6" s="16">
        <f t="shared" si="20"/>
        <v>1.1469501204885018</v>
      </c>
      <c r="AC6" s="16">
        <f t="shared" si="20"/>
        <v>1.1440955740422725</v>
      </c>
      <c r="AD6" s="16">
        <f t="shared" si="20"/>
        <v>1.1436649662830918</v>
      </c>
      <c r="AE6" s="16">
        <f t="shared" si="20"/>
        <v>1.1338865538161276</v>
      </c>
      <c r="AF6" s="16">
        <f t="shared" si="20"/>
        <v>1.1240439404711928</v>
      </c>
      <c r="AG6" s="16">
        <f t="shared" si="20"/>
        <v>1.1113286796101627</v>
      </c>
      <c r="AH6" s="16">
        <f t="shared" si="20"/>
        <v>1.1063798003133833</v>
      </c>
      <c r="AI6" s="16">
        <f t="shared" si="20"/>
        <v>1.1020290562300861</v>
      </c>
      <c r="AJ6" s="16">
        <f t="shared" si="20"/>
        <v>1.1210421936654016</v>
      </c>
      <c r="AK6" s="16">
        <f t="shared" si="20"/>
        <v>1.1120711724076522</v>
      </c>
      <c r="AL6" s="16">
        <f t="shared" si="20"/>
        <v>1.1369540116409991</v>
      </c>
      <c r="AM6" s="16">
        <f t="shared" si="20"/>
        <v>1.1403953611239712</v>
      </c>
      <c r="AN6" s="16">
        <f t="shared" si="20"/>
        <v>1.1239369298407471</v>
      </c>
      <c r="AO6" s="16">
        <f t="shared" si="20"/>
        <v>1.1076507763164714</v>
      </c>
      <c r="AP6" s="16">
        <f t="shared" si="20"/>
        <v>1.0995350150935412</v>
      </c>
      <c r="AQ6" s="16">
        <f t="shared" si="20"/>
        <v>1.0528593083704325</v>
      </c>
      <c r="AR6" s="16">
        <f t="shared" si="20"/>
        <v>1.0394432819995492</v>
      </c>
      <c r="AS6" s="16">
        <f t="shared" si="20"/>
        <v>1.0367285594153128</v>
      </c>
      <c r="AT6" s="16">
        <f t="shared" si="20"/>
        <v>1.0305149632790269</v>
      </c>
      <c r="AU6" s="16">
        <f t="shared" si="20"/>
        <v>1.0183460178222283</v>
      </c>
      <c r="AV6" s="16">
        <f t="shared" si="20"/>
        <v>1.0188738442437624</v>
      </c>
      <c r="AW6" s="16">
        <f t="shared" si="20"/>
        <v>1.0147539237651999</v>
      </c>
      <c r="AX6" s="16">
        <f t="shared" si="20"/>
        <v>1.0231889728288659</v>
      </c>
      <c r="AY6" s="16">
        <f t="shared" si="20"/>
        <v>1.0291459441401185</v>
      </c>
      <c r="AZ6" s="16">
        <f t="shared" si="20"/>
        <v>1.019620665655417</v>
      </c>
      <c r="BA6" s="16">
        <f t="shared" si="20"/>
        <v>1.0301069197576271</v>
      </c>
      <c r="BB6" s="16">
        <f t="shared" si="20"/>
        <v>1.0313040648182279</v>
      </c>
      <c r="BC6" s="16">
        <f t="shared" si="20"/>
        <v>1.0304515963913239</v>
      </c>
      <c r="BD6" s="16">
        <f t="shared" si="20"/>
        <v>1.0328515893083756</v>
      </c>
      <c r="BE6" s="16">
        <f t="shared" si="20"/>
        <v>1.0325974754243556</v>
      </c>
      <c r="BF6" s="16">
        <f t="shared" si="20"/>
        <v>1.0338197160996994</v>
      </c>
      <c r="BG6" s="16">
        <f t="shared" si="20"/>
        <v>1.0337472730819939</v>
      </c>
      <c r="BH6" s="16">
        <f t="shared" si="20"/>
        <v>1.0353140206397917</v>
      </c>
      <c r="BI6" s="16">
        <f t="shared" si="20"/>
        <v>1.0333099154991257</v>
      </c>
      <c r="BJ6" s="16">
        <f t="shared" si="20"/>
        <v>1.0434663975967937</v>
      </c>
      <c r="BK6" s="16">
        <f t="shared" si="20"/>
        <v>1.0491473702520959</v>
      </c>
      <c r="BL6" s="16">
        <f t="shared" si="20"/>
        <v>1.0386746759456966</v>
      </c>
      <c r="BM6" s="16">
        <f t="shared" si="20"/>
        <v>1.0373309555504195</v>
      </c>
      <c r="BN6" s="16">
        <f t="shared" si="20"/>
        <v>1.0395329365343022</v>
      </c>
      <c r="BO6" s="16">
        <f t="shared" si="20"/>
        <v>1.0392854235625932</v>
      </c>
      <c r="BP6" s="16">
        <f t="shared" si="20"/>
        <v>1.038500301234115</v>
      </c>
      <c r="BQ6" s="16">
        <f t="shared" si="20"/>
        <v>1.0481264652273068</v>
      </c>
      <c r="BR6" s="16">
        <f t="shared" si="20"/>
        <v>1.0333608605003375</v>
      </c>
      <c r="BS6" s="16">
        <f t="shared" si="20"/>
        <v>1.0291425490579686</v>
      </c>
      <c r="BT6" s="16">
        <f t="shared" si="20"/>
        <v>1.0369341833760142</v>
      </c>
      <c r="BU6" s="16">
        <f t="shared" si="20"/>
        <v>1.0316551055642953</v>
      </c>
      <c r="BV6" s="16">
        <f t="shared" si="20"/>
        <v>1.0464206613568601</v>
      </c>
      <c r="BW6" s="16">
        <f t="shared" si="20"/>
        <v>1.0448291154925364</v>
      </c>
      <c r="BX6" s="16">
        <f t="shared" si="20"/>
        <v>1.0400530250099413</v>
      </c>
      <c r="BY6" s="16">
        <f t="shared" si="20"/>
        <v>1.0361136192567941</v>
      </c>
      <c r="BZ6" s="16">
        <f t="shared" si="20"/>
        <v>1.0358743156172274</v>
      </c>
      <c r="CA6" s="16">
        <f t="shared" ref="CA6:CL6" si="21">+CA4/CA3</f>
        <v>1.0264710788859577</v>
      </c>
      <c r="CB6" s="16">
        <f t="shared" si="21"/>
        <v>1.0215587499614134</v>
      </c>
      <c r="CC6" s="16">
        <f t="shared" si="21"/>
        <v>1.0190622828600611</v>
      </c>
      <c r="CD6" s="16">
        <f t="shared" si="21"/>
        <v>1.0171061016754328</v>
      </c>
      <c r="CE6" s="16">
        <f t="shared" si="21"/>
        <v>1.0112106086224932</v>
      </c>
      <c r="CF6" s="16">
        <f t="shared" si="21"/>
        <v>1.0080148482671167</v>
      </c>
      <c r="CG6" s="16">
        <f t="shared" si="21"/>
        <v>1.0095143991765003</v>
      </c>
      <c r="CH6" s="16">
        <f t="shared" si="21"/>
        <v>1.0308888581887332</v>
      </c>
      <c r="CI6" s="16">
        <f t="shared" si="21"/>
        <v>1.0546174865728408</v>
      </c>
      <c r="CJ6" s="16">
        <f t="shared" si="21"/>
        <v>1.0578655623043831</v>
      </c>
      <c r="CK6" s="16">
        <f t="shared" si="21"/>
        <v>1.0833353605074085</v>
      </c>
      <c r="CL6" s="16">
        <f t="shared" si="21"/>
        <v>1.1210553184365339</v>
      </c>
      <c r="CM6" s="16">
        <f t="shared" ref="CM6:CN6" si="22">+CM4/CM3</f>
        <v>1.1356082076576122</v>
      </c>
      <c r="CN6" s="16">
        <f t="shared" si="22"/>
        <v>1.1423134735623801</v>
      </c>
      <c r="CO6" s="16">
        <f t="shared" ref="CO6:CP6" si="23">+CO4/CO3</f>
        <v>1.0934954632594096</v>
      </c>
      <c r="CP6" s="16">
        <f t="shared" si="23"/>
        <v>1.070233932621885</v>
      </c>
      <c r="CQ6" s="16">
        <f t="shared" ref="CQ6:CV6" si="24">+CQ4/CQ3</f>
        <v>1.0561999365263646</v>
      </c>
      <c r="CR6" s="16">
        <f t="shared" si="24"/>
        <v>1.0453940923353664</v>
      </c>
      <c r="CS6" s="16">
        <f t="shared" si="24"/>
        <v>1.0382465505999847</v>
      </c>
      <c r="CT6" s="16">
        <f t="shared" si="24"/>
        <v>1.0410686823887476</v>
      </c>
      <c r="CU6" s="16">
        <f t="shared" si="24"/>
        <v>1.0338155834389262</v>
      </c>
      <c r="CV6" s="16">
        <f t="shared" si="24"/>
        <v>1.0175810337661091</v>
      </c>
      <c r="CW6" s="16">
        <f t="shared" ref="CW6" si="25">+CW4/CW3</f>
        <v>1.0080511802220355</v>
      </c>
      <c r="CX6" s="16">
        <f t="shared" ref="CX6:DC6" si="26">+CX4/CX3</f>
        <v>0.99860978332443684</v>
      </c>
      <c r="CY6" s="16">
        <f t="shared" si="26"/>
        <v>0.99480062872476704</v>
      </c>
      <c r="CZ6" s="16">
        <f t="shared" si="26"/>
        <v>0.99154775052717381</v>
      </c>
      <c r="DA6" s="16">
        <f t="shared" si="26"/>
        <v>0.9839085537104354</v>
      </c>
      <c r="DB6" s="16">
        <f t="shared" si="26"/>
        <v>0.99078917057700289</v>
      </c>
      <c r="DC6" s="16">
        <f t="shared" si="26"/>
        <v>0.98370104512485768</v>
      </c>
      <c r="DD6" s="16">
        <f t="shared" ref="DD6:DE6" si="27">+DD4/DD3</f>
        <v>0.98270369718898076</v>
      </c>
      <c r="DE6" s="16">
        <f t="shared" si="27"/>
        <v>0.97789277973496724</v>
      </c>
      <c r="DF6" s="16">
        <f>+DF4/DF3</f>
        <v>0.9797247902370082</v>
      </c>
    </row>
    <row r="7" spans="1:148" x14ac:dyDescent="0.3">
      <c r="A7" s="13" t="s">
        <v>103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6">
        <f>+B4/B3</f>
        <v>1.1828151431617</v>
      </c>
      <c r="O7" s="16">
        <f t="shared" ref="O7:BZ7" si="28">+C4/C3</f>
        <v>1.1725095217776298</v>
      </c>
      <c r="P7" s="16">
        <f t="shared" si="28"/>
        <v>1.168916958209441</v>
      </c>
      <c r="Q7" s="16">
        <f t="shared" si="28"/>
        <v>1.1672308339495931</v>
      </c>
      <c r="R7" s="16">
        <f t="shared" si="28"/>
        <v>1.1328258886165765</v>
      </c>
      <c r="S7" s="16">
        <f t="shared" si="28"/>
        <v>1.149779852469683</v>
      </c>
      <c r="T7" s="16">
        <f t="shared" si="28"/>
        <v>1.1475141582138528</v>
      </c>
      <c r="U7" s="16">
        <f t="shared" si="28"/>
        <v>1.1309894361140056</v>
      </c>
      <c r="V7" s="16">
        <f t="shared" si="28"/>
        <v>1.1468481889337057</v>
      </c>
      <c r="W7" s="16">
        <f t="shared" si="28"/>
        <v>1.1397695851688467</v>
      </c>
      <c r="X7" s="16">
        <f t="shared" si="28"/>
        <v>1.1387239527098132</v>
      </c>
      <c r="Y7" s="16">
        <f t="shared" si="28"/>
        <v>1.1379876583894932</v>
      </c>
      <c r="Z7" s="16">
        <f t="shared" si="28"/>
        <v>1.1529660349352</v>
      </c>
      <c r="AA7" s="16">
        <f t="shared" si="28"/>
        <v>1.1789067129520863</v>
      </c>
      <c r="AB7" s="16">
        <f t="shared" si="28"/>
        <v>1.1478401112169467</v>
      </c>
      <c r="AC7" s="16">
        <f t="shared" si="28"/>
        <v>1.1447221537423018</v>
      </c>
      <c r="AD7" s="16">
        <f t="shared" si="28"/>
        <v>1.1360986029123836</v>
      </c>
      <c r="AE7" s="16">
        <f t="shared" si="28"/>
        <v>1.121452978574182</v>
      </c>
      <c r="AF7" s="16">
        <f t="shared" si="28"/>
        <v>1.1215088489320817</v>
      </c>
      <c r="AG7" s="16">
        <f t="shared" si="28"/>
        <v>1.102426918084761</v>
      </c>
      <c r="AH7" s="16">
        <f t="shared" si="28"/>
        <v>1.0909178059693481</v>
      </c>
      <c r="AI7" s="16">
        <f t="shared" si="28"/>
        <v>1.0783497056736999</v>
      </c>
      <c r="AJ7" s="16">
        <f t="shared" si="28"/>
        <v>1.0936736114056931</v>
      </c>
      <c r="AK7" s="16">
        <f t="shared" si="28"/>
        <v>1.1113148017041077</v>
      </c>
      <c r="AL7" s="16">
        <f t="shared" si="28"/>
        <v>1.1401033557690003</v>
      </c>
      <c r="AM7" s="16">
        <f t="shared" si="28"/>
        <v>1.1498646349407733</v>
      </c>
      <c r="AN7" s="16">
        <f t="shared" si="28"/>
        <v>1.1469501204885018</v>
      </c>
      <c r="AO7" s="16">
        <f t="shared" si="28"/>
        <v>1.1440955740422725</v>
      </c>
      <c r="AP7" s="16">
        <f t="shared" si="28"/>
        <v>1.1436649662830918</v>
      </c>
      <c r="AQ7" s="16">
        <f t="shared" si="28"/>
        <v>1.1338865538161276</v>
      </c>
      <c r="AR7" s="16">
        <f t="shared" si="28"/>
        <v>1.1240439404711928</v>
      </c>
      <c r="AS7" s="16">
        <f t="shared" si="28"/>
        <v>1.1113286796101627</v>
      </c>
      <c r="AT7" s="16">
        <f t="shared" si="28"/>
        <v>1.1063798003133833</v>
      </c>
      <c r="AU7" s="16">
        <f t="shared" si="28"/>
        <v>1.1020290562300861</v>
      </c>
      <c r="AV7" s="16">
        <f t="shared" si="28"/>
        <v>1.1210421936654016</v>
      </c>
      <c r="AW7" s="16">
        <f t="shared" si="28"/>
        <v>1.1120711724076522</v>
      </c>
      <c r="AX7" s="16">
        <f t="shared" si="28"/>
        <v>1.1369540116409991</v>
      </c>
      <c r="AY7" s="16">
        <f t="shared" si="28"/>
        <v>1.1403953611239712</v>
      </c>
      <c r="AZ7" s="16">
        <f t="shared" si="28"/>
        <v>1.1239369298407471</v>
      </c>
      <c r="BA7" s="16">
        <f t="shared" si="28"/>
        <v>1.1076507763164714</v>
      </c>
      <c r="BB7" s="16">
        <f t="shared" si="28"/>
        <v>1.0995350150935412</v>
      </c>
      <c r="BC7" s="16">
        <f t="shared" si="28"/>
        <v>1.0528593083704325</v>
      </c>
      <c r="BD7" s="16">
        <f t="shared" si="28"/>
        <v>1.0394432819995492</v>
      </c>
      <c r="BE7" s="16">
        <f t="shared" si="28"/>
        <v>1.0367285594153128</v>
      </c>
      <c r="BF7" s="16">
        <f t="shared" si="28"/>
        <v>1.0305149632790269</v>
      </c>
      <c r="BG7" s="16">
        <f t="shared" si="28"/>
        <v>1.0183460178222283</v>
      </c>
      <c r="BH7" s="16">
        <f t="shared" si="28"/>
        <v>1.0188738442437624</v>
      </c>
      <c r="BI7" s="16">
        <f t="shared" si="28"/>
        <v>1.0147539237651999</v>
      </c>
      <c r="BJ7" s="16">
        <f t="shared" si="28"/>
        <v>1.0231889728288659</v>
      </c>
      <c r="BK7" s="16">
        <f t="shared" si="28"/>
        <v>1.0291459441401185</v>
      </c>
      <c r="BL7" s="16">
        <f t="shared" si="28"/>
        <v>1.019620665655417</v>
      </c>
      <c r="BM7" s="16">
        <f t="shared" si="28"/>
        <v>1.0301069197576271</v>
      </c>
      <c r="BN7" s="16">
        <f t="shared" si="28"/>
        <v>1.0313040648182279</v>
      </c>
      <c r="BO7" s="16">
        <f t="shared" si="28"/>
        <v>1.0304515963913239</v>
      </c>
      <c r="BP7" s="16">
        <f t="shared" si="28"/>
        <v>1.0328515893083756</v>
      </c>
      <c r="BQ7" s="16">
        <f t="shared" si="28"/>
        <v>1.0325974754243556</v>
      </c>
      <c r="BR7" s="16">
        <f t="shared" si="28"/>
        <v>1.0338197160996994</v>
      </c>
      <c r="BS7" s="16">
        <f t="shared" si="28"/>
        <v>1.0337472730819939</v>
      </c>
      <c r="BT7" s="16">
        <f t="shared" si="28"/>
        <v>1.0353140206397917</v>
      </c>
      <c r="BU7" s="16">
        <f t="shared" si="28"/>
        <v>1.0333099154991257</v>
      </c>
      <c r="BV7" s="16">
        <f t="shared" si="28"/>
        <v>1.0434663975967937</v>
      </c>
      <c r="BW7" s="16">
        <f t="shared" si="28"/>
        <v>1.0491473702520959</v>
      </c>
      <c r="BX7" s="16">
        <f t="shared" si="28"/>
        <v>1.0386746759456966</v>
      </c>
      <c r="BY7" s="16">
        <f t="shared" si="28"/>
        <v>1.0373309555504195</v>
      </c>
      <c r="BZ7" s="16">
        <f t="shared" si="28"/>
        <v>1.0395329365343022</v>
      </c>
      <c r="CA7" s="16">
        <f t="shared" ref="CA7:DC7" si="29">+BO4/BO3</f>
        <v>1.0392854235625932</v>
      </c>
      <c r="CB7" s="16">
        <f t="shared" si="29"/>
        <v>1.038500301234115</v>
      </c>
      <c r="CC7" s="16">
        <f t="shared" si="29"/>
        <v>1.0481264652273068</v>
      </c>
      <c r="CD7" s="16">
        <f t="shared" si="29"/>
        <v>1.0333608605003375</v>
      </c>
      <c r="CE7" s="16">
        <f t="shared" si="29"/>
        <v>1.0291425490579686</v>
      </c>
      <c r="CF7" s="16">
        <f t="shared" si="29"/>
        <v>1.0369341833760142</v>
      </c>
      <c r="CG7" s="16">
        <f t="shared" si="29"/>
        <v>1.0316551055642953</v>
      </c>
      <c r="CH7" s="16">
        <f t="shared" si="29"/>
        <v>1.0464206613568601</v>
      </c>
      <c r="CI7" s="16">
        <f t="shared" si="29"/>
        <v>1.0448291154925364</v>
      </c>
      <c r="CJ7" s="16">
        <f t="shared" si="29"/>
        <v>1.0400530250099413</v>
      </c>
      <c r="CK7" s="16">
        <f t="shared" si="29"/>
        <v>1.0361136192567941</v>
      </c>
      <c r="CL7" s="16">
        <f t="shared" si="29"/>
        <v>1.0358743156172274</v>
      </c>
      <c r="CM7" s="16">
        <f t="shared" si="29"/>
        <v>1.0264710788859577</v>
      </c>
      <c r="CN7" s="16">
        <f t="shared" si="29"/>
        <v>1.0215587499614134</v>
      </c>
      <c r="CO7" s="16">
        <f>+CC4/CC3</f>
        <v>1.0190622828600611</v>
      </c>
      <c r="CP7" s="16">
        <f t="shared" si="29"/>
        <v>1.0171061016754328</v>
      </c>
      <c r="CQ7" s="16">
        <f t="shared" si="29"/>
        <v>1.0112106086224932</v>
      </c>
      <c r="CR7" s="16">
        <f t="shared" si="29"/>
        <v>1.0080148482671167</v>
      </c>
      <c r="CS7" s="16">
        <f t="shared" si="29"/>
        <v>1.0095143991765003</v>
      </c>
      <c r="CT7" s="16">
        <f t="shared" si="29"/>
        <v>1.0308888581887332</v>
      </c>
      <c r="CU7" s="16">
        <f t="shared" si="29"/>
        <v>1.0546174865728408</v>
      </c>
      <c r="CV7" s="16">
        <f t="shared" si="29"/>
        <v>1.0578655623043831</v>
      </c>
      <c r="CW7" s="16">
        <f t="shared" si="29"/>
        <v>1.0833353605074085</v>
      </c>
      <c r="CX7" s="16">
        <f t="shared" si="29"/>
        <v>1.1210553184365339</v>
      </c>
      <c r="CY7" s="16">
        <f t="shared" si="29"/>
        <v>1.1356082076576122</v>
      </c>
      <c r="CZ7" s="16">
        <f t="shared" si="29"/>
        <v>1.1423134735623801</v>
      </c>
      <c r="DA7" s="16">
        <f t="shared" si="29"/>
        <v>1.0934954632594096</v>
      </c>
      <c r="DB7" s="16">
        <f t="shared" si="29"/>
        <v>1.070233932621885</v>
      </c>
      <c r="DC7" s="16">
        <f t="shared" si="29"/>
        <v>1.0561999365263646</v>
      </c>
      <c r="DD7" s="16">
        <f t="shared" ref="DD7" si="30">+CR4/CR3</f>
        <v>1.0453940923353664</v>
      </c>
      <c r="DE7" s="16">
        <f t="shared" ref="DE7" si="31">+CS4/CS3</f>
        <v>1.0382465505999847</v>
      </c>
      <c r="DF7" s="16">
        <f>+CT4/CT3</f>
        <v>1.0410686823887476</v>
      </c>
    </row>
    <row r="8" spans="1:148" x14ac:dyDescent="0.3">
      <c r="A8" s="13" t="s">
        <v>104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7">
        <f>+(N6/N7)-1</f>
        <v>-2.523564937350431E-2</v>
      </c>
      <c r="O8" s="17">
        <f t="shared" ref="O8:BZ8" si="32">+(O6/O7)-1</f>
        <v>5.4559822804318703E-3</v>
      </c>
      <c r="P8" s="17">
        <f t="shared" si="32"/>
        <v>-1.8031090099659419E-2</v>
      </c>
      <c r="Q8" s="17">
        <f t="shared" si="32"/>
        <v>-1.9283829344302061E-2</v>
      </c>
      <c r="R8" s="17">
        <f t="shared" si="32"/>
        <v>2.8889826130331642E-3</v>
      </c>
      <c r="S8" s="17">
        <f t="shared" si="32"/>
        <v>-2.463678054077556E-2</v>
      </c>
      <c r="T8" s="17">
        <f t="shared" si="32"/>
        <v>-2.2662299280254095E-2</v>
      </c>
      <c r="U8" s="17">
        <f t="shared" si="32"/>
        <v>-2.5254451648446197E-2</v>
      </c>
      <c r="V8" s="17">
        <f t="shared" si="32"/>
        <v>-4.8768776464092833E-2</v>
      </c>
      <c r="W8" s="17">
        <f t="shared" si="32"/>
        <v>-5.388797902169673E-2</v>
      </c>
      <c r="X8" s="17">
        <f t="shared" si="32"/>
        <v>-3.9562126709387413E-2</v>
      </c>
      <c r="Y8" s="17">
        <f t="shared" si="32"/>
        <v>-2.3438616832746284E-2</v>
      </c>
      <c r="Z8" s="17">
        <f t="shared" si="32"/>
        <v>-1.1156164862152762E-2</v>
      </c>
      <c r="AA8" s="17">
        <f t="shared" si="32"/>
        <v>-2.4634754974453443E-2</v>
      </c>
      <c r="AB8" s="17">
        <f t="shared" si="32"/>
        <v>-7.7536123694210701E-4</v>
      </c>
      <c r="AC8" s="17">
        <f t="shared" si="32"/>
        <v>-5.4736400268040608E-4</v>
      </c>
      <c r="AD8" s="17">
        <f t="shared" si="32"/>
        <v>6.6599530633273396E-3</v>
      </c>
      <c r="AE8" s="17">
        <f t="shared" si="32"/>
        <v>1.1087023245284655E-2</v>
      </c>
      <c r="AF8" s="17">
        <f t="shared" si="32"/>
        <v>2.260429368457606E-3</v>
      </c>
      <c r="AG8" s="17">
        <f t="shared" si="32"/>
        <v>8.0746953647201636E-3</v>
      </c>
      <c r="AH8" s="17">
        <f t="shared" si="32"/>
        <v>1.4173381586980671E-2</v>
      </c>
      <c r="AI8" s="17">
        <f t="shared" si="32"/>
        <v>2.1958878860723896E-2</v>
      </c>
      <c r="AJ8" s="17">
        <f t="shared" si="32"/>
        <v>2.5024451513035784E-2</v>
      </c>
      <c r="AK8" s="17">
        <f t="shared" si="32"/>
        <v>6.8060886292942158E-4</v>
      </c>
      <c r="AL8" s="17">
        <f t="shared" si="32"/>
        <v>-2.7623321272280954E-3</v>
      </c>
      <c r="AM8" s="17">
        <f t="shared" si="32"/>
        <v>-8.2351204907609166E-3</v>
      </c>
      <c r="AN8" s="17">
        <f t="shared" si="32"/>
        <v>-2.0064683055225685E-2</v>
      </c>
      <c r="AO8" s="17">
        <f t="shared" si="32"/>
        <v>-3.1854679410248776E-2</v>
      </c>
      <c r="AP8" s="17">
        <f t="shared" si="32"/>
        <v>-3.8586432644669322E-2</v>
      </c>
      <c r="AQ8" s="17">
        <f t="shared" si="32"/>
        <v>-7.145974627972751E-2</v>
      </c>
      <c r="AR8" s="17">
        <f t="shared" si="32"/>
        <v>-7.5264547430574202E-2</v>
      </c>
      <c r="AS8" s="17">
        <f t="shared" si="32"/>
        <v>-6.7126963933854755E-2</v>
      </c>
      <c r="AT8" s="17">
        <f t="shared" si="32"/>
        <v>-6.8570338154101851E-2</v>
      </c>
      <c r="AU8" s="17">
        <f t="shared" si="32"/>
        <v>-7.5935419247590175E-2</v>
      </c>
      <c r="AV8" s="17">
        <f t="shared" si="32"/>
        <v>-9.113693489768282E-2</v>
      </c>
      <c r="AW8" s="17">
        <f t="shared" si="32"/>
        <v>-8.7509910387982504E-2</v>
      </c>
      <c r="AX8" s="17">
        <f t="shared" si="32"/>
        <v>-0.10006124930940063</v>
      </c>
      <c r="AY8" s="17">
        <f t="shared" si="32"/>
        <v>-9.7553375589151448E-2</v>
      </c>
      <c r="AZ8" s="17">
        <f t="shared" si="32"/>
        <v>-9.2813272182551088E-2</v>
      </c>
      <c r="BA8" s="17">
        <f t="shared" si="32"/>
        <v>-7.0007495337762404E-2</v>
      </c>
      <c r="BB8" s="17">
        <f t="shared" si="32"/>
        <v>-6.2054367836124502E-2</v>
      </c>
      <c r="BC8" s="17">
        <f t="shared" si="32"/>
        <v>-2.1282722013248101E-2</v>
      </c>
      <c r="BD8" s="17">
        <f t="shared" si="32"/>
        <v>-6.3415607232492066E-3</v>
      </c>
      <c r="BE8" s="17">
        <f t="shared" si="32"/>
        <v>-3.9847305771985031E-3</v>
      </c>
      <c r="BF8" s="17">
        <f t="shared" si="32"/>
        <v>3.2068945512027103E-3</v>
      </c>
      <c r="BG8" s="17">
        <f t="shared" si="32"/>
        <v>1.5123793867924951E-2</v>
      </c>
      <c r="BH8" s="17">
        <f t="shared" si="32"/>
        <v>1.6135634935482868E-2</v>
      </c>
      <c r="BI8" s="17">
        <f t="shared" si="32"/>
        <v>1.8286198554497313E-2</v>
      </c>
      <c r="BJ8" s="17">
        <f t="shared" si="32"/>
        <v>1.9817868748004397E-2</v>
      </c>
      <c r="BK8" s="17">
        <f t="shared" si="32"/>
        <v>1.9434975404474031E-2</v>
      </c>
      <c r="BL8" s="17">
        <f t="shared" si="32"/>
        <v>1.8687352004612023E-2</v>
      </c>
      <c r="BM8" s="17">
        <f t="shared" si="32"/>
        <v>7.0128990051752105E-3</v>
      </c>
      <c r="BN8" s="17">
        <f t="shared" si="32"/>
        <v>7.9790936512256216E-3</v>
      </c>
      <c r="BO8" s="17">
        <f t="shared" si="32"/>
        <v>8.572772561278752E-3</v>
      </c>
      <c r="BP8" s="17">
        <f t="shared" si="32"/>
        <v>5.4690451021350839E-3</v>
      </c>
      <c r="BQ8" s="17">
        <f t="shared" si="32"/>
        <v>1.5038764061058085E-2</v>
      </c>
      <c r="BR8" s="17">
        <f t="shared" si="32"/>
        <v>-4.4384489115090187E-4</v>
      </c>
      <c r="BS8" s="17">
        <f t="shared" si="32"/>
        <v>-4.4544001652326859E-3</v>
      </c>
      <c r="BT8" s="17">
        <f t="shared" si="32"/>
        <v>1.5648998312813855E-3</v>
      </c>
      <c r="BU8" s="17">
        <f t="shared" si="32"/>
        <v>-1.6014652622693415E-3</v>
      </c>
      <c r="BV8" s="17">
        <f t="shared" si="32"/>
        <v>2.8312016245759519E-3</v>
      </c>
      <c r="BW8" s="17">
        <f t="shared" si="32"/>
        <v>-4.1159658614231542E-3</v>
      </c>
      <c r="BX8" s="17">
        <f t="shared" si="32"/>
        <v>1.3270267352862852E-3</v>
      </c>
      <c r="BY8" s="17">
        <f t="shared" si="32"/>
        <v>-1.1735273946196223E-3</v>
      </c>
      <c r="BZ8" s="17">
        <f t="shared" si="32"/>
        <v>-3.5194853270087423E-3</v>
      </c>
      <c r="CA8" s="17">
        <f t="shared" ref="CA8:CK8" si="33">+(CA6/CA7)-1</f>
        <v>-1.2329957089852073E-2</v>
      </c>
      <c r="CB8" s="17">
        <f t="shared" si="33"/>
        <v>-1.6313477475710769E-2</v>
      </c>
      <c r="CC8" s="17">
        <f t="shared" si="33"/>
        <v>-2.7729652223734802E-2</v>
      </c>
      <c r="CD8" s="17">
        <f t="shared" si="33"/>
        <v>-1.5729992731710718E-2</v>
      </c>
      <c r="CE8" s="17">
        <f t="shared" si="33"/>
        <v>-1.7424156111210731E-2</v>
      </c>
      <c r="CF8" s="17">
        <f t="shared" si="33"/>
        <v>-2.7889267778541948E-2</v>
      </c>
      <c r="CG8" s="17">
        <f t="shared" si="33"/>
        <v>-2.1461345238711793E-2</v>
      </c>
      <c r="CH8" s="17">
        <f t="shared" si="33"/>
        <v>-1.4842790993812471E-2</v>
      </c>
      <c r="CI8" s="17">
        <f t="shared" si="33"/>
        <v>9.3683942523845598E-3</v>
      </c>
      <c r="CJ8" s="17">
        <f t="shared" si="33"/>
        <v>1.7126566498156581E-2</v>
      </c>
      <c r="CK8" s="17">
        <f t="shared" si="33"/>
        <v>4.5575832971374908E-2</v>
      </c>
      <c r="CL8" s="17">
        <f t="shared" ref="CL8:CR8" si="34">+(CL6/CL7)-1</f>
        <v>8.2231021210861233E-2</v>
      </c>
      <c r="CM8" s="17">
        <f t="shared" si="34"/>
        <v>0.10632265342546465</v>
      </c>
      <c r="CN8" s="17">
        <f t="shared" si="34"/>
        <v>0.11820634261664131</v>
      </c>
      <c r="CO8" s="17">
        <f t="shared" si="34"/>
        <v>7.3040854961727408E-2</v>
      </c>
      <c r="CP8" s="17">
        <f t="shared" si="34"/>
        <v>5.2234305603847231E-2</v>
      </c>
      <c r="CQ8" s="17">
        <f t="shared" si="34"/>
        <v>4.4490561630041947E-2</v>
      </c>
      <c r="CR8" s="17">
        <f t="shared" si="34"/>
        <v>3.7082037166921156E-2</v>
      </c>
      <c r="CS8" s="17">
        <f t="shared" ref="CS8" si="35">+(CS6/CS7)-1</f>
        <v>2.8461358695747396E-2</v>
      </c>
      <c r="CT8" s="17">
        <f>+(CT6/CT7)-1</f>
        <v>9.874802816183692E-3</v>
      </c>
      <c r="CU8" s="17">
        <f t="shared" ref="CU8:CV8" si="36">+(CU6/CU7)-1</f>
        <v>-1.9724595314187243E-2</v>
      </c>
      <c r="CV8" s="17">
        <f t="shared" si="36"/>
        <v>-3.8080952791884948E-2</v>
      </c>
      <c r="CW8" s="17">
        <f t="shared" ref="CW8" si="37">+(CW6/CW7)-1</f>
        <v>-6.9492959456351255E-2</v>
      </c>
      <c r="CX8" s="17">
        <f t="shared" ref="CX8:DC8" si="38">+(CX6/CX7)-1</f>
        <v>-0.10922345498780939</v>
      </c>
      <c r="CY8" s="17">
        <f t="shared" si="38"/>
        <v>-0.12399309725251551</v>
      </c>
      <c r="CZ8" s="17">
        <f t="shared" si="38"/>
        <v>-0.13198279327392803</v>
      </c>
      <c r="DA8" s="17">
        <f t="shared" si="38"/>
        <v>-0.10021706831990485</v>
      </c>
      <c r="DB8" s="17">
        <f t="shared" si="38"/>
        <v>-7.4231212096084853E-2</v>
      </c>
      <c r="DC8" s="17">
        <f t="shared" si="38"/>
        <v>-6.8641257108897014E-2</v>
      </c>
      <c r="DD8" s="17">
        <f t="shared" ref="DD8" si="39">+(DD6/DD7)-1</f>
        <v>-5.9968193436350847E-2</v>
      </c>
      <c r="DE8" s="17">
        <f t="shared" ref="DE8:DF8" si="40">+(DE6/DE7)-1</f>
        <v>-5.8130480501129567E-2</v>
      </c>
      <c r="DF8" s="17">
        <f t="shared" si="40"/>
        <v>-5.8923962644793937E-2</v>
      </c>
    </row>
    <row r="9" spans="1:148" x14ac:dyDescent="0.3">
      <c r="CJ9" s="21"/>
      <c r="CL9" s="21"/>
    </row>
  </sheetData>
  <mergeCells count="12">
    <mergeCell ref="EG1:EQ1"/>
    <mergeCell ref="B1:M1"/>
    <mergeCell ref="N1:Y1"/>
    <mergeCell ref="Z1:AK1"/>
    <mergeCell ref="AL1:AW1"/>
    <mergeCell ref="AX1:BI1"/>
    <mergeCell ref="BJ1:BU1"/>
    <mergeCell ref="BV1:CG1"/>
    <mergeCell ref="CH1:CS1"/>
    <mergeCell ref="DI1:DT1"/>
    <mergeCell ref="DU1:EF1"/>
    <mergeCell ref="CT1:DE1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AK30"/>
  <sheetViews>
    <sheetView topLeftCell="T7" zoomScale="85" zoomScaleNormal="85" workbookViewId="0">
      <selection activeCell="AJ13" sqref="AJ13"/>
    </sheetView>
  </sheetViews>
  <sheetFormatPr defaultColWidth="11.5546875" defaultRowHeight="14.4" x14ac:dyDescent="0.3"/>
  <cols>
    <col min="1" max="1" width="26" bestFit="1" customWidth="1"/>
    <col min="6" max="10" width="12.33203125" bestFit="1" customWidth="1"/>
    <col min="11" max="13" width="11.5546875" bestFit="1" customWidth="1"/>
    <col min="14" max="20" width="12.33203125" bestFit="1" customWidth="1"/>
    <col min="21" max="24" width="11.5546875" bestFit="1" customWidth="1"/>
    <col min="25" max="25" width="12.33203125" bestFit="1" customWidth="1"/>
    <col min="26" max="26" width="11.5546875" bestFit="1" customWidth="1"/>
    <col min="27" max="29" width="12.33203125" bestFit="1" customWidth="1"/>
    <col min="30" max="30" width="11.5546875" bestFit="1" customWidth="1"/>
  </cols>
  <sheetData>
    <row r="1" spans="1:37" x14ac:dyDescent="0.3">
      <c r="A1" s="3"/>
      <c r="B1" s="47">
        <v>2013</v>
      </c>
      <c r="C1" s="47"/>
      <c r="D1" s="47"/>
      <c r="E1" s="47"/>
      <c r="F1" s="47">
        <v>2014</v>
      </c>
      <c r="G1" s="47"/>
      <c r="H1" s="47"/>
      <c r="I1" s="47"/>
      <c r="J1" s="47">
        <v>2015</v>
      </c>
      <c r="K1" s="47"/>
      <c r="L1" s="47"/>
      <c r="M1" s="47"/>
      <c r="N1" s="47">
        <v>2016</v>
      </c>
      <c r="O1" s="47"/>
      <c r="P1" s="47"/>
      <c r="Q1" s="47"/>
      <c r="R1" s="47">
        <v>2017</v>
      </c>
      <c r="S1" s="47"/>
      <c r="T1" s="47"/>
      <c r="U1" s="47"/>
      <c r="V1" s="47">
        <v>2018</v>
      </c>
      <c r="W1" s="47"/>
      <c r="X1" s="47"/>
      <c r="Y1" s="47"/>
      <c r="Z1" s="47">
        <v>2019</v>
      </c>
      <c r="AA1" s="47"/>
      <c r="AB1" s="47"/>
      <c r="AC1" s="47"/>
      <c r="AD1" s="47">
        <v>2020</v>
      </c>
      <c r="AE1" s="47"/>
      <c r="AF1" s="47"/>
      <c r="AG1" s="47"/>
      <c r="AH1" s="51">
        <v>2021</v>
      </c>
      <c r="AI1" s="39"/>
      <c r="AJ1" s="39"/>
      <c r="AK1" s="39"/>
    </row>
    <row r="2" spans="1:37" x14ac:dyDescent="0.3">
      <c r="A2" s="11" t="s">
        <v>98</v>
      </c>
      <c r="B2" s="12" t="s">
        <v>105</v>
      </c>
      <c r="C2" s="12" t="s">
        <v>106</v>
      </c>
      <c r="D2" s="12" t="s">
        <v>107</v>
      </c>
      <c r="E2" s="12" t="s">
        <v>108</v>
      </c>
      <c r="F2" s="12" t="str">
        <f>+B2</f>
        <v>I</v>
      </c>
      <c r="G2" s="12" t="str">
        <f t="shared" ref="G2:AD2" si="0">+C2</f>
        <v>II</v>
      </c>
      <c r="H2" s="12" t="str">
        <f t="shared" si="0"/>
        <v>III</v>
      </c>
      <c r="I2" s="12" t="str">
        <f t="shared" si="0"/>
        <v>IV</v>
      </c>
      <c r="J2" s="12" t="str">
        <f t="shared" si="0"/>
        <v>I</v>
      </c>
      <c r="K2" s="12" t="str">
        <f t="shared" si="0"/>
        <v>II</v>
      </c>
      <c r="L2" s="12" t="str">
        <f t="shared" si="0"/>
        <v>III</v>
      </c>
      <c r="M2" s="12" t="str">
        <f t="shared" si="0"/>
        <v>IV</v>
      </c>
      <c r="N2" s="12" t="str">
        <f t="shared" si="0"/>
        <v>I</v>
      </c>
      <c r="O2" s="12" t="str">
        <f t="shared" si="0"/>
        <v>II</v>
      </c>
      <c r="P2" s="12" t="str">
        <f t="shared" si="0"/>
        <v>III</v>
      </c>
      <c r="Q2" s="12" t="str">
        <f t="shared" si="0"/>
        <v>IV</v>
      </c>
      <c r="R2" s="12" t="str">
        <f t="shared" si="0"/>
        <v>I</v>
      </c>
      <c r="S2" s="12" t="str">
        <f t="shared" si="0"/>
        <v>II</v>
      </c>
      <c r="T2" s="12" t="str">
        <f t="shared" si="0"/>
        <v>III</v>
      </c>
      <c r="U2" s="12" t="str">
        <f t="shared" si="0"/>
        <v>IV</v>
      </c>
      <c r="V2" s="12" t="str">
        <f t="shared" si="0"/>
        <v>I</v>
      </c>
      <c r="W2" s="12" t="str">
        <f t="shared" si="0"/>
        <v>II</v>
      </c>
      <c r="X2" s="12" t="str">
        <f t="shared" si="0"/>
        <v>III</v>
      </c>
      <c r="Y2" s="12" t="str">
        <f t="shared" si="0"/>
        <v>IV</v>
      </c>
      <c r="Z2" s="12" t="str">
        <f t="shared" si="0"/>
        <v>I</v>
      </c>
      <c r="AA2" s="12" t="str">
        <f t="shared" si="0"/>
        <v>II</v>
      </c>
      <c r="AB2" s="12" t="str">
        <f t="shared" si="0"/>
        <v>III</v>
      </c>
      <c r="AC2" s="12" t="str">
        <f t="shared" si="0"/>
        <v>IV</v>
      </c>
      <c r="AD2" s="12" t="str">
        <f t="shared" si="0"/>
        <v>I</v>
      </c>
      <c r="AE2" s="12" t="s">
        <v>106</v>
      </c>
      <c r="AF2" s="12" t="s">
        <v>107</v>
      </c>
      <c r="AG2" s="12" t="s">
        <v>108</v>
      </c>
      <c r="AH2" s="12" t="s">
        <v>105</v>
      </c>
      <c r="AI2" s="12" t="s">
        <v>106</v>
      </c>
      <c r="AJ2" s="12" t="s">
        <v>107</v>
      </c>
      <c r="AK2" s="12" t="s">
        <v>108</v>
      </c>
    </row>
    <row r="3" spans="1:37" x14ac:dyDescent="0.3">
      <c r="A3" s="13" t="s">
        <v>99</v>
      </c>
      <c r="B3" s="19">
        <f>+AVERAGE('Serie Mensual'!B3:D3)</f>
        <v>19303372</v>
      </c>
      <c r="C3" s="19">
        <f>+AVERAGE('Serie Mensual'!E3:G3)</f>
        <v>19542646.333333332</v>
      </c>
      <c r="D3" s="19">
        <f>+AVERAGE('Serie Mensual'!H3:J3)</f>
        <v>19573312.333333332</v>
      </c>
      <c r="E3" s="19">
        <f>+AVERAGE('Serie Mensual'!K3:M3)</f>
        <v>19719210.666666668</v>
      </c>
      <c r="F3" s="19">
        <f>+AVERAGE('Serie Mensual'!N3:P3)</f>
        <v>19470038.333333332</v>
      </c>
      <c r="G3" s="19">
        <f>+AVERAGE('Serie Mensual'!Q3:S3)</f>
        <v>19923484.333333332</v>
      </c>
      <c r="H3" s="19">
        <f>+AVERAGE('Serie Mensual'!T3:V3)</f>
        <v>20477610</v>
      </c>
      <c r="I3" s="19">
        <f>+AVERAGE('Serie Mensual'!W3:Y3)</f>
        <v>20672893.333333332</v>
      </c>
      <c r="J3" s="19">
        <f>+AVERAGE('Serie Mensual'!Z3:AB3)</f>
        <v>20050890</v>
      </c>
      <c r="K3" s="19">
        <f>+AVERAGE('Serie Mensual'!AC3:AE3)</f>
        <v>20271029</v>
      </c>
      <c r="L3" s="19">
        <f>+AVERAGE('Serie Mensual'!AF3:AH3)</f>
        <v>20738720.666666668</v>
      </c>
      <c r="M3" s="19">
        <f>+AVERAGE('Serie Mensual'!AI3:AK3)</f>
        <v>20836377.666666668</v>
      </c>
      <c r="N3" s="19">
        <f>+AVERAGE('Serie Mensual'!AL3:AN3)</f>
        <v>20431765.333333332</v>
      </c>
      <c r="O3" s="19">
        <f>+AVERAGE('Serie Mensual'!AO3:AQ3)</f>
        <v>20974020.666666668</v>
      </c>
      <c r="P3" s="19">
        <f>+AVERAGE('Serie Mensual'!AR3:AT3)</f>
        <v>21521892.333333332</v>
      </c>
      <c r="Q3" s="19">
        <f>+AVERAGE('Serie Mensual'!AU3:AW3)</f>
        <v>21805090.333333332</v>
      </c>
      <c r="R3" s="19">
        <f>+AVERAGE('Serie Mensual'!AX3:AZ3)</f>
        <v>21624260.666666668</v>
      </c>
      <c r="S3" s="19">
        <f>+AVERAGE('Serie Mensual'!BA3:BC3)</f>
        <v>21456174</v>
      </c>
      <c r="T3" s="19">
        <f>+AVERAGE('Serie Mensual'!BD3:BF3)</f>
        <v>21570191.666666668</v>
      </c>
      <c r="U3" s="19">
        <f>+AVERAGE('Serie Mensual'!BG3:BI3)</f>
        <v>21665117.666666668</v>
      </c>
      <c r="V3" s="19">
        <f>+AVERAGE('Serie Mensual'!BJ3:BL3)</f>
        <v>21572040.666666668</v>
      </c>
      <c r="W3" s="19">
        <f>+AVERAGE('Serie Mensual'!BM3:BO3)</f>
        <v>21714571.333333332</v>
      </c>
      <c r="X3" s="19">
        <f>+AVERAGE('Serie Mensual'!BP3:BR3)</f>
        <v>21732286.666666668</v>
      </c>
      <c r="Y3" s="19">
        <f>+AVERAGE('Serie Mensual'!BS3:BU3)</f>
        <v>21946199</v>
      </c>
      <c r="Z3" s="19">
        <f>+AVERAGE('Serie Mensual'!BV3:BX3)</f>
        <v>21842278.333333332</v>
      </c>
      <c r="AA3" s="19">
        <f>+AVERAGE('Serie Mensual'!BY3:CA3)</f>
        <v>22135495.666666668</v>
      </c>
      <c r="AB3" s="19">
        <f>+AVERAGE('Serie Mensual'!CB3:CD3)</f>
        <v>22422993</v>
      </c>
      <c r="AC3" s="19">
        <f>+AVERAGE('Serie Mensual'!CE3:CG3)</f>
        <v>22617897.333333332</v>
      </c>
      <c r="AD3" s="19">
        <f>+AVERAGE('Serie Mensual'!CH3:CJ3)</f>
        <v>22240395</v>
      </c>
      <c r="AE3" s="19">
        <f>+AVERAGE('Serie Mensual'!CK3:CM3)</f>
        <v>21651822.333333332</v>
      </c>
      <c r="AF3" s="19">
        <f>+AVERAGE('Serie Mensual'!CN3:CP3)</f>
        <v>22038262.666666668</v>
      </c>
      <c r="AG3" s="19">
        <f>AVERAGE('Serie Mensual'!CQ3:CS3)</f>
        <v>23015185</v>
      </c>
      <c r="AH3" s="19">
        <f>AVERAGE('Serie Mensual'!CT3:CV3)</f>
        <v>23330360</v>
      </c>
      <c r="AI3" s="19">
        <f>AVERAGE('Serie Mensual'!CW3:CY3)</f>
        <v>23905401.666666668</v>
      </c>
      <c r="AJ3" s="19">
        <f>AVERAGE('Serie Mensual'!DA3:DC3)</f>
        <v>24288433</v>
      </c>
      <c r="AK3" s="19">
        <f>AVERAGE('Serie Mensual'!DC3:DE3)</f>
        <v>24437632</v>
      </c>
    </row>
    <row r="4" spans="1:37" x14ac:dyDescent="0.3">
      <c r="A4" s="13" t="s">
        <v>100</v>
      </c>
      <c r="B4" s="19">
        <f>+AVERAGE('Serie Mensual'!B4:D4)</f>
        <v>22676310.666666668</v>
      </c>
      <c r="C4" s="19">
        <f>+AVERAGE('Serie Mensual'!E4:G4)</f>
        <v>22472126</v>
      </c>
      <c r="D4" s="19">
        <f>+AVERAGE('Serie Mensual'!H4:J4)</f>
        <v>22348180.666666668</v>
      </c>
      <c r="E4" s="19">
        <f>+AVERAGE('Serie Mensual'!K4:M4)</f>
        <v>22456707.666666668</v>
      </c>
      <c r="F4" s="19">
        <f>+AVERAGE('Serie Mensual'!N4:P4)</f>
        <v>22580455</v>
      </c>
      <c r="G4" s="19">
        <f>+AVERAGE('Serie Mensual'!Q4:S4)</f>
        <v>22593515.666666668</v>
      </c>
      <c r="H4" s="19">
        <f>+AVERAGE('Serie Mensual'!T4:V4)</f>
        <v>22623875.666666668</v>
      </c>
      <c r="I4" s="19">
        <f>+AVERAGE('Serie Mensual'!W4:Y4)</f>
        <v>22623294.333333332</v>
      </c>
      <c r="J4" s="19">
        <f>+AVERAGE('Serie Mensual'!Z4:AB4)</f>
        <v>22971091.333333332</v>
      </c>
      <c r="K4" s="19">
        <f>+AVERAGE('Serie Mensual'!AC4:AE4)</f>
        <v>23119618.666666668</v>
      </c>
      <c r="L4" s="19">
        <f>+AVERAGE('Serie Mensual'!AF4:AH4)</f>
        <v>23100437</v>
      </c>
      <c r="M4" s="19">
        <f>+AVERAGE('Serie Mensual'!AI4:AK4)</f>
        <v>23163137</v>
      </c>
      <c r="N4" s="19">
        <f>+AVERAGE('Serie Mensual'!AL4:AN4)</f>
        <v>23164324.333333332</v>
      </c>
      <c r="O4" s="19">
        <f>+AVERAGE('Serie Mensual'!AO4:AQ4)</f>
        <v>22786050.666666668</v>
      </c>
      <c r="P4" s="19">
        <f>+AVERAGE('Serie Mensual'!AR4:AT4)</f>
        <v>22286997.333333332</v>
      </c>
      <c r="Q4" s="19">
        <f>+AVERAGE('Serie Mensual'!AU4:AW4)</f>
        <v>22182792.333333332</v>
      </c>
      <c r="R4" s="19">
        <f>+AVERAGE('Serie Mensual'!AX4:AZ4)</f>
        <v>22142651.666666668</v>
      </c>
      <c r="S4" s="19">
        <f>+AVERAGE('Serie Mensual'!BA4:BC4)</f>
        <v>22113175.666666668</v>
      </c>
      <c r="T4" s="19">
        <f>+AVERAGE('Serie Mensual'!BD4:BF4)</f>
        <v>22283953.333333332</v>
      </c>
      <c r="U4" s="19">
        <f>+AVERAGE('Serie Mensual'!BG4:BI4)</f>
        <v>22404389</v>
      </c>
      <c r="V4" s="19">
        <f>+AVERAGE('Serie Mensual'!BJ4:BL4)</f>
        <v>22515791.333333332</v>
      </c>
      <c r="W4" s="19">
        <f>+AVERAGE('Serie Mensual'!BM4:BO4)</f>
        <v>22555269</v>
      </c>
      <c r="X4" s="19">
        <f>+AVERAGE('Serie Mensual'!BP4:BR4)</f>
        <v>22600889</v>
      </c>
      <c r="Y4" s="19">
        <f>+AVERAGE('Serie Mensual'!BS4:BU4)</f>
        <v>22661031.666666668</v>
      </c>
      <c r="Z4" s="19">
        <f>+AVERAGE('Serie Mensual'!BV4:BX4)</f>
        <v>22798042</v>
      </c>
      <c r="AA4" s="19">
        <f>+AVERAGE('Serie Mensual'!BY4:CA4)</f>
        <v>22861565.333333332</v>
      </c>
      <c r="AB4" s="19">
        <f>+AVERAGE('Serie Mensual'!CB4:CD4)</f>
        <v>22854357.333333332</v>
      </c>
      <c r="AC4" s="19">
        <f>+AVERAGE('Serie Mensual'!CE4:CG4)</f>
        <v>22834553.333333332</v>
      </c>
      <c r="AD4" s="19">
        <f>+AVERAGE('Serie Mensual'!CH4:CJ4)</f>
        <v>23303571.666666668</v>
      </c>
      <c r="AE4" s="19">
        <f>+AVERAGE('Serie Mensual'!CK4:CM4)</f>
        <v>24100233</v>
      </c>
      <c r="AF4" s="19">
        <f>+AVERAGE('Serie Mensual'!CN4:CP4)</f>
        <v>24270904</v>
      </c>
      <c r="AG4" s="19">
        <f>AVERAGE('Serie Mensual'!CQ4:CS4)</f>
        <v>24087119.333333332</v>
      </c>
      <c r="AH4" s="19">
        <f>AVERAGE('Serie Mensual'!CT4:CV4)</f>
        <v>24047629</v>
      </c>
      <c r="AI4" s="19">
        <f>AVERAGE('Serie Mensual'!CW4:CY4)</f>
        <v>23916481.666666668</v>
      </c>
      <c r="AJ4" s="19">
        <f>AVERAGE('Serie Mensual'!DA4:DC4)</f>
        <v>23951517</v>
      </c>
      <c r="AK4" s="19">
        <f>AVERAGE('Serie Mensual'!DC4:DE4)</f>
        <v>23983733.666666668</v>
      </c>
    </row>
    <row r="5" spans="1:37" x14ac:dyDescent="0.3">
      <c r="A5" s="13" t="s">
        <v>96</v>
      </c>
      <c r="B5" s="19">
        <f>+AVERAGE('Serie Mensual'!B5:D5)</f>
        <v>389460.66666666669</v>
      </c>
      <c r="C5" s="19">
        <f>+AVERAGE('Serie Mensual'!E5:G5)</f>
        <v>388397.66666666669</v>
      </c>
      <c r="D5" s="19">
        <f>+AVERAGE('Serie Mensual'!H5:J5)</f>
        <v>387559.33333333331</v>
      </c>
      <c r="E5" s="19">
        <f>+AVERAGE('Serie Mensual'!K5:M5)</f>
        <v>388030.66666666669</v>
      </c>
      <c r="F5" s="19">
        <f>+AVERAGE('Serie Mensual'!N5:P5)</f>
        <v>386592.66666666669</v>
      </c>
      <c r="G5" s="19">
        <f>+AVERAGE('Serie Mensual'!Q5:S5)</f>
        <v>128871.33333333333</v>
      </c>
      <c r="H5" s="19">
        <f>+AVERAGE('Serie Mensual'!T5:V5)</f>
        <v>402.66666666666669</v>
      </c>
      <c r="I5" s="19">
        <f>+AVERAGE('Serie Mensual'!W5:Y5)</f>
        <v>380.33333333333331</v>
      </c>
      <c r="J5" s="19">
        <f>+AVERAGE('Serie Mensual'!Z5:AB5)</f>
        <v>363.33333333333331</v>
      </c>
      <c r="K5" s="19">
        <f>+AVERAGE('Serie Mensual'!AC5:AE5)</f>
        <v>355.66666666666669</v>
      </c>
      <c r="L5" s="19">
        <f>+AVERAGE('Serie Mensual'!AF5:AH5)</f>
        <v>351.66666666666669</v>
      </c>
      <c r="M5" s="19">
        <f>+AVERAGE('Serie Mensual'!AI5:AK5)</f>
        <v>341.33333333333331</v>
      </c>
      <c r="N5" s="19">
        <f>+AVERAGE('Serie Mensual'!AL5:AN5)</f>
        <v>334.66666666666669</v>
      </c>
      <c r="O5" s="19">
        <f>+AVERAGE('Serie Mensual'!AO5:AQ5)</f>
        <v>331</v>
      </c>
      <c r="P5" s="19">
        <f>+AVERAGE('Serie Mensual'!AR5:AT5)</f>
        <v>110.33333333333333</v>
      </c>
      <c r="Q5" s="19">
        <f>+AVERAGE('Serie Mensual'!AU5:AW5)</f>
        <v>0</v>
      </c>
      <c r="R5" s="19">
        <f>+AVERAGE('Serie Mensual'!AX5:AZ5)</f>
        <v>0</v>
      </c>
      <c r="S5" s="19">
        <f>+AVERAGE('Serie Mensual'!BA5:BC5)</f>
        <v>0</v>
      </c>
      <c r="T5" s="19">
        <f>+AVERAGE('Serie Mensual'!BD5:BF5)</f>
        <v>0</v>
      </c>
      <c r="U5" s="19">
        <f>+AVERAGE('Serie Mensual'!BG5:BI5)</f>
        <v>0</v>
      </c>
      <c r="V5" s="19">
        <f>+AVERAGE('Serie Mensual'!BJ5:BL5)</f>
        <v>0</v>
      </c>
      <c r="W5" s="19">
        <f>+AVERAGE('Serie Mensual'!BM5:BO5)</f>
        <v>0</v>
      </c>
      <c r="X5" s="19">
        <f>+AVERAGE('Serie Mensual'!BP5:BR5)</f>
        <v>0</v>
      </c>
      <c r="Y5" s="19">
        <f>+AVERAGE('Serie Mensual'!BS5:BU5)</f>
        <v>0</v>
      </c>
      <c r="Z5" s="19">
        <f>+AVERAGE('Serie Mensual'!BV5:BX5)</f>
        <v>0</v>
      </c>
      <c r="AA5" s="19">
        <f>+AVERAGE('Serie Mensual'!BY5:CA5)</f>
        <v>0</v>
      </c>
      <c r="AB5" s="19">
        <f>+AVERAGE('Serie Mensual'!CB5:CD5)</f>
        <v>0</v>
      </c>
      <c r="AC5" s="19">
        <f>+AVERAGE('Serie Mensual'!CE5:CG5)</f>
        <v>0</v>
      </c>
      <c r="AD5" s="19">
        <f>+AVERAGE('Serie Mensual'!CH5:CJ5)</f>
        <v>0</v>
      </c>
      <c r="AE5" s="19">
        <f>+AVERAGE('Serie Mensual'!CK5:CM5)</f>
        <v>0</v>
      </c>
      <c r="AF5" s="19">
        <f>+AVERAGE('Serie Mensual'!CN5:CP5)</f>
        <v>0</v>
      </c>
      <c r="AG5" s="19">
        <f>+AVERAGE('Serie Mensual'!CO5:CQ5)</f>
        <v>0</v>
      </c>
      <c r="AH5" s="19">
        <f>+AVERAGE('Serie Mensual'!CP5:CR5)</f>
        <v>0</v>
      </c>
      <c r="AI5" s="19">
        <f>+AVERAGE('Serie Mensual'!CQ5:CS5)</f>
        <v>0</v>
      </c>
      <c r="AJ5" s="19">
        <f>AVERAGE('Serie Mensual'!DA5:DC5)</f>
        <v>0</v>
      </c>
      <c r="AK5" s="19">
        <f>AVERAGE('Serie Mensual'!DC5:DE5)</f>
        <v>0</v>
      </c>
    </row>
    <row r="6" spans="1:37" x14ac:dyDescent="0.3">
      <c r="A6" s="13" t="s">
        <v>102</v>
      </c>
      <c r="B6" s="13"/>
      <c r="C6" s="13"/>
      <c r="D6" s="13"/>
      <c r="E6" s="13"/>
      <c r="F6" s="16">
        <f>+F4/F3</f>
        <v>1.1597540083596822</v>
      </c>
      <c r="G6" s="16">
        <f t="shared" ref="G6:AD6" si="1">+G4/G3</f>
        <v>1.1340142762511773</v>
      </c>
      <c r="H6" s="16">
        <f t="shared" si="1"/>
        <v>1.1048103595422838</v>
      </c>
      <c r="I6" s="16">
        <f t="shared" si="1"/>
        <v>1.0943458164540103</v>
      </c>
      <c r="J6" s="16">
        <f t="shared" si="1"/>
        <v>1.1456394869920155</v>
      </c>
      <c r="K6" s="16">
        <f t="shared" si="1"/>
        <v>1.1405251636049984</v>
      </c>
      <c r="L6" s="16">
        <f t="shared" si="1"/>
        <v>1.1138795575336196</v>
      </c>
      <c r="M6" s="16">
        <f t="shared" si="1"/>
        <v>1.111668130159476</v>
      </c>
      <c r="N6" s="16">
        <f t="shared" si="1"/>
        <v>1.1337407196793698</v>
      </c>
      <c r="O6" s="16">
        <f t="shared" si="1"/>
        <v>1.0863940218615213</v>
      </c>
      <c r="P6" s="16">
        <f t="shared" si="1"/>
        <v>1.0355500802694286</v>
      </c>
      <c r="Q6" s="16">
        <f t="shared" si="1"/>
        <v>1.0173217351648669</v>
      </c>
      <c r="R6" s="16">
        <f t="shared" si="1"/>
        <v>1.0239726577472814</v>
      </c>
      <c r="S6" s="16">
        <f t="shared" si="1"/>
        <v>1.0306206347257749</v>
      </c>
      <c r="T6" s="16">
        <f t="shared" si="1"/>
        <v>1.03309018657306</v>
      </c>
      <c r="U6" s="16">
        <f t="shared" si="1"/>
        <v>1.0341226548919582</v>
      </c>
      <c r="V6" s="16">
        <f t="shared" si="1"/>
        <v>1.0437487895211026</v>
      </c>
      <c r="W6" s="16">
        <f t="shared" si="1"/>
        <v>1.0387158306632625</v>
      </c>
      <c r="X6" s="16">
        <f t="shared" si="1"/>
        <v>1.0399682898838993</v>
      </c>
      <c r="Y6" s="16">
        <f t="shared" si="1"/>
        <v>1.0325720488849421</v>
      </c>
      <c r="Z6" s="16">
        <f t="shared" si="1"/>
        <v>1.0437575078973371</v>
      </c>
      <c r="AA6" s="16">
        <f t="shared" si="1"/>
        <v>1.032801147875809</v>
      </c>
      <c r="AB6" s="16">
        <f t="shared" si="1"/>
        <v>1.0192375894392569</v>
      </c>
      <c r="AC6" s="16">
        <f t="shared" si="1"/>
        <v>1.0095789629251124</v>
      </c>
      <c r="AD6" s="16">
        <f t="shared" si="1"/>
        <v>1.0478038572006778</v>
      </c>
      <c r="AE6" s="16">
        <f t="shared" ref="AE6:AF6" si="2">+AE4/AE3</f>
        <v>1.1130810436633456</v>
      </c>
      <c r="AF6" s="16">
        <f t="shared" si="2"/>
        <v>1.1013075017347103</v>
      </c>
      <c r="AG6" s="16">
        <f t="shared" ref="AG6:AI6" si="3">+AG4/AG3</f>
        <v>1.0465750908946998</v>
      </c>
      <c r="AH6" s="16">
        <f t="shared" si="3"/>
        <v>1.0307440176662512</v>
      </c>
      <c r="AI6" s="16">
        <f t="shared" si="3"/>
        <v>1.0004634935716412</v>
      </c>
      <c r="AJ6" s="16">
        <f t="shared" ref="AJ6" si="4">+AJ4/AJ3</f>
        <v>0.98612854110431913</v>
      </c>
      <c r="AK6" s="16">
        <f t="shared" ref="AK6" si="5">+AK4/AK3</f>
        <v>0.98142625548443763</v>
      </c>
    </row>
    <row r="7" spans="1:37" x14ac:dyDescent="0.3">
      <c r="A7" s="13" t="s">
        <v>103</v>
      </c>
      <c r="B7" s="13"/>
      <c r="C7" s="13"/>
      <c r="D7" s="13"/>
      <c r="E7" s="13"/>
      <c r="F7" s="16">
        <f>+B4/B3</f>
        <v>1.1747331329814639</v>
      </c>
      <c r="G7" s="16">
        <f t="shared" ref="G7:AF7" si="6">+C4/C3</f>
        <v>1.1499018923383952</v>
      </c>
      <c r="H7" s="16">
        <f t="shared" si="6"/>
        <v>1.1417679484226968</v>
      </c>
      <c r="I7" s="16">
        <f t="shared" si="6"/>
        <v>1.1388238629970855</v>
      </c>
      <c r="J7" s="16">
        <f t="shared" si="6"/>
        <v>1.1597540083596822</v>
      </c>
      <c r="K7" s="16">
        <f t="shared" si="6"/>
        <v>1.1340142762511773</v>
      </c>
      <c r="L7" s="16">
        <f t="shared" si="6"/>
        <v>1.1048103595422838</v>
      </c>
      <c r="M7" s="16">
        <f t="shared" si="6"/>
        <v>1.0943458164540103</v>
      </c>
      <c r="N7" s="16">
        <f t="shared" si="6"/>
        <v>1.1456394869920155</v>
      </c>
      <c r="O7" s="16">
        <f t="shared" si="6"/>
        <v>1.1405251636049984</v>
      </c>
      <c r="P7" s="16">
        <f t="shared" si="6"/>
        <v>1.1138795575336196</v>
      </c>
      <c r="Q7" s="16">
        <f t="shared" si="6"/>
        <v>1.111668130159476</v>
      </c>
      <c r="R7" s="16">
        <f t="shared" si="6"/>
        <v>1.1337407196793698</v>
      </c>
      <c r="S7" s="16">
        <f t="shared" si="6"/>
        <v>1.0863940218615213</v>
      </c>
      <c r="T7" s="16">
        <f t="shared" si="6"/>
        <v>1.0355500802694286</v>
      </c>
      <c r="U7" s="16">
        <f t="shared" si="6"/>
        <v>1.0173217351648669</v>
      </c>
      <c r="V7" s="16">
        <f t="shared" si="6"/>
        <v>1.0239726577472814</v>
      </c>
      <c r="W7" s="16">
        <f t="shared" si="6"/>
        <v>1.0306206347257749</v>
      </c>
      <c r="X7" s="16">
        <f t="shared" si="6"/>
        <v>1.03309018657306</v>
      </c>
      <c r="Y7" s="16">
        <f t="shared" si="6"/>
        <v>1.0341226548919582</v>
      </c>
      <c r="Z7" s="16">
        <f t="shared" si="6"/>
        <v>1.0437487895211026</v>
      </c>
      <c r="AA7" s="16">
        <f t="shared" si="6"/>
        <v>1.0387158306632625</v>
      </c>
      <c r="AB7" s="16">
        <f t="shared" si="6"/>
        <v>1.0399682898838993</v>
      </c>
      <c r="AC7" s="16">
        <f t="shared" si="6"/>
        <v>1.0325720488849421</v>
      </c>
      <c r="AD7" s="16">
        <f t="shared" si="6"/>
        <v>1.0437575078973371</v>
      </c>
      <c r="AE7" s="16">
        <f t="shared" si="6"/>
        <v>1.032801147875809</v>
      </c>
      <c r="AF7" s="16">
        <f t="shared" si="6"/>
        <v>1.0192375894392569</v>
      </c>
      <c r="AG7" s="16">
        <f t="shared" ref="AG7" si="7">+AC4/AC3</f>
        <v>1.0095789629251124</v>
      </c>
      <c r="AH7" s="16">
        <f t="shared" ref="AH7" si="8">+AD4/AD3</f>
        <v>1.0478038572006778</v>
      </c>
      <c r="AI7" s="16">
        <f t="shared" ref="AI7:AK7" si="9">+AE4/AE3</f>
        <v>1.1130810436633456</v>
      </c>
      <c r="AJ7" s="16">
        <f t="shared" si="9"/>
        <v>1.1013075017347103</v>
      </c>
      <c r="AK7" s="16">
        <f t="shared" si="9"/>
        <v>1.0465750908946998</v>
      </c>
    </row>
    <row r="8" spans="1:37" x14ac:dyDescent="0.3">
      <c r="A8" s="13" t="s">
        <v>104</v>
      </c>
      <c r="B8" s="13"/>
      <c r="C8" s="13"/>
      <c r="D8" s="13"/>
      <c r="E8" s="13"/>
      <c r="F8" s="20">
        <f>+(F6/F7)-1</f>
        <v>-1.2751087205452927E-2</v>
      </c>
      <c r="G8" s="20">
        <f t="shared" ref="G8:AD8" si="10">+(G6/G7)-1</f>
        <v>-1.3816497036029274E-2</v>
      </c>
      <c r="H8" s="20">
        <f t="shared" si="10"/>
        <v>-3.2368739139567171E-2</v>
      </c>
      <c r="I8" s="20">
        <f t="shared" si="10"/>
        <v>-3.90561244703993E-2</v>
      </c>
      <c r="J8" s="20">
        <f t="shared" si="10"/>
        <v>-1.2170271683414891E-2</v>
      </c>
      <c r="K8" s="20">
        <f t="shared" si="10"/>
        <v>5.74145095892864E-3</v>
      </c>
      <c r="L8" s="20">
        <f t="shared" si="10"/>
        <v>8.208827798368068E-3</v>
      </c>
      <c r="M8" s="20">
        <f t="shared" si="10"/>
        <v>1.5828921210294222E-2</v>
      </c>
      <c r="N8" s="20">
        <f t="shared" si="10"/>
        <v>-1.0386135819992481E-2</v>
      </c>
      <c r="O8" s="20">
        <f t="shared" si="10"/>
        <v>-4.7461593545536584E-2</v>
      </c>
      <c r="P8" s="20">
        <f t="shared" si="10"/>
        <v>-7.0321316819594082E-2</v>
      </c>
      <c r="Q8" s="20">
        <f t="shared" si="10"/>
        <v>-8.4869209105665755E-2</v>
      </c>
      <c r="R8" s="20">
        <f t="shared" si="10"/>
        <v>-9.6819369743667338E-2</v>
      </c>
      <c r="S8" s="20">
        <f t="shared" si="10"/>
        <v>-5.1338083617378016E-2</v>
      </c>
      <c r="T8" s="20">
        <f t="shared" si="10"/>
        <v>-2.3754463866476616E-3</v>
      </c>
      <c r="U8" s="20">
        <f t="shared" si="10"/>
        <v>1.6514853803225371E-2</v>
      </c>
      <c r="V8" s="20">
        <f t="shared" si="10"/>
        <v>1.9313144373725999E-2</v>
      </c>
      <c r="W8" s="20">
        <f t="shared" si="10"/>
        <v>7.8546806309980344E-3</v>
      </c>
      <c r="X8" s="20">
        <f t="shared" si="10"/>
        <v>6.6577956118769599E-3</v>
      </c>
      <c r="Y8" s="20">
        <f t="shared" si="10"/>
        <v>-1.4994410959675575E-3</v>
      </c>
      <c r="Z8" s="20">
        <f t="shared" si="10"/>
        <v>8.3529450016772699E-6</v>
      </c>
      <c r="AA8" s="20">
        <f t="shared" si="10"/>
        <v>-5.6942260942308698E-3</v>
      </c>
      <c r="AB8" s="20">
        <f t="shared" si="10"/>
        <v>-1.993397360890381E-2</v>
      </c>
      <c r="AC8" s="20">
        <f t="shared" si="10"/>
        <v>-2.2267778780821756E-2</v>
      </c>
      <c r="AD8" s="20">
        <f t="shared" si="10"/>
        <v>3.8767139615523138E-3</v>
      </c>
      <c r="AE8" s="20">
        <f t="shared" ref="AE8:AF8" si="11">+(AE6/AE7)-1</f>
        <v>7.7730254224301021E-2</v>
      </c>
      <c r="AF8" s="20">
        <f t="shared" si="11"/>
        <v>8.0520884576681384E-2</v>
      </c>
      <c r="AG8" s="20">
        <f t="shared" ref="AG8:AI8" si="12">+(AG6/AG7)-1</f>
        <v>3.6645105859175464E-2</v>
      </c>
      <c r="AH8" s="20">
        <f t="shared" si="12"/>
        <v>-1.6281520073808231E-2</v>
      </c>
      <c r="AI8" s="20">
        <f t="shared" si="12"/>
        <v>-0.10117641543967026</v>
      </c>
      <c r="AJ8" s="20">
        <f t="shared" ref="AJ8" si="13">+(AJ6/AJ7)-1</f>
        <v>-0.10458383371489655</v>
      </c>
      <c r="AK8" s="20">
        <f t="shared" ref="AK8" si="14">+(AK6/AK7)-1</f>
        <v>-6.2249556651083227E-2</v>
      </c>
    </row>
    <row r="24" spans="1:35" x14ac:dyDescent="0.3">
      <c r="F24" s="15">
        <v>-1.2751087205452927E-2</v>
      </c>
      <c r="G24" s="15">
        <v>-1.3816497036029274E-2</v>
      </c>
      <c r="H24" s="15">
        <v>-3.2368739139567171E-2</v>
      </c>
      <c r="I24" s="15">
        <v>-3.90561244703993E-2</v>
      </c>
      <c r="J24" s="15">
        <v>-1.2170271683414891E-2</v>
      </c>
      <c r="K24" s="15">
        <v>5.74145095892864E-3</v>
      </c>
      <c r="L24" s="15">
        <v>8.208827798368068E-3</v>
      </c>
      <c r="M24" s="15">
        <v>1.5828921210294222E-2</v>
      </c>
      <c r="N24" s="15">
        <v>-1.0386135819992481E-2</v>
      </c>
      <c r="O24" s="15">
        <v>-4.7461593545536584E-2</v>
      </c>
      <c r="P24" s="15">
        <v>-7.0321316819594082E-2</v>
      </c>
      <c r="Q24" s="15">
        <v>-8.4869209105665755E-2</v>
      </c>
      <c r="R24" s="15">
        <v>-9.6819369743667338E-2</v>
      </c>
      <c r="S24" s="15">
        <v>-5.1338083617378016E-2</v>
      </c>
      <c r="T24" s="15">
        <v>-2.3754463866476616E-3</v>
      </c>
      <c r="U24" s="15">
        <v>1.6514853803225371E-2</v>
      </c>
      <c r="V24" s="15">
        <v>1.9313144373725999E-2</v>
      </c>
      <c r="W24" s="15">
        <v>7.8546806309980344E-3</v>
      </c>
      <c r="X24" s="15">
        <v>6.6577956118769599E-3</v>
      </c>
      <c r="Y24" s="15">
        <v>-1.4994410959675575E-3</v>
      </c>
      <c r="Z24" s="15">
        <v>8.3529450016772699E-6</v>
      </c>
      <c r="AA24" s="15">
        <v>-5.6942260942308698E-3</v>
      </c>
      <c r="AB24" s="15">
        <v>-1.993397360890381E-2</v>
      </c>
      <c r="AC24" s="15">
        <v>-2.2267778780821756E-2</v>
      </c>
      <c r="AD24" s="15">
        <v>3.8767139615523138E-3</v>
      </c>
      <c r="AE24" s="15"/>
      <c r="AF24" s="15"/>
      <c r="AG24" s="15"/>
      <c r="AH24" s="15"/>
      <c r="AI24" s="15"/>
    </row>
    <row r="30" spans="1:35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</sheetData>
  <mergeCells count="9">
    <mergeCell ref="AD1:AG1"/>
    <mergeCell ref="AH1:AK1"/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7488-B48E-4177-A25A-BCEBE7883116}">
  <sheetPr codeName="Hoja7"/>
  <dimension ref="A1:DJ9"/>
  <sheetViews>
    <sheetView zoomScale="70" zoomScaleNormal="70" workbookViewId="0">
      <pane xSplit="1" topLeftCell="CQ1" activePane="topRight" state="frozen"/>
      <selection pane="topRight" activeCell="CT1" sqref="CT1:DJ5"/>
    </sheetView>
  </sheetViews>
  <sheetFormatPr defaultColWidth="11.44140625" defaultRowHeight="14.4" x14ac:dyDescent="0.3"/>
  <cols>
    <col min="1" max="1" width="26" style="3" bestFit="1" customWidth="1"/>
    <col min="2" max="13" width="11.44140625" style="3"/>
    <col min="14" max="14" width="13.33203125" style="3" bestFit="1" customWidth="1"/>
    <col min="15" max="97" width="11.44140625" style="3"/>
    <col min="98" max="98" width="17.44140625" style="3" customWidth="1"/>
    <col min="99" max="16384" width="11.44140625" style="3"/>
  </cols>
  <sheetData>
    <row r="1" spans="1:114" x14ac:dyDescent="0.3">
      <c r="B1" s="44">
        <v>2013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4">
        <v>2014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4">
        <v>2015</v>
      </c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6"/>
      <c r="AL1" s="44">
        <v>2016</v>
      </c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6"/>
      <c r="AX1" s="44">
        <v>2017</v>
      </c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>
        <v>2018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6"/>
      <c r="BV1" s="44">
        <v>2019</v>
      </c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6"/>
      <c r="CH1" s="48">
        <v>2020</v>
      </c>
      <c r="CI1" s="49"/>
      <c r="CJ1" s="49"/>
      <c r="CK1" s="49"/>
      <c r="CL1" s="49"/>
      <c r="CM1" s="49"/>
      <c r="CN1" s="49"/>
      <c r="CO1" s="49"/>
      <c r="CP1" s="49"/>
      <c r="CT1" s="3" t="s">
        <v>153</v>
      </c>
      <c r="CU1" s="40">
        <v>2019</v>
      </c>
      <c r="CV1" s="40"/>
      <c r="CW1" s="40"/>
      <c r="CX1" s="40"/>
      <c r="CY1" s="40"/>
      <c r="CZ1" s="40"/>
      <c r="DA1" s="40"/>
      <c r="DB1" s="40"/>
      <c r="DC1" s="40">
        <v>2020</v>
      </c>
      <c r="DD1" s="40"/>
      <c r="DE1" s="40"/>
      <c r="DF1" s="40"/>
      <c r="DG1" s="40"/>
      <c r="DH1" s="40"/>
      <c r="DI1" s="40"/>
      <c r="DJ1" s="40"/>
    </row>
    <row r="2" spans="1:114" x14ac:dyDescent="0.3">
      <c r="A2" s="11" t="s">
        <v>98</v>
      </c>
      <c r="B2" s="12" t="s">
        <v>9</v>
      </c>
      <c r="C2" s="12" t="s">
        <v>10</v>
      </c>
      <c r="D2" s="12" t="s">
        <v>13</v>
      </c>
      <c r="E2" s="12" t="s">
        <v>4</v>
      </c>
      <c r="F2" s="12" t="s">
        <v>14</v>
      </c>
      <c r="G2" s="12" t="s">
        <v>12</v>
      </c>
      <c r="H2" s="12" t="s">
        <v>11</v>
      </c>
      <c r="I2" s="12" t="s">
        <v>7</v>
      </c>
      <c r="J2" s="12" t="s">
        <v>17</v>
      </c>
      <c r="K2" s="12" t="s">
        <v>97</v>
      </c>
      <c r="L2" s="12" t="s">
        <v>15</v>
      </c>
      <c r="M2" s="12" t="s">
        <v>8</v>
      </c>
      <c r="N2" s="12" t="s">
        <v>9</v>
      </c>
      <c r="O2" s="12" t="s">
        <v>10</v>
      </c>
      <c r="P2" s="12" t="s">
        <v>13</v>
      </c>
      <c r="Q2" s="12" t="s">
        <v>4</v>
      </c>
      <c r="R2" s="12" t="s">
        <v>14</v>
      </c>
      <c r="S2" s="12" t="s">
        <v>12</v>
      </c>
      <c r="T2" s="12" t="s">
        <v>11</v>
      </c>
      <c r="U2" s="12" t="s">
        <v>7</v>
      </c>
      <c r="V2" s="12" t="s">
        <v>17</v>
      </c>
      <c r="W2" s="12" t="s">
        <v>97</v>
      </c>
      <c r="X2" s="12" t="s">
        <v>15</v>
      </c>
      <c r="Y2" s="12" t="s">
        <v>8</v>
      </c>
      <c r="Z2" s="12" t="s">
        <v>9</v>
      </c>
      <c r="AA2" s="12" t="s">
        <v>10</v>
      </c>
      <c r="AB2" s="12" t="s">
        <v>13</v>
      </c>
      <c r="AC2" s="12" t="s">
        <v>4</v>
      </c>
      <c r="AD2" s="12" t="s">
        <v>14</v>
      </c>
      <c r="AE2" s="12" t="s">
        <v>12</v>
      </c>
      <c r="AF2" s="12" t="s">
        <v>11</v>
      </c>
      <c r="AG2" s="12" t="s">
        <v>7</v>
      </c>
      <c r="AH2" s="12" t="s">
        <v>17</v>
      </c>
      <c r="AI2" s="12" t="s">
        <v>97</v>
      </c>
      <c r="AJ2" s="12" t="s">
        <v>15</v>
      </c>
      <c r="AK2" s="12" t="s">
        <v>8</v>
      </c>
      <c r="AL2" s="12" t="s">
        <v>9</v>
      </c>
      <c r="AM2" s="12" t="s">
        <v>10</v>
      </c>
      <c r="AN2" s="12" t="s">
        <v>13</v>
      </c>
      <c r="AO2" s="12" t="s">
        <v>4</v>
      </c>
      <c r="AP2" s="12" t="s">
        <v>14</v>
      </c>
      <c r="AQ2" s="12" t="s">
        <v>12</v>
      </c>
      <c r="AR2" s="12" t="s">
        <v>11</v>
      </c>
      <c r="AS2" s="12" t="s">
        <v>7</v>
      </c>
      <c r="AT2" s="12" t="s">
        <v>17</v>
      </c>
      <c r="AU2" s="12" t="s">
        <v>97</v>
      </c>
      <c r="AV2" s="12" t="s">
        <v>15</v>
      </c>
      <c r="AW2" s="12" t="s">
        <v>8</v>
      </c>
      <c r="AX2" s="12" t="s">
        <v>9</v>
      </c>
      <c r="AY2" s="12" t="s">
        <v>10</v>
      </c>
      <c r="AZ2" s="12" t="s">
        <v>13</v>
      </c>
      <c r="BA2" s="12" t="s">
        <v>4</v>
      </c>
      <c r="BB2" s="12" t="s">
        <v>14</v>
      </c>
      <c r="BC2" s="12" t="s">
        <v>12</v>
      </c>
      <c r="BD2" s="12" t="s">
        <v>11</v>
      </c>
      <c r="BE2" s="12" t="s">
        <v>7</v>
      </c>
      <c r="BF2" s="12" t="s">
        <v>17</v>
      </c>
      <c r="BG2" s="12" t="s">
        <v>97</v>
      </c>
      <c r="BH2" s="12" t="s">
        <v>15</v>
      </c>
      <c r="BI2" s="12" t="s">
        <v>8</v>
      </c>
      <c r="BJ2" s="12" t="s">
        <v>9</v>
      </c>
      <c r="BK2" s="12" t="s">
        <v>10</v>
      </c>
      <c r="BL2" s="12" t="s">
        <v>13</v>
      </c>
      <c r="BM2" s="12" t="s">
        <v>4</v>
      </c>
      <c r="BN2" s="12" t="s">
        <v>14</v>
      </c>
      <c r="BO2" s="12" t="s">
        <v>12</v>
      </c>
      <c r="BP2" s="12" t="s">
        <v>11</v>
      </c>
      <c r="BQ2" s="12" t="s">
        <v>7</v>
      </c>
      <c r="BR2" s="12" t="s">
        <v>17</v>
      </c>
      <c r="BS2" s="12" t="s">
        <v>97</v>
      </c>
      <c r="BT2" s="12" t="s">
        <v>15</v>
      </c>
      <c r="BU2" s="12" t="s">
        <v>8</v>
      </c>
      <c r="BV2" s="12" t="s">
        <v>9</v>
      </c>
      <c r="BW2" s="12" t="s">
        <v>10</v>
      </c>
      <c r="BX2" s="12" t="s">
        <v>13</v>
      </c>
      <c r="BY2" s="12" t="s">
        <v>4</v>
      </c>
      <c r="BZ2" s="12" t="s">
        <v>14</v>
      </c>
      <c r="CA2" s="12" t="s">
        <v>12</v>
      </c>
      <c r="CB2" s="12" t="s">
        <v>11</v>
      </c>
      <c r="CC2" s="12" t="s">
        <v>7</v>
      </c>
      <c r="CD2" s="12" t="s">
        <v>17</v>
      </c>
      <c r="CE2" s="12" t="s">
        <v>97</v>
      </c>
      <c r="CF2" s="12" t="s">
        <v>15</v>
      </c>
      <c r="CG2" s="12" t="s">
        <v>8</v>
      </c>
      <c r="CH2" s="12" t="s">
        <v>9</v>
      </c>
      <c r="CI2" s="12" t="s">
        <v>10</v>
      </c>
      <c r="CJ2" s="12" t="s">
        <v>13</v>
      </c>
      <c r="CK2" s="12" t="s">
        <v>4</v>
      </c>
      <c r="CL2" s="12" t="s">
        <v>14</v>
      </c>
      <c r="CM2" s="12" t="s">
        <v>12</v>
      </c>
      <c r="CN2" s="12" t="s">
        <v>11</v>
      </c>
      <c r="CO2" s="12" t="s">
        <v>7</v>
      </c>
      <c r="CP2" s="12" t="s">
        <v>17</v>
      </c>
      <c r="CU2" s="3" t="s">
        <v>154</v>
      </c>
      <c r="CV2" s="3" t="s">
        <v>155</v>
      </c>
      <c r="CW2" s="3" t="s">
        <v>156</v>
      </c>
      <c r="CX2" s="3" t="s">
        <v>157</v>
      </c>
      <c r="CY2" s="3" t="s">
        <v>158</v>
      </c>
      <c r="CZ2" s="3" t="s">
        <v>159</v>
      </c>
      <c r="DA2" s="3" t="s">
        <v>160</v>
      </c>
      <c r="DB2" s="3" t="s">
        <v>161</v>
      </c>
      <c r="DC2" s="3" t="s">
        <v>154</v>
      </c>
      <c r="DD2" s="3" t="s">
        <v>155</v>
      </c>
      <c r="DE2" s="3" t="s">
        <v>156</v>
      </c>
      <c r="DF2" s="3" t="s">
        <v>157</v>
      </c>
      <c r="DG2" s="3" t="s">
        <v>158</v>
      </c>
      <c r="DH2" s="3" t="s">
        <v>159</v>
      </c>
      <c r="DI2" s="3" t="s">
        <v>160</v>
      </c>
      <c r="DJ2" s="3" t="s">
        <v>161</v>
      </c>
    </row>
    <row r="3" spans="1:114" x14ac:dyDescent="0.3">
      <c r="A3" s="13" t="s">
        <v>99</v>
      </c>
      <c r="B3" s="32">
        <v>5298942</v>
      </c>
      <c r="C3" s="32">
        <v>5321459</v>
      </c>
      <c r="D3" s="32">
        <v>5357796</v>
      </c>
      <c r="E3" s="32">
        <v>5374153</v>
      </c>
      <c r="F3" s="32">
        <v>5399819</v>
      </c>
      <c r="G3" s="32">
        <v>5411050</v>
      </c>
      <c r="H3" s="32">
        <v>5412316</v>
      </c>
      <c r="I3" s="32">
        <v>5398407</v>
      </c>
      <c r="J3" s="32">
        <v>5381600</v>
      </c>
      <c r="K3" s="32">
        <v>5426112</v>
      </c>
      <c r="L3" s="32">
        <v>5457991</v>
      </c>
      <c r="M3" s="32">
        <v>5479904</v>
      </c>
      <c r="N3" s="32">
        <v>5414087</v>
      </c>
      <c r="O3" s="32">
        <v>5409163</v>
      </c>
      <c r="P3" s="32">
        <v>5476375</v>
      </c>
      <c r="Q3" s="32">
        <v>5476373</v>
      </c>
      <c r="R3" s="32">
        <v>5535653</v>
      </c>
      <c r="S3" s="32">
        <v>5567630</v>
      </c>
      <c r="T3" s="32">
        <v>5600013</v>
      </c>
      <c r="U3" s="32">
        <v>5693954</v>
      </c>
      <c r="V3" s="32">
        <v>5719014</v>
      </c>
      <c r="W3" s="32">
        <v>5748365</v>
      </c>
      <c r="X3" s="32">
        <v>5711543</v>
      </c>
      <c r="Y3" s="32">
        <v>5654888</v>
      </c>
      <c r="Z3" s="32">
        <v>5566376</v>
      </c>
      <c r="AA3" s="32">
        <v>5620261</v>
      </c>
      <c r="AB3" s="32">
        <v>5651204</v>
      </c>
      <c r="AC3" s="32">
        <v>5672425</v>
      </c>
      <c r="AD3" s="32">
        <v>5686066</v>
      </c>
      <c r="AE3" s="32">
        <v>5758885</v>
      </c>
      <c r="AF3" s="32">
        <v>5811656</v>
      </c>
      <c r="AG3" s="32">
        <v>5847404</v>
      </c>
      <c r="AH3" s="32">
        <v>5859064</v>
      </c>
      <c r="AI3" s="32">
        <v>5913488</v>
      </c>
      <c r="AJ3" s="32">
        <v>5885380</v>
      </c>
      <c r="AK3" s="32">
        <v>5900192</v>
      </c>
      <c r="AL3" s="32">
        <v>5773814</v>
      </c>
      <c r="AM3" s="32">
        <v>5769448</v>
      </c>
      <c r="AN3" s="32">
        <v>5830901</v>
      </c>
      <c r="AO3" s="32">
        <v>5878218</v>
      </c>
      <c r="AP3" s="32">
        <v>5924644</v>
      </c>
      <c r="AQ3" s="32">
        <v>5981981</v>
      </c>
      <c r="AR3" s="32">
        <v>5984989</v>
      </c>
      <c r="AS3" s="32">
        <v>5999570</v>
      </c>
      <c r="AT3" s="32">
        <v>6041000</v>
      </c>
      <c r="AU3" s="32">
        <v>6081732</v>
      </c>
      <c r="AV3" s="32">
        <v>6060423</v>
      </c>
      <c r="AW3" s="32">
        <v>6067900</v>
      </c>
      <c r="AX3" s="32">
        <v>6030149</v>
      </c>
      <c r="AY3" s="32">
        <v>6007870</v>
      </c>
      <c r="AZ3" s="32">
        <v>6047330</v>
      </c>
      <c r="BA3" s="32">
        <v>5977707</v>
      </c>
      <c r="BB3" s="32">
        <v>6021664</v>
      </c>
      <c r="BC3" s="32">
        <v>5985934</v>
      </c>
      <c r="BD3" s="32">
        <v>5974337</v>
      </c>
      <c r="BE3" s="32">
        <v>5990222</v>
      </c>
      <c r="BF3" s="32">
        <v>6013028</v>
      </c>
      <c r="BG3" s="32">
        <v>6054131</v>
      </c>
      <c r="BH3" s="32">
        <v>6053712</v>
      </c>
      <c r="BI3" s="32">
        <v>6065608</v>
      </c>
      <c r="BJ3" s="32">
        <v>6014546</v>
      </c>
      <c r="BK3" s="32">
        <v>6023957</v>
      </c>
      <c r="BL3" s="32">
        <v>6032541</v>
      </c>
      <c r="BM3" s="32">
        <v>6052836</v>
      </c>
      <c r="BN3" s="32">
        <v>6053364</v>
      </c>
      <c r="BO3" s="32">
        <v>6040917</v>
      </c>
      <c r="BP3" s="32">
        <v>6038237</v>
      </c>
      <c r="BQ3" s="32">
        <v>6012274</v>
      </c>
      <c r="BR3" s="32">
        <v>6087525</v>
      </c>
      <c r="BS3" s="32">
        <v>6108494</v>
      </c>
      <c r="BT3" s="32">
        <v>6070282</v>
      </c>
      <c r="BU3" s="32">
        <v>6103448</v>
      </c>
      <c r="BV3" s="32">
        <v>6063329</v>
      </c>
      <c r="BW3" s="32">
        <v>6108985</v>
      </c>
      <c r="BX3" s="32">
        <v>6135530</v>
      </c>
      <c r="BY3" s="32">
        <v>6139213</v>
      </c>
      <c r="BZ3" s="32">
        <v>6156454</v>
      </c>
      <c r="CA3" s="32">
        <v>6188832</v>
      </c>
      <c r="CB3" s="32">
        <v>6203722</v>
      </c>
      <c r="CC3" s="32">
        <v>6209880</v>
      </c>
      <c r="CD3" s="32">
        <v>6216876</v>
      </c>
      <c r="CE3" s="32">
        <v>6226790</v>
      </c>
      <c r="CF3" s="32">
        <v>6234733</v>
      </c>
      <c r="CG3" s="32">
        <v>6230416</v>
      </c>
      <c r="CH3" s="32">
        <v>6118421</v>
      </c>
      <c r="CI3" s="32">
        <v>6149566</v>
      </c>
      <c r="CJ3" s="32">
        <v>6188011</v>
      </c>
      <c r="CK3" s="32">
        <v>6071410</v>
      </c>
      <c r="CL3" s="32">
        <v>5977081</v>
      </c>
      <c r="CM3" s="32">
        <v>5928034</v>
      </c>
      <c r="CN3" s="32">
        <v>5900085</v>
      </c>
      <c r="CO3" s="32">
        <v>5898282</v>
      </c>
      <c r="CP3" s="32">
        <v>5817640</v>
      </c>
      <c r="CT3" s="3" t="s">
        <v>163</v>
      </c>
      <c r="CU3" s="34">
        <f>+BV3/1000000</f>
        <v>6.0633290000000004</v>
      </c>
      <c r="CV3" s="34">
        <f t="shared" ref="CV3:DB3" si="0">+BW3/1000000</f>
        <v>6.1089849999999997</v>
      </c>
      <c r="CW3" s="34">
        <f t="shared" si="0"/>
        <v>6.1355300000000002</v>
      </c>
      <c r="CX3" s="34">
        <f t="shared" si="0"/>
        <v>6.1392129999999998</v>
      </c>
      <c r="CY3" s="34">
        <f t="shared" si="0"/>
        <v>6.1564540000000001</v>
      </c>
      <c r="CZ3" s="34">
        <f t="shared" si="0"/>
        <v>6.1888319999999997</v>
      </c>
      <c r="DA3" s="34">
        <f t="shared" si="0"/>
        <v>6.203722</v>
      </c>
      <c r="DB3" s="34">
        <f t="shared" si="0"/>
        <v>6.2098800000000001</v>
      </c>
      <c r="DC3" s="34">
        <f>+CH3/1000000</f>
        <v>6.1184209999999997</v>
      </c>
      <c r="DD3" s="34">
        <f t="shared" ref="DD3:DJ3" si="1">+CI3/1000000</f>
        <v>6.1495660000000001</v>
      </c>
      <c r="DE3" s="34">
        <f t="shared" si="1"/>
        <v>6.1880110000000004</v>
      </c>
      <c r="DF3" s="34">
        <f t="shared" si="1"/>
        <v>6.0714100000000002</v>
      </c>
      <c r="DG3" s="34">
        <f t="shared" si="1"/>
        <v>5.9770810000000001</v>
      </c>
      <c r="DH3" s="34">
        <f t="shared" si="1"/>
        <v>5.9280340000000002</v>
      </c>
      <c r="DI3" s="34">
        <f t="shared" si="1"/>
        <v>5.9000849999999998</v>
      </c>
      <c r="DJ3" s="34">
        <f t="shared" si="1"/>
        <v>5.898282</v>
      </c>
    </row>
    <row r="4" spans="1:114" x14ac:dyDescent="0.3">
      <c r="A4" s="13" t="s">
        <v>100</v>
      </c>
      <c r="B4" s="32">
        <v>1273042</v>
      </c>
      <c r="C4" s="32">
        <v>1258464</v>
      </c>
      <c r="D4" s="32">
        <v>1278255</v>
      </c>
      <c r="E4" s="32">
        <v>1282558</v>
      </c>
      <c r="F4" s="32">
        <v>774280</v>
      </c>
      <c r="G4" s="32">
        <v>1202725</v>
      </c>
      <c r="H4" s="32">
        <v>1215669</v>
      </c>
      <c r="I4" s="32">
        <v>1220526</v>
      </c>
      <c r="J4" s="32">
        <v>1220681</v>
      </c>
      <c r="K4" s="32">
        <v>1252488</v>
      </c>
      <c r="L4" s="32">
        <v>1250641</v>
      </c>
      <c r="M4" s="32">
        <v>1267841</v>
      </c>
      <c r="N4" s="32">
        <v>1266629</v>
      </c>
      <c r="O4" s="32">
        <v>1268080</v>
      </c>
      <c r="P4" s="32">
        <v>1271059</v>
      </c>
      <c r="Q4" s="32">
        <v>1275229</v>
      </c>
      <c r="R4" s="32">
        <v>1292991</v>
      </c>
      <c r="S4" s="32">
        <v>1277631</v>
      </c>
      <c r="T4" s="32">
        <v>1272221</v>
      </c>
      <c r="U4" s="32">
        <v>1262840</v>
      </c>
      <c r="V4" s="32">
        <v>1264885</v>
      </c>
      <c r="W4" s="32">
        <v>1251975</v>
      </c>
      <c r="X4" s="32">
        <v>1256528</v>
      </c>
      <c r="Y4" s="32">
        <v>1274295</v>
      </c>
      <c r="Z4" s="32">
        <v>1290066</v>
      </c>
      <c r="AA4" s="32">
        <v>1301119</v>
      </c>
      <c r="AB4" s="32">
        <v>1294047</v>
      </c>
      <c r="AC4" s="32">
        <v>1299475</v>
      </c>
      <c r="AD4" s="32">
        <v>1288141</v>
      </c>
      <c r="AE4" s="32">
        <v>1282031</v>
      </c>
      <c r="AF4" s="32">
        <v>1292790</v>
      </c>
      <c r="AG4" s="32">
        <v>1282169</v>
      </c>
      <c r="AH4" s="32">
        <v>1293721</v>
      </c>
      <c r="AI4" s="32">
        <v>1289388</v>
      </c>
      <c r="AJ4" s="32">
        <v>1290153</v>
      </c>
      <c r="AK4" s="32">
        <v>1291158</v>
      </c>
      <c r="AL4" s="32">
        <v>1301321</v>
      </c>
      <c r="AM4" s="32">
        <v>1275638</v>
      </c>
      <c r="AN4" s="32">
        <v>1257591</v>
      </c>
      <c r="AO4" s="32">
        <v>1246734</v>
      </c>
      <c r="AP4" s="32">
        <v>1235441</v>
      </c>
      <c r="AQ4" s="32">
        <v>1220432</v>
      </c>
      <c r="AR4" s="32">
        <v>1208885</v>
      </c>
      <c r="AS4" s="32">
        <v>1196484</v>
      </c>
      <c r="AT4" s="32">
        <v>1185546</v>
      </c>
      <c r="AU4" s="32">
        <v>1175743</v>
      </c>
      <c r="AV4" s="32">
        <v>1161642</v>
      </c>
      <c r="AW4" s="32">
        <v>1166823</v>
      </c>
      <c r="AX4" s="32">
        <v>1167608</v>
      </c>
      <c r="AY4" s="32">
        <v>1164527</v>
      </c>
      <c r="AZ4" s="32">
        <v>1155849</v>
      </c>
      <c r="BA4" s="32">
        <v>1157206</v>
      </c>
      <c r="BB4" s="32">
        <v>1157796</v>
      </c>
      <c r="BC4" s="32">
        <v>1166031</v>
      </c>
      <c r="BD4" s="32">
        <v>1177653</v>
      </c>
      <c r="BE4" s="32">
        <v>1178964</v>
      </c>
      <c r="BF4" s="32">
        <v>1184236</v>
      </c>
      <c r="BG4" s="32">
        <v>1164581</v>
      </c>
      <c r="BH4" s="32">
        <v>1163475</v>
      </c>
      <c r="BI4" s="32">
        <v>1175245</v>
      </c>
      <c r="BJ4" s="32">
        <v>1175160</v>
      </c>
      <c r="BK4" s="32">
        <v>1178732</v>
      </c>
      <c r="BL4" s="32">
        <v>1177144</v>
      </c>
      <c r="BM4" s="32">
        <v>1181663</v>
      </c>
      <c r="BN4" s="32">
        <v>1178778</v>
      </c>
      <c r="BO4" s="32">
        <v>1175369</v>
      </c>
      <c r="BP4" s="32">
        <v>1171699</v>
      </c>
      <c r="BQ4" s="32">
        <v>1179241</v>
      </c>
      <c r="BR4" s="32">
        <v>1172281</v>
      </c>
      <c r="BS4" s="32">
        <v>1172481</v>
      </c>
      <c r="BT4" s="32">
        <v>1175085</v>
      </c>
      <c r="BU4" s="32">
        <v>1161125</v>
      </c>
      <c r="BV4" s="32">
        <v>1187685</v>
      </c>
      <c r="BW4" s="32">
        <v>1191600</v>
      </c>
      <c r="BX4" s="32">
        <v>1213569</v>
      </c>
      <c r="BY4" s="32">
        <v>1211539</v>
      </c>
      <c r="BZ4" s="32">
        <v>1224825</v>
      </c>
      <c r="CA4" s="32">
        <v>1221640</v>
      </c>
      <c r="CB4" s="32">
        <v>1215689</v>
      </c>
      <c r="CC4" s="32">
        <v>1213251</v>
      </c>
      <c r="CD4" s="32">
        <v>1217498</v>
      </c>
      <c r="CE4" s="32">
        <v>1213416</v>
      </c>
      <c r="CF4" s="32">
        <v>1211701</v>
      </c>
      <c r="CG4" s="32">
        <v>1216039</v>
      </c>
      <c r="CH4" s="32">
        <v>1223748</v>
      </c>
      <c r="CI4" s="32">
        <v>1274658</v>
      </c>
      <c r="CJ4" s="32">
        <v>1318438</v>
      </c>
      <c r="CK4" s="32">
        <v>1360898</v>
      </c>
      <c r="CL4" s="32">
        <v>1415280</v>
      </c>
      <c r="CM4" s="32">
        <v>1450761</v>
      </c>
      <c r="CN4" s="32">
        <v>1482894</v>
      </c>
      <c r="CO4" s="32">
        <v>1465536</v>
      </c>
      <c r="CP4" s="32">
        <v>1489731</v>
      </c>
      <c r="CT4" s="3" t="s">
        <v>164</v>
      </c>
      <c r="CU4" s="34">
        <f>+BV4/1000000</f>
        <v>1.1876850000000001</v>
      </c>
      <c r="CV4" s="34">
        <f t="shared" ref="CV4" si="2">+BW4/1000000</f>
        <v>1.1916</v>
      </c>
      <c r="CW4" s="34">
        <f t="shared" ref="CW4" si="3">+BX4/1000000</f>
        <v>1.2135689999999999</v>
      </c>
      <c r="CX4" s="34">
        <f t="shared" ref="CX4" si="4">+BY4/1000000</f>
        <v>1.2115389999999999</v>
      </c>
      <c r="CY4" s="34">
        <f t="shared" ref="CY4" si="5">+BZ4/1000000</f>
        <v>1.2248250000000001</v>
      </c>
      <c r="CZ4" s="34">
        <f t="shared" ref="CZ4" si="6">+CA4/1000000</f>
        <v>1.2216400000000001</v>
      </c>
      <c r="DA4" s="34">
        <f t="shared" ref="DA4" si="7">+CB4/1000000</f>
        <v>1.215689</v>
      </c>
      <c r="DB4" s="34">
        <f t="shared" ref="DB4" si="8">+CC4/1000000</f>
        <v>1.2132510000000001</v>
      </c>
      <c r="DC4" s="34">
        <f>+CH4/1000000</f>
        <v>1.2237480000000001</v>
      </c>
      <c r="DD4" s="34">
        <f t="shared" ref="DD4" si="9">+CI4/1000000</f>
        <v>1.2746580000000001</v>
      </c>
      <c r="DE4" s="34">
        <f t="shared" ref="DE4" si="10">+CJ4/1000000</f>
        <v>1.318438</v>
      </c>
      <c r="DF4" s="34">
        <f t="shared" ref="DF4" si="11">+CK4/1000000</f>
        <v>1.3608979999999999</v>
      </c>
      <c r="DG4" s="34">
        <f t="shared" ref="DG4" si="12">+CL4/1000000</f>
        <v>1.4152800000000001</v>
      </c>
      <c r="DH4" s="34">
        <f t="shared" ref="DH4" si="13">+CM4/1000000</f>
        <v>1.450761</v>
      </c>
      <c r="DI4" s="34">
        <f t="shared" ref="DI4" si="14">+CN4/1000000</f>
        <v>1.4828939999999999</v>
      </c>
      <c r="DJ4" s="34">
        <f t="shared" ref="DJ4" si="15">+CO4/1000000</f>
        <v>1.4655359999999999</v>
      </c>
    </row>
    <row r="5" spans="1:114" x14ac:dyDescent="0.3">
      <c r="A5" s="14" t="s">
        <v>96</v>
      </c>
      <c r="B5" s="14">
        <v>35545</v>
      </c>
      <c r="C5" s="14">
        <v>35574</v>
      </c>
      <c r="D5" s="14">
        <v>35576</v>
      </c>
      <c r="E5" s="14">
        <v>35404</v>
      </c>
      <c r="F5" s="14">
        <v>35385</v>
      </c>
      <c r="G5" s="14">
        <v>35446</v>
      </c>
      <c r="H5" s="14">
        <v>35410</v>
      </c>
      <c r="I5" s="14">
        <v>35368</v>
      </c>
      <c r="J5" s="14">
        <v>35579</v>
      </c>
      <c r="K5" s="14">
        <v>35629</v>
      </c>
      <c r="L5" s="14">
        <v>35604</v>
      </c>
      <c r="M5" s="14">
        <v>35578</v>
      </c>
      <c r="N5" s="14">
        <v>35531</v>
      </c>
      <c r="O5" s="14">
        <v>35484</v>
      </c>
      <c r="P5" s="14">
        <v>35404</v>
      </c>
      <c r="Q5" s="14">
        <v>35366</v>
      </c>
      <c r="R5" s="14">
        <v>29</v>
      </c>
      <c r="S5" s="14">
        <v>27</v>
      </c>
      <c r="T5" s="14">
        <v>25</v>
      </c>
      <c r="U5" s="14">
        <v>25</v>
      </c>
      <c r="V5" s="14">
        <v>25</v>
      </c>
      <c r="W5" s="14">
        <v>23</v>
      </c>
      <c r="X5" s="14">
        <v>23</v>
      </c>
      <c r="Y5" s="14">
        <v>18</v>
      </c>
      <c r="Z5" s="14">
        <v>18</v>
      </c>
      <c r="AA5" s="14">
        <v>18</v>
      </c>
      <c r="AB5" s="14">
        <v>18</v>
      </c>
      <c r="AC5" s="14">
        <v>18</v>
      </c>
      <c r="AD5" s="14">
        <v>18</v>
      </c>
      <c r="AE5" s="14">
        <v>18</v>
      </c>
      <c r="AF5" s="14">
        <v>18</v>
      </c>
      <c r="AG5" s="14">
        <v>18</v>
      </c>
      <c r="AH5" s="14">
        <v>17</v>
      </c>
      <c r="AI5" s="14">
        <v>17</v>
      </c>
      <c r="AJ5" s="14">
        <v>17</v>
      </c>
      <c r="AK5" s="14">
        <v>15</v>
      </c>
      <c r="AL5" s="14">
        <v>15</v>
      </c>
      <c r="AM5" s="14">
        <v>15</v>
      </c>
      <c r="AN5" s="14">
        <v>15</v>
      </c>
      <c r="AO5" s="14">
        <v>15</v>
      </c>
      <c r="AP5" s="14">
        <v>15</v>
      </c>
      <c r="AQ5" s="14">
        <v>15</v>
      </c>
      <c r="AR5" s="14">
        <v>15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T5" s="3" t="s">
        <v>162</v>
      </c>
      <c r="CU5" s="33">
        <f>+CU4/CU3</f>
        <v>0.19588001904564309</v>
      </c>
      <c r="CV5" s="33">
        <f t="shared" ref="CV5:DJ5" si="16">+CV4/CV3</f>
        <v>0.19505695299628334</v>
      </c>
      <c r="CW5" s="33">
        <f t="shared" si="16"/>
        <v>0.19779367063644052</v>
      </c>
      <c r="CX5" s="33">
        <f t="shared" si="16"/>
        <v>0.19734435016344928</v>
      </c>
      <c r="CY5" s="33">
        <f t="shared" si="16"/>
        <v>0.19894975256860525</v>
      </c>
      <c r="CZ5" s="33">
        <f t="shared" si="16"/>
        <v>0.19739427407303997</v>
      </c>
      <c r="DA5" s="33">
        <f t="shared" si="16"/>
        <v>0.1959612310158321</v>
      </c>
      <c r="DB5" s="33">
        <f t="shared" si="16"/>
        <v>0.1953743067498889</v>
      </c>
      <c r="DC5" s="33">
        <f t="shared" si="16"/>
        <v>0.20001042752697143</v>
      </c>
      <c r="DD5" s="33">
        <f t="shared" si="16"/>
        <v>0.20727609070298619</v>
      </c>
      <c r="DE5" s="33">
        <f t="shared" si="16"/>
        <v>0.21306329287391376</v>
      </c>
      <c r="DF5" s="33">
        <f t="shared" si="16"/>
        <v>0.22414859151333874</v>
      </c>
      <c r="DG5" s="33">
        <f t="shared" si="16"/>
        <v>0.23678447723897336</v>
      </c>
      <c r="DH5" s="33">
        <f t="shared" si="16"/>
        <v>0.24472885951733744</v>
      </c>
      <c r="DI5" s="33">
        <f t="shared" si="16"/>
        <v>0.25133434518316261</v>
      </c>
      <c r="DJ5" s="33">
        <f t="shared" si="16"/>
        <v>0.24846828279827921</v>
      </c>
    </row>
    <row r="6" spans="1:114" x14ac:dyDescent="0.3">
      <c r="A6" s="13" t="s">
        <v>102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6">
        <f>+N4/N3</f>
        <v>0.2339506180820515</v>
      </c>
      <c r="O6" s="16">
        <f t="shared" ref="O6:BZ6" si="17">+O4/O3</f>
        <v>0.23443183353875638</v>
      </c>
      <c r="P6" s="16">
        <f t="shared" si="17"/>
        <v>0.23209860537307983</v>
      </c>
      <c r="Q6" s="16">
        <f t="shared" si="17"/>
        <v>0.23286014301801575</v>
      </c>
      <c r="R6" s="16">
        <f t="shared" si="17"/>
        <v>0.23357515364492681</v>
      </c>
      <c r="S6" s="16">
        <f t="shared" si="17"/>
        <v>0.22947483938408264</v>
      </c>
      <c r="T6" s="16">
        <f t="shared" si="17"/>
        <v>0.22718179404226382</v>
      </c>
      <c r="U6" s="16">
        <f t="shared" si="17"/>
        <v>0.22178612612606283</v>
      </c>
      <c r="V6" s="16">
        <f t="shared" si="17"/>
        <v>0.22117186633919764</v>
      </c>
      <c r="W6" s="16">
        <f t="shared" si="17"/>
        <v>0.21779671263046102</v>
      </c>
      <c r="X6" s="16">
        <f t="shared" si="17"/>
        <v>0.21999799353694791</v>
      </c>
      <c r="Y6" s="16">
        <f t="shared" si="17"/>
        <v>0.22534398559264127</v>
      </c>
      <c r="Z6" s="16">
        <f t="shared" si="17"/>
        <v>0.23176048473908339</v>
      </c>
      <c r="AA6" s="16">
        <f t="shared" si="17"/>
        <v>0.2315050849061992</v>
      </c>
      <c r="AB6" s="16">
        <f t="shared" si="17"/>
        <v>0.22898607093284901</v>
      </c>
      <c r="AC6" s="16">
        <f t="shared" si="17"/>
        <v>0.22908632551333866</v>
      </c>
      <c r="AD6" s="16">
        <f t="shared" si="17"/>
        <v>0.22654344849321129</v>
      </c>
      <c r="AE6" s="16">
        <f t="shared" si="17"/>
        <v>0.22261791996193708</v>
      </c>
      <c r="AF6" s="16">
        <f t="shared" si="17"/>
        <v>0.22244778424600492</v>
      </c>
      <c r="AG6" s="16">
        <f t="shared" si="17"/>
        <v>0.21927149210145219</v>
      </c>
      <c r="AH6" s="16">
        <f t="shared" si="17"/>
        <v>0.22080677050122682</v>
      </c>
      <c r="AI6" s="16">
        <f t="shared" si="17"/>
        <v>0.2180418730874232</v>
      </c>
      <c r="AJ6" s="16">
        <f t="shared" si="17"/>
        <v>0.21921320288579496</v>
      </c>
      <c r="AK6" s="16">
        <f t="shared" si="17"/>
        <v>0.21883321763088387</v>
      </c>
      <c r="AL6" s="16">
        <f t="shared" si="17"/>
        <v>0.22538325619772304</v>
      </c>
      <c r="AM6" s="16">
        <f t="shared" si="17"/>
        <v>0.22110226142951631</v>
      </c>
      <c r="AN6" s="16">
        <f t="shared" si="17"/>
        <v>0.21567695970142522</v>
      </c>
      <c r="AO6" s="16">
        <f t="shared" si="17"/>
        <v>0.21209386926446075</v>
      </c>
      <c r="AP6" s="16">
        <f t="shared" si="17"/>
        <v>0.2085257780889451</v>
      </c>
      <c r="AQ6" s="16">
        <f t="shared" si="17"/>
        <v>0.20401803349091213</v>
      </c>
      <c r="AR6" s="16">
        <f t="shared" si="17"/>
        <v>0.20198616906396988</v>
      </c>
      <c r="AS6" s="16">
        <f t="shared" si="17"/>
        <v>0.19942829236095252</v>
      </c>
      <c r="AT6" s="16">
        <f t="shared" si="17"/>
        <v>0.19624995861612315</v>
      </c>
      <c r="AU6" s="16">
        <f t="shared" si="17"/>
        <v>0.19332371107441104</v>
      </c>
      <c r="AV6" s="16">
        <f t="shared" si="17"/>
        <v>0.19167671959531538</v>
      </c>
      <c r="AW6" s="16">
        <f t="shared" si="17"/>
        <v>0.19229436872723676</v>
      </c>
      <c r="AX6" s="16">
        <f t="shared" si="17"/>
        <v>0.19362838298025473</v>
      </c>
      <c r="AY6" s="16">
        <f t="shared" si="17"/>
        <v>0.19383358827671038</v>
      </c>
      <c r="AZ6" s="16">
        <f t="shared" si="17"/>
        <v>0.19113377308663493</v>
      </c>
      <c r="BA6" s="16">
        <f t="shared" si="17"/>
        <v>0.1935869389382919</v>
      </c>
      <c r="BB6" s="16">
        <f t="shared" si="17"/>
        <v>0.19227177072649687</v>
      </c>
      <c r="BC6" s="16">
        <f t="shared" si="17"/>
        <v>0.19479516479800812</v>
      </c>
      <c r="BD6" s="16">
        <f t="shared" si="17"/>
        <v>0.19711860914441218</v>
      </c>
      <c r="BE6" s="16">
        <f t="shared" si="17"/>
        <v>0.196814742425239</v>
      </c>
      <c r="BF6" s="16">
        <f t="shared" si="17"/>
        <v>0.19694503335091737</v>
      </c>
      <c r="BG6" s="16">
        <f t="shared" si="17"/>
        <v>0.1923613810140547</v>
      </c>
      <c r="BH6" s="16">
        <f t="shared" si="17"/>
        <v>0.19219199724070124</v>
      </c>
      <c r="BI6" s="16">
        <f t="shared" si="17"/>
        <v>0.19375551469860894</v>
      </c>
      <c r="BJ6" s="16">
        <f t="shared" si="17"/>
        <v>0.19538631843533993</v>
      </c>
      <c r="BK6" s="16">
        <f t="shared" si="17"/>
        <v>0.1956740395059261</v>
      </c>
      <c r="BL6" s="16">
        <f t="shared" si="17"/>
        <v>0.19513236627815708</v>
      </c>
      <c r="BM6" s="16">
        <f t="shared" si="17"/>
        <v>0.19522468475934257</v>
      </c>
      <c r="BN6" s="16">
        <f t="shared" si="17"/>
        <v>0.19473106193514877</v>
      </c>
      <c r="BO6" s="16">
        <f t="shared" si="17"/>
        <v>0.19456797701408576</v>
      </c>
      <c r="BP6" s="16">
        <f t="shared" si="17"/>
        <v>0.19404654040575089</v>
      </c>
      <c r="BQ6" s="16">
        <f t="shared" si="17"/>
        <v>0.19613893179186445</v>
      </c>
      <c r="BR6" s="16">
        <f t="shared" si="17"/>
        <v>0.19257103666925393</v>
      </c>
      <c r="BS6" s="16">
        <f t="shared" si="17"/>
        <v>0.19194272761829675</v>
      </c>
      <c r="BT6" s="16">
        <f t="shared" si="17"/>
        <v>0.1935799687724557</v>
      </c>
      <c r="BU6" s="16">
        <f t="shared" si="17"/>
        <v>0.19024082780749504</v>
      </c>
      <c r="BV6" s="16">
        <f t="shared" si="17"/>
        <v>0.19588001904564309</v>
      </c>
      <c r="BW6" s="16">
        <f t="shared" si="17"/>
        <v>0.19505695299628334</v>
      </c>
      <c r="BX6" s="16">
        <f t="shared" si="17"/>
        <v>0.19779367063644054</v>
      </c>
      <c r="BY6" s="16">
        <f t="shared" si="17"/>
        <v>0.19734435016344928</v>
      </c>
      <c r="BZ6" s="16">
        <f t="shared" si="17"/>
        <v>0.19894975256860523</v>
      </c>
      <c r="CA6" s="16">
        <f t="shared" ref="CA6:CP6" si="18">+CA4/CA3</f>
        <v>0.19739427407303994</v>
      </c>
      <c r="CB6" s="16">
        <f t="shared" si="18"/>
        <v>0.1959612310158321</v>
      </c>
      <c r="CC6" s="16">
        <f t="shared" si="18"/>
        <v>0.1953743067498889</v>
      </c>
      <c r="CD6" s="16">
        <f t="shared" si="18"/>
        <v>0.19583758788175926</v>
      </c>
      <c r="CE6" s="16">
        <f t="shared" si="18"/>
        <v>0.19487023008644905</v>
      </c>
      <c r="CF6" s="16">
        <f t="shared" si="18"/>
        <v>0.19434689504747035</v>
      </c>
      <c r="CG6" s="16">
        <f t="shared" si="18"/>
        <v>0.19517781798197745</v>
      </c>
      <c r="CH6" s="16">
        <f t="shared" si="18"/>
        <v>0.20001042752697143</v>
      </c>
      <c r="CI6" s="16">
        <f t="shared" si="18"/>
        <v>0.20727609070298619</v>
      </c>
      <c r="CJ6" s="16">
        <f t="shared" si="18"/>
        <v>0.21306329287391376</v>
      </c>
      <c r="CK6" s="16">
        <f t="shared" si="18"/>
        <v>0.22414859151333874</v>
      </c>
      <c r="CL6" s="16">
        <f t="shared" si="18"/>
        <v>0.23678447723897333</v>
      </c>
      <c r="CM6" s="16">
        <f t="shared" si="18"/>
        <v>0.24472885951733744</v>
      </c>
      <c r="CN6" s="16">
        <f t="shared" si="18"/>
        <v>0.25133434518316261</v>
      </c>
      <c r="CO6" s="16">
        <f t="shared" si="18"/>
        <v>0.24846828279827923</v>
      </c>
      <c r="CP6" s="16">
        <f t="shared" si="18"/>
        <v>0.25607136227061145</v>
      </c>
    </row>
    <row r="7" spans="1:114" x14ac:dyDescent="0.3">
      <c r="A7" s="13" t="s">
        <v>103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6">
        <f>+B4/B3</f>
        <v>0.24024456202766514</v>
      </c>
      <c r="O7" s="16">
        <f t="shared" ref="O7:BZ7" si="19">+C4/C3</f>
        <v>0.23648852692466482</v>
      </c>
      <c r="P7" s="16">
        <f t="shared" si="19"/>
        <v>0.23857851250775505</v>
      </c>
      <c r="Q7" s="16">
        <f t="shared" si="19"/>
        <v>0.23865304914095301</v>
      </c>
      <c r="R7" s="16">
        <f t="shared" si="19"/>
        <v>0.14338999140526748</v>
      </c>
      <c r="S7" s="16">
        <f t="shared" si="19"/>
        <v>0.22227201744578223</v>
      </c>
      <c r="T7" s="16">
        <f t="shared" si="19"/>
        <v>0.2246116080435806</v>
      </c>
      <c r="U7" s="16">
        <f t="shared" si="19"/>
        <v>0.22609002989215152</v>
      </c>
      <c r="V7" s="16">
        <f t="shared" si="19"/>
        <v>0.22682492195629553</v>
      </c>
      <c r="W7" s="16">
        <f t="shared" si="19"/>
        <v>0.23082605003361523</v>
      </c>
      <c r="X7" s="16">
        <f t="shared" si="19"/>
        <v>0.2291394397682224</v>
      </c>
      <c r="Y7" s="16">
        <f t="shared" si="19"/>
        <v>0.23136189977050692</v>
      </c>
      <c r="Z7" s="16">
        <f t="shared" si="19"/>
        <v>0.2339506180820515</v>
      </c>
      <c r="AA7" s="16">
        <f t="shared" si="19"/>
        <v>0.23443183353875638</v>
      </c>
      <c r="AB7" s="16">
        <f t="shared" si="19"/>
        <v>0.23209860537307983</v>
      </c>
      <c r="AC7" s="16">
        <f t="shared" si="19"/>
        <v>0.23286014301801575</v>
      </c>
      <c r="AD7" s="16">
        <f t="shared" si="19"/>
        <v>0.23357515364492681</v>
      </c>
      <c r="AE7" s="16">
        <f t="shared" si="19"/>
        <v>0.22947483938408264</v>
      </c>
      <c r="AF7" s="16">
        <f t="shared" si="19"/>
        <v>0.22718179404226382</v>
      </c>
      <c r="AG7" s="16">
        <f t="shared" si="19"/>
        <v>0.22178612612606283</v>
      </c>
      <c r="AH7" s="16">
        <f t="shared" si="19"/>
        <v>0.22117186633919764</v>
      </c>
      <c r="AI7" s="16">
        <f t="shared" si="19"/>
        <v>0.21779671263046102</v>
      </c>
      <c r="AJ7" s="16">
        <f t="shared" si="19"/>
        <v>0.21999799353694791</v>
      </c>
      <c r="AK7" s="16">
        <f t="shared" si="19"/>
        <v>0.22534398559264127</v>
      </c>
      <c r="AL7" s="16">
        <f t="shared" si="19"/>
        <v>0.23176048473908339</v>
      </c>
      <c r="AM7" s="16">
        <f t="shared" si="19"/>
        <v>0.2315050849061992</v>
      </c>
      <c r="AN7" s="16">
        <f t="shared" si="19"/>
        <v>0.22898607093284901</v>
      </c>
      <c r="AO7" s="16">
        <f t="shared" si="19"/>
        <v>0.22908632551333866</v>
      </c>
      <c r="AP7" s="16">
        <f t="shared" si="19"/>
        <v>0.22654344849321129</v>
      </c>
      <c r="AQ7" s="16">
        <f t="shared" si="19"/>
        <v>0.22261791996193708</v>
      </c>
      <c r="AR7" s="16">
        <f t="shared" si="19"/>
        <v>0.22244778424600492</v>
      </c>
      <c r="AS7" s="16">
        <f t="shared" si="19"/>
        <v>0.21927149210145219</v>
      </c>
      <c r="AT7" s="16">
        <f t="shared" si="19"/>
        <v>0.22080677050122682</v>
      </c>
      <c r="AU7" s="16">
        <f t="shared" si="19"/>
        <v>0.2180418730874232</v>
      </c>
      <c r="AV7" s="16">
        <f t="shared" si="19"/>
        <v>0.21921320288579496</v>
      </c>
      <c r="AW7" s="16">
        <f t="shared" si="19"/>
        <v>0.21883321763088387</v>
      </c>
      <c r="AX7" s="16">
        <f t="shared" si="19"/>
        <v>0.22538325619772304</v>
      </c>
      <c r="AY7" s="16">
        <f t="shared" si="19"/>
        <v>0.22110226142951631</v>
      </c>
      <c r="AZ7" s="16">
        <f t="shared" si="19"/>
        <v>0.21567695970142522</v>
      </c>
      <c r="BA7" s="16">
        <f t="shared" si="19"/>
        <v>0.21209386926446075</v>
      </c>
      <c r="BB7" s="16">
        <f t="shared" si="19"/>
        <v>0.2085257780889451</v>
      </c>
      <c r="BC7" s="16">
        <f t="shared" si="19"/>
        <v>0.20401803349091213</v>
      </c>
      <c r="BD7" s="16">
        <f t="shared" si="19"/>
        <v>0.20198616906396988</v>
      </c>
      <c r="BE7" s="16">
        <f t="shared" si="19"/>
        <v>0.19942829236095252</v>
      </c>
      <c r="BF7" s="16">
        <f t="shared" si="19"/>
        <v>0.19624995861612315</v>
      </c>
      <c r="BG7" s="16">
        <f t="shared" si="19"/>
        <v>0.19332371107441104</v>
      </c>
      <c r="BH7" s="16">
        <f t="shared" si="19"/>
        <v>0.19167671959531538</v>
      </c>
      <c r="BI7" s="16">
        <f t="shared" si="19"/>
        <v>0.19229436872723676</v>
      </c>
      <c r="BJ7" s="16">
        <f t="shared" si="19"/>
        <v>0.19362838298025473</v>
      </c>
      <c r="BK7" s="16">
        <f t="shared" si="19"/>
        <v>0.19383358827671038</v>
      </c>
      <c r="BL7" s="16">
        <f t="shared" si="19"/>
        <v>0.19113377308663493</v>
      </c>
      <c r="BM7" s="16">
        <f t="shared" si="19"/>
        <v>0.1935869389382919</v>
      </c>
      <c r="BN7" s="16">
        <f t="shared" si="19"/>
        <v>0.19227177072649687</v>
      </c>
      <c r="BO7" s="16">
        <f t="shared" si="19"/>
        <v>0.19479516479800812</v>
      </c>
      <c r="BP7" s="16">
        <f t="shared" si="19"/>
        <v>0.19711860914441218</v>
      </c>
      <c r="BQ7" s="16">
        <f t="shared" si="19"/>
        <v>0.196814742425239</v>
      </c>
      <c r="BR7" s="16">
        <f t="shared" si="19"/>
        <v>0.19694503335091737</v>
      </c>
      <c r="BS7" s="16">
        <f t="shared" si="19"/>
        <v>0.1923613810140547</v>
      </c>
      <c r="BT7" s="16">
        <f t="shared" si="19"/>
        <v>0.19219199724070124</v>
      </c>
      <c r="BU7" s="16">
        <f t="shared" si="19"/>
        <v>0.19375551469860894</v>
      </c>
      <c r="BV7" s="16">
        <f t="shared" si="19"/>
        <v>0.19538631843533993</v>
      </c>
      <c r="BW7" s="16">
        <f t="shared" si="19"/>
        <v>0.1956740395059261</v>
      </c>
      <c r="BX7" s="16">
        <f t="shared" si="19"/>
        <v>0.19513236627815708</v>
      </c>
      <c r="BY7" s="16">
        <f t="shared" si="19"/>
        <v>0.19522468475934257</v>
      </c>
      <c r="BZ7" s="16">
        <f t="shared" si="19"/>
        <v>0.19473106193514877</v>
      </c>
      <c r="CA7" s="16">
        <f t="shared" ref="CA7:CP7" si="20">+BO4/BO3</f>
        <v>0.19456797701408576</v>
      </c>
      <c r="CB7" s="16">
        <f t="shared" si="20"/>
        <v>0.19404654040575089</v>
      </c>
      <c r="CC7" s="16">
        <f t="shared" si="20"/>
        <v>0.19613893179186445</v>
      </c>
      <c r="CD7" s="16">
        <f t="shared" si="20"/>
        <v>0.19257103666925393</v>
      </c>
      <c r="CE7" s="16">
        <f t="shared" si="20"/>
        <v>0.19194272761829675</v>
      </c>
      <c r="CF7" s="16">
        <f t="shared" si="20"/>
        <v>0.1935799687724557</v>
      </c>
      <c r="CG7" s="16">
        <f t="shared" si="20"/>
        <v>0.19024082780749504</v>
      </c>
      <c r="CH7" s="16">
        <f t="shared" si="20"/>
        <v>0.19588001904564309</v>
      </c>
      <c r="CI7" s="16">
        <f t="shared" si="20"/>
        <v>0.19505695299628334</v>
      </c>
      <c r="CJ7" s="16">
        <f t="shared" si="20"/>
        <v>0.19779367063644054</v>
      </c>
      <c r="CK7" s="16">
        <f t="shared" si="20"/>
        <v>0.19734435016344928</v>
      </c>
      <c r="CL7" s="16">
        <f t="shared" si="20"/>
        <v>0.19894975256860523</v>
      </c>
      <c r="CM7" s="16">
        <f t="shared" si="20"/>
        <v>0.19739427407303994</v>
      </c>
      <c r="CN7" s="16">
        <f t="shared" si="20"/>
        <v>0.1959612310158321</v>
      </c>
      <c r="CO7" s="16">
        <f t="shared" si="20"/>
        <v>0.1953743067498889</v>
      </c>
      <c r="CP7" s="16">
        <f t="shared" si="20"/>
        <v>0.19583758788175926</v>
      </c>
    </row>
    <row r="8" spans="1:114" x14ac:dyDescent="0.3">
      <c r="A8" s="13" t="s">
        <v>104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7">
        <f>+(N6/N7)-1</f>
        <v>-2.619807038499733E-2</v>
      </c>
      <c r="O8" s="17">
        <f t="shared" ref="O8:BZ8" si="21">+(O6/O7)-1</f>
        <v>-8.6967998517899492E-3</v>
      </c>
      <c r="P8" s="17">
        <f t="shared" si="21"/>
        <v>-2.7160480910721541E-2</v>
      </c>
      <c r="Q8" s="17">
        <f t="shared" si="21"/>
        <v>-2.4273337984950127E-2</v>
      </c>
      <c r="R8" s="17">
        <f t="shared" si="21"/>
        <v>0.62895018931109536</v>
      </c>
      <c r="S8" s="17">
        <f t="shared" si="21"/>
        <v>3.2405437360361278E-2</v>
      </c>
      <c r="T8" s="17">
        <f t="shared" si="21"/>
        <v>1.1442801291839499E-2</v>
      </c>
      <c r="U8" s="17">
        <f t="shared" si="21"/>
        <v>-1.9036238652990201E-2</v>
      </c>
      <c r="V8" s="17">
        <f t="shared" si="21"/>
        <v>-2.4922550698318391E-2</v>
      </c>
      <c r="W8" s="17">
        <f t="shared" si="21"/>
        <v>-5.6446563987282761E-2</v>
      </c>
      <c r="X8" s="17">
        <f t="shared" si="21"/>
        <v>-3.9894687010325169E-2</v>
      </c>
      <c r="Y8" s="17">
        <f t="shared" si="21"/>
        <v>-2.6010826258925812E-2</v>
      </c>
      <c r="Z8" s="17">
        <f t="shared" si="21"/>
        <v>-9.3615197981652409E-3</v>
      </c>
      <c r="AA8" s="17">
        <f t="shared" si="21"/>
        <v>-1.2484433484897584E-2</v>
      </c>
      <c r="AB8" s="17">
        <f t="shared" si="21"/>
        <v>-1.3410396995827134E-2</v>
      </c>
      <c r="AC8" s="17">
        <f t="shared" si="21"/>
        <v>-1.6206369436031487E-2</v>
      </c>
      <c r="AD8" s="17">
        <f t="shared" si="21"/>
        <v>-3.0104679551682501E-2</v>
      </c>
      <c r="AE8" s="17">
        <f t="shared" si="21"/>
        <v>-2.9880920455374271E-2</v>
      </c>
      <c r="AF8" s="17">
        <f t="shared" si="21"/>
        <v>-2.0837980509028853E-2</v>
      </c>
      <c r="AG8" s="17">
        <f t="shared" si="21"/>
        <v>-1.1338103372531605E-2</v>
      </c>
      <c r="AH8" s="17">
        <f t="shared" si="21"/>
        <v>-1.6507336308809739E-3</v>
      </c>
      <c r="AI8" s="17">
        <f t="shared" si="21"/>
        <v>1.1256389226506069E-3</v>
      </c>
      <c r="AJ8" s="17">
        <f t="shared" si="21"/>
        <v>-3.5672627669721679E-3</v>
      </c>
      <c r="AK8" s="17">
        <f t="shared" si="21"/>
        <v>-2.8892574810170601E-2</v>
      </c>
      <c r="AL8" s="17">
        <f t="shared" si="21"/>
        <v>-2.7516461870279008E-2</v>
      </c>
      <c r="AM8" s="17">
        <f t="shared" si="21"/>
        <v>-4.4935615478588264E-2</v>
      </c>
      <c r="AN8" s="17">
        <f t="shared" si="21"/>
        <v>-5.8121924959037008E-2</v>
      </c>
      <c r="AO8" s="17">
        <f t="shared" si="21"/>
        <v>-7.4174904201728564E-2</v>
      </c>
      <c r="AP8" s="17">
        <f t="shared" si="21"/>
        <v>-7.9532957249947245E-2</v>
      </c>
      <c r="AQ8" s="17">
        <f t="shared" si="21"/>
        <v>-8.3550715388074459E-2</v>
      </c>
      <c r="AR8" s="17">
        <f t="shared" si="21"/>
        <v>-9.1983901981269267E-2</v>
      </c>
      <c r="AS8" s="17">
        <f t="shared" si="21"/>
        <v>-9.0496030972045616E-2</v>
      </c>
      <c r="AT8" s="17">
        <f t="shared" si="21"/>
        <v>-0.11121403492003534</v>
      </c>
      <c r="AU8" s="17">
        <f t="shared" si="21"/>
        <v>-0.11336428945050148</v>
      </c>
      <c r="AV8" s="17">
        <f t="shared" si="21"/>
        <v>-0.12561507668324823</v>
      </c>
      <c r="AW8" s="17">
        <f t="shared" si="21"/>
        <v>-0.12127431653640175</v>
      </c>
      <c r="AX8" s="17">
        <f t="shared" si="21"/>
        <v>-0.14089277860823235</v>
      </c>
      <c r="AY8" s="17">
        <f t="shared" si="21"/>
        <v>-0.12333059361990617</v>
      </c>
      <c r="AZ8" s="17">
        <f t="shared" si="21"/>
        <v>-0.11379605243307833</v>
      </c>
      <c r="BA8" s="17">
        <f t="shared" si="21"/>
        <v>-8.7258205012481938E-2</v>
      </c>
      <c r="BB8" s="17">
        <f t="shared" si="21"/>
        <v>-7.7947232766181984E-2</v>
      </c>
      <c r="BC8" s="17">
        <f t="shared" si="21"/>
        <v>-4.5206144452494379E-2</v>
      </c>
      <c r="BD8" s="17">
        <f t="shared" si="21"/>
        <v>-2.4098481307480601E-2</v>
      </c>
      <c r="BE8" s="17">
        <f t="shared" si="21"/>
        <v>-1.310521142598553E-2</v>
      </c>
      <c r="BF8" s="17">
        <f t="shared" si="21"/>
        <v>3.5417828349906255E-3</v>
      </c>
      <c r="BG8" s="17">
        <f t="shared" si="21"/>
        <v>-4.9778170251756348E-3</v>
      </c>
      <c r="BH8" s="17">
        <f t="shared" si="21"/>
        <v>2.6882641067405011E-3</v>
      </c>
      <c r="BI8" s="17">
        <f t="shared" si="21"/>
        <v>7.598485494106022E-3</v>
      </c>
      <c r="BJ8" s="17">
        <f t="shared" si="21"/>
        <v>9.0789140932117096E-3</v>
      </c>
      <c r="BK8" s="17">
        <f t="shared" si="21"/>
        <v>9.4950067507824087E-3</v>
      </c>
      <c r="BL8" s="17">
        <f t="shared" si="21"/>
        <v>2.0920390608883732E-2</v>
      </c>
      <c r="BM8" s="17">
        <f t="shared" si="21"/>
        <v>8.4600016407756495E-3</v>
      </c>
      <c r="BN8" s="17">
        <f t="shared" si="21"/>
        <v>1.2790703488918309E-2</v>
      </c>
      <c r="BO8" s="17">
        <f t="shared" si="21"/>
        <v>-1.1662906733744816E-3</v>
      </c>
      <c r="BP8" s="17">
        <f t="shared" si="21"/>
        <v>-1.558487426425903E-2</v>
      </c>
      <c r="BQ8" s="17">
        <f t="shared" si="21"/>
        <v>-3.4337398969553901E-3</v>
      </c>
      <c r="BR8" s="17">
        <f t="shared" si="21"/>
        <v>-2.2209225626268148E-2</v>
      </c>
      <c r="BS8" s="17">
        <f t="shared" si="21"/>
        <v>-2.1763900505962219E-3</v>
      </c>
      <c r="BT8" s="17">
        <f t="shared" si="21"/>
        <v>7.2217967016396933E-3</v>
      </c>
      <c r="BU8" s="17">
        <f t="shared" si="21"/>
        <v>-1.8139803125506226E-2</v>
      </c>
      <c r="BV8" s="17">
        <f t="shared" si="21"/>
        <v>2.526792122686583E-3</v>
      </c>
      <c r="BW8" s="17">
        <f t="shared" si="21"/>
        <v>-3.1536452725200448E-3</v>
      </c>
      <c r="BX8" s="17">
        <f t="shared" si="21"/>
        <v>1.3638456853896974E-2</v>
      </c>
      <c r="BY8" s="17">
        <f t="shared" si="21"/>
        <v>1.0857568584216937E-2</v>
      </c>
      <c r="BZ8" s="17">
        <f t="shared" si="21"/>
        <v>2.1664189531618749E-2</v>
      </c>
      <c r="CA8" s="17">
        <f t="shared" ref="CA8:CK8" si="22">+(CA6/CA7)-1</f>
        <v>1.4526013490645306E-2</v>
      </c>
      <c r="CB8" s="17">
        <f t="shared" si="22"/>
        <v>9.8671721025151982E-3</v>
      </c>
      <c r="CC8" s="17">
        <f t="shared" si="22"/>
        <v>-3.8983848590903314E-3</v>
      </c>
      <c r="CD8" s="17">
        <f t="shared" si="22"/>
        <v>1.6962837553373689E-2</v>
      </c>
      <c r="CE8" s="17">
        <f t="shared" si="22"/>
        <v>1.5251958250661168E-2</v>
      </c>
      <c r="CF8" s="17">
        <f t="shared" si="22"/>
        <v>3.9618059651416182E-3</v>
      </c>
      <c r="CG8" s="17">
        <f t="shared" si="22"/>
        <v>2.5951265200959694E-2</v>
      </c>
      <c r="CH8" s="17">
        <f t="shared" si="22"/>
        <v>2.1086420664304217E-2</v>
      </c>
      <c r="CI8" s="17">
        <f t="shared" si="22"/>
        <v>6.2643948441744035E-2</v>
      </c>
      <c r="CJ8" s="17">
        <f t="shared" si="22"/>
        <v>7.7199751581231935E-2</v>
      </c>
      <c r="CK8" s="17">
        <f t="shared" si="22"/>
        <v>0.1358247212432937</v>
      </c>
      <c r="CL8" s="17">
        <f>+(CL6/CL7)-1</f>
        <v>0.19017226300556112</v>
      </c>
      <c r="CM8" s="17">
        <f>+(CM6/CM7)-1</f>
        <v>0.23979715554860892</v>
      </c>
      <c r="CN8" s="17">
        <f>+(CN6/CN7)-1</f>
        <v>0.28257178157273777</v>
      </c>
      <c r="CO8" s="17">
        <f>+(CO6/CO7)-1</f>
        <v>0.27175516029525482</v>
      </c>
      <c r="CP8" s="17">
        <f>+(CP6/CP7)-1</f>
        <v>0.30757003821564388</v>
      </c>
    </row>
    <row r="9" spans="1:114" x14ac:dyDescent="0.3">
      <c r="CJ9" s="21"/>
      <c r="CL9" s="21"/>
    </row>
  </sheetData>
  <mergeCells count="10">
    <mergeCell ref="BV1:CG1"/>
    <mergeCell ref="CH1:CP1"/>
    <mergeCell ref="CU1:DB1"/>
    <mergeCell ref="DC1:DJ1"/>
    <mergeCell ref="B1:M1"/>
    <mergeCell ref="N1:Y1"/>
    <mergeCell ref="Z1:AK1"/>
    <mergeCell ref="AL1:AW1"/>
    <mergeCell ref="AX1:BI1"/>
    <mergeCell ref="BJ1:BU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/>
  <dimension ref="B3:C14"/>
  <sheetViews>
    <sheetView workbookViewId="0">
      <selection activeCell="B3" sqref="B3:C14"/>
    </sheetView>
  </sheetViews>
  <sheetFormatPr defaultColWidth="11.5546875" defaultRowHeight="14.4" x14ac:dyDescent="0.3"/>
  <sheetData>
    <row r="3" spans="2:3" x14ac:dyDescent="0.3">
      <c r="B3" s="2" t="s">
        <v>4</v>
      </c>
      <c r="C3" s="5" t="s">
        <v>85</v>
      </c>
    </row>
    <row r="4" spans="2:3" x14ac:dyDescent="0.3">
      <c r="B4" s="2" t="s">
        <v>7</v>
      </c>
      <c r="C4" s="6" t="s">
        <v>22</v>
      </c>
    </row>
    <row r="5" spans="2:3" x14ac:dyDescent="0.3">
      <c r="B5" s="2" t="s">
        <v>8</v>
      </c>
      <c r="C5" s="6" t="s">
        <v>86</v>
      </c>
    </row>
    <row r="6" spans="2:3" x14ac:dyDescent="0.3">
      <c r="B6" s="2" t="s">
        <v>9</v>
      </c>
      <c r="C6" s="6" t="s">
        <v>52</v>
      </c>
    </row>
    <row r="7" spans="2:3" x14ac:dyDescent="0.3">
      <c r="B7" s="2" t="s">
        <v>10</v>
      </c>
      <c r="C7" s="6" t="s">
        <v>87</v>
      </c>
    </row>
    <row r="8" spans="2:3" x14ac:dyDescent="0.3">
      <c r="B8" s="2" t="s">
        <v>11</v>
      </c>
      <c r="C8" s="6" t="s">
        <v>88</v>
      </c>
    </row>
    <row r="9" spans="2:3" x14ac:dyDescent="0.3">
      <c r="B9" s="2" t="s">
        <v>12</v>
      </c>
      <c r="C9" s="6" t="s">
        <v>89</v>
      </c>
    </row>
    <row r="10" spans="2:3" x14ac:dyDescent="0.3">
      <c r="B10" s="2" t="s">
        <v>13</v>
      </c>
      <c r="C10" s="6" t="s">
        <v>90</v>
      </c>
    </row>
    <row r="11" spans="2:3" x14ac:dyDescent="0.3">
      <c r="B11" s="2" t="s">
        <v>14</v>
      </c>
      <c r="C11" s="6" t="s">
        <v>18</v>
      </c>
    </row>
    <row r="12" spans="2:3" x14ac:dyDescent="0.3">
      <c r="B12" s="2" t="s">
        <v>15</v>
      </c>
      <c r="C12" s="6" t="s">
        <v>24</v>
      </c>
    </row>
    <row r="13" spans="2:3" x14ac:dyDescent="0.3">
      <c r="B13" s="2" t="s">
        <v>16</v>
      </c>
      <c r="C13" s="6" t="s">
        <v>91</v>
      </c>
    </row>
    <row r="14" spans="2:3" x14ac:dyDescent="0.3">
      <c r="B14" s="2" t="s">
        <v>17</v>
      </c>
      <c r="C14" s="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BDUA</vt:lpstr>
      <vt:lpstr>Hoja6</vt:lpstr>
      <vt:lpstr>Tablas Dinamicas Contr</vt:lpstr>
      <vt:lpstr>Dinamicas</vt:lpstr>
      <vt:lpstr>Serie Mensual</vt:lpstr>
      <vt:lpstr>Serie Trimestral</vt:lpstr>
      <vt:lpstr>Serie Mensual (Bogotá)</vt:lpstr>
      <vt:lpstr>Hoja1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Gordillo Alvarez</dc:creator>
  <cp:lastModifiedBy>Tejedor Galindo, Fabio</cp:lastModifiedBy>
  <dcterms:created xsi:type="dcterms:W3CDTF">2020-05-19T22:37:12Z</dcterms:created>
  <dcterms:modified xsi:type="dcterms:W3CDTF">2022-03-15T20:29:57Z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