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5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<sst xmlns="http://schemas.openxmlformats.org/spreadsheetml/2006/main" count="17" uniqueCount="17">
  <si>
    <t>angle</t>
  </si>
  <si>
    <t>x</t>
  </si>
  <si>
    <t>y</t>
  </si>
  <si>
    <t>Diameter (mm)</t>
  </si>
  <si>
    <t>Radius (mm)</t>
  </si>
  <si>
    <t>circumference (mm)</t>
  </si>
  <si>
    <t>circumference (in)</t>
  </si>
  <si>
    <t>one-eighth</t>
  </si>
  <si>
    <t>ten-eighths</t>
  </si>
  <si>
    <t>overlap</t>
  </si>
  <si>
    <t>ten-eights+2overlap</t>
  </si>
  <si>
    <t>Slot 0</t>
  </si>
  <si>
    <t>Slot 1</t>
  </si>
  <si>
    <t>Smallest</t>
  </si>
  <si>
    <t>Biggest</t>
  </si>
  <si>
    <t>Middle</t>
  </si>
  <si>
    <t>Outside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</si>
</sst>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T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8.53441295546559"/>
    <col collapsed="false" hidden="false" max="2" min="2" style="0" width="13.9271255060729"/>
    <col collapsed="false" hidden="false" max="4" min="3" style="0" width="18.004048582996"/>
    <col collapsed="false" hidden="false" max="5" min="5" style="0" width="16.2388663967611"/>
    <col collapsed="false" hidden="false" max="6" min="6" style="0" width="15.0242914979757"/>
    <col collapsed="false" hidden="false" max="7" min="7" style="0" width="16.1336032388664"/>
    <col collapsed="false" hidden="false" max="8" min="8" style="0" width="8.53441295546559"/>
    <col collapsed="false" hidden="false" max="9" min="9" style="0" width="19.3238866396761"/>
    <col collapsed="false" hidden="false" max="1025" min="10" style="0" width="8.53441295546559"/>
  </cols>
  <sheetData>
    <row r="1" customFormat="false" ht="13.8" hidden="false" customHeight="false" outlineLevel="0" collapsed="false">
      <c r="A1" s="0" t="n">
        <v>68</v>
      </c>
    </row>
    <row r="2" customFormat="false" ht="13.8" hidden="false" customHeight="false" outlineLevel="0" collapsed="false">
      <c r="B2" s="0" t="s">
        <v>0</v>
      </c>
      <c r="C2" s="0" t="s">
        <v>1</v>
      </c>
      <c r="D2" s="0" t="s">
        <v>2</v>
      </c>
    </row>
    <row r="3" customFormat="false" ht="13.8" hidden="false" customHeight="false" outlineLevel="0" collapsed="false">
      <c r="B3" s="0" t="n">
        <f aca="false">PI()/6</f>
        <v>0.523598775598299</v>
      </c>
      <c r="C3" s="0" t="n">
        <f aca="false">$A$1*COS(B3)</f>
        <v>58.8897274573418</v>
      </c>
      <c r="D3" s="0" t="n">
        <f aca="false">$A$1*SIN(B3)</f>
        <v>34</v>
      </c>
      <c r="F3" s="0" t="n">
        <f aca="false">SQRT(30*30+62*62)</f>
        <v>68.8767014308903</v>
      </c>
    </row>
    <row r="4" customFormat="false" ht="13.8" hidden="false" customHeight="false" outlineLevel="0" collapsed="false">
      <c r="B4" s="0" t="n">
        <f aca="false">5*PI()/6</f>
        <v>2.61799387799149</v>
      </c>
      <c r="C4" s="0" t="n">
        <f aca="false">$A$1*COS(B4)</f>
        <v>-58.8897274573418</v>
      </c>
      <c r="D4" s="0" t="n">
        <f aca="false">$A$1*SIN(B4)</f>
        <v>34</v>
      </c>
      <c r="I4" s="0" t="n">
        <f aca="false">SQRT(25.8^2+62.3^2)</f>
        <v>67.4309276222714</v>
      </c>
    </row>
    <row r="6" customFormat="false" ht="13.8" hidden="false" customHeight="false" outlineLevel="0" collapsed="false">
      <c r="D6" s="0" t="n">
        <f aca="false">9/32</f>
        <v>0.28125</v>
      </c>
    </row>
    <row r="7" customFormat="false" ht="13.8" hidden="false" customHeight="false" outlineLevel="0" collapsed="false">
      <c r="D7" s="0" t="n">
        <f aca="false">D6/2</f>
        <v>0.140625</v>
      </c>
    </row>
    <row r="9" customFormat="false" ht="13.8" hidden="false" customHeight="false" outlineLevel="0" collapsed="false">
      <c r="B9" s="0" t="n">
        <v>26.15</v>
      </c>
      <c r="D9" s="0" t="n">
        <f aca="false">B9-3</f>
        <v>23.15</v>
      </c>
      <c r="E9" s="0" t="n">
        <f aca="false">SQRT(E10)</f>
        <v>12.1614143914267</v>
      </c>
      <c r="F9" s="0" t="n">
        <f aca="false">E9*2</f>
        <v>24.3228287828534</v>
      </c>
    </row>
    <row r="10" customFormat="false" ht="13.8" hidden="false" customHeight="false" outlineLevel="0" collapsed="false">
      <c r="B10" s="0" t="n">
        <f aca="false">B9*B9</f>
        <v>683.8225</v>
      </c>
      <c r="D10" s="0" t="n">
        <f aca="false">D9*D9</f>
        <v>535.9225</v>
      </c>
      <c r="E10" s="0" t="n">
        <f aca="false">B10-D10</f>
        <v>147.9</v>
      </c>
    </row>
    <row r="12" customFormat="false" ht="13.8" hidden="false" customHeight="false" outlineLevel="0" collapsed="false">
      <c r="H12" s="0" t="n">
        <f aca="false">4*25.4</f>
        <v>101.6</v>
      </c>
    </row>
    <row r="16" customFormat="false" ht="13.8" hidden="false" customHeight="false" outlineLevel="0" collapsed="false">
      <c r="A16" s="0" t="n">
        <v>5.75</v>
      </c>
      <c r="B16" s="0" t="s">
        <v>3</v>
      </c>
      <c r="C16" s="0" t="s">
        <v>4</v>
      </c>
      <c r="D16" s="0" t="s">
        <v>5</v>
      </c>
      <c r="E16" s="0" t="s">
        <v>6</v>
      </c>
      <c r="F16" s="0" t="s">
        <v>7</v>
      </c>
      <c r="G16" s="0" t="s">
        <v>8</v>
      </c>
      <c r="H16" s="0" t="s">
        <v>9</v>
      </c>
      <c r="I16" s="0" t="s">
        <v>10</v>
      </c>
      <c r="J16" s="0" t="s">
        <v>11</v>
      </c>
      <c r="K16" s="0" t="s">
        <v>12</v>
      </c>
      <c r="L16" s="0" t="n">
        <v>2</v>
      </c>
      <c r="M16" s="0" t="n">
        <v>3</v>
      </c>
      <c r="N16" s="0" t="n">
        <v>4</v>
      </c>
      <c r="O16" s="0" t="n">
        <v>5</v>
      </c>
      <c r="P16" s="0" t="n">
        <v>6</v>
      </c>
      <c r="Q16" s="0" t="n">
        <v>7</v>
      </c>
      <c r="R16" s="0" t="n">
        <v>8</v>
      </c>
      <c r="S16" s="0" t="n">
        <v>9</v>
      </c>
      <c r="T16" s="0" t="n">
        <v>10</v>
      </c>
    </row>
    <row r="17" customFormat="false" ht="13.8" hidden="false" customHeight="false" outlineLevel="0" collapsed="false">
      <c r="A17" s="0" t="s">
        <v>13</v>
      </c>
      <c r="B17" s="0" t="n">
        <f aca="false">A16*25.4</f>
        <v>146.05</v>
      </c>
      <c r="C17" s="0" t="n">
        <f aca="false">B17/2</f>
        <v>73.025</v>
      </c>
      <c r="D17" s="0" t="n">
        <f aca="false">B17*PI()</f>
        <v>458.829607056789</v>
      </c>
      <c r="E17" s="0" t="n">
        <f aca="false">D17/25.4</f>
        <v>18.0641577581413</v>
      </c>
      <c r="F17" s="0" t="n">
        <f aca="false">D17/8</f>
        <v>57.3537008820987</v>
      </c>
      <c r="G17" s="0" t="n">
        <f aca="false">F17*10</f>
        <v>573.537008820987</v>
      </c>
      <c r="H17" s="0" t="n">
        <f aca="false">7.45/2+3+2</f>
        <v>8.725</v>
      </c>
      <c r="I17" s="0" t="n">
        <f aca="false">G17+2*H17</f>
        <v>590.987008820987</v>
      </c>
      <c r="J17" s="0" t="n">
        <f aca="false">H17</f>
        <v>8.725</v>
      </c>
      <c r="K17" s="0" t="n">
        <f aca="false">J17+F17</f>
        <v>66.0787008820987</v>
      </c>
      <c r="L17" s="0" t="n">
        <f aca="false">K17+$F17</f>
        <v>123.432401764197</v>
      </c>
      <c r="M17" s="0" t="n">
        <f aca="false">L17+$F17</f>
        <v>180.786102646296</v>
      </c>
      <c r="N17" s="0" t="n">
        <f aca="false">M17+$F17</f>
        <v>238.139803528395</v>
      </c>
      <c r="O17" s="0" t="n">
        <f aca="false">N17+$F17</f>
        <v>295.493504410493</v>
      </c>
      <c r="P17" s="0" t="n">
        <f aca="false">O17+$F17</f>
        <v>352.847205292592</v>
      </c>
      <c r="Q17" s="0" t="n">
        <f aca="false">P17+$F17</f>
        <v>410.200906174691</v>
      </c>
      <c r="R17" s="0" t="n">
        <f aca="false">Q17+$F17</f>
        <v>467.554607056789</v>
      </c>
      <c r="S17" s="0" t="n">
        <f aca="false">R17+$F17</f>
        <v>524.908307938888</v>
      </c>
      <c r="T17" s="0" t="n">
        <f aca="false">S17+$F17</f>
        <v>582.262008820987</v>
      </c>
    </row>
    <row r="18" customFormat="false" ht="13.8" hidden="false" customHeight="false" outlineLevel="0" collapsed="false">
      <c r="A18" s="0" t="s">
        <v>14</v>
      </c>
      <c r="B18" s="0" t="n">
        <f aca="false">B17+3.6</f>
        <v>149.65</v>
      </c>
      <c r="C18" s="0" t="n">
        <f aca="false">B18/2</f>
        <v>74.825</v>
      </c>
      <c r="D18" s="0" t="n">
        <f aca="false">B18*PI()</f>
        <v>470.139340609712</v>
      </c>
      <c r="E18" s="0" t="n">
        <f aca="false">D18/25.4</f>
        <v>18.5094228586501</v>
      </c>
      <c r="F18" s="0" t="n">
        <f aca="false">D18/8</f>
        <v>58.7674175762141</v>
      </c>
      <c r="G18" s="0" t="n">
        <f aca="false">F18*10</f>
        <v>587.674175762141</v>
      </c>
      <c r="H18" s="0" t="n">
        <f aca="false">H17</f>
        <v>8.725</v>
      </c>
      <c r="I18" s="0" t="n">
        <f aca="false">G18+2*H18</f>
        <v>605.124175762141</v>
      </c>
      <c r="J18" s="0" t="n">
        <f aca="false">H18</f>
        <v>8.725</v>
      </c>
      <c r="K18" s="0" t="n">
        <f aca="false">J18+F18</f>
        <v>67.4924175762141</v>
      </c>
      <c r="L18" s="0" t="n">
        <f aca="false">K18+$F18</f>
        <v>126.259835152428</v>
      </c>
      <c r="M18" s="0" t="n">
        <f aca="false">L18+$F18</f>
        <v>185.027252728642</v>
      </c>
      <c r="N18" s="0" t="n">
        <f aca="false">M18+$F18</f>
        <v>243.794670304856</v>
      </c>
      <c r="O18" s="0" t="n">
        <f aca="false">N18+$F18</f>
        <v>302.56208788107</v>
      </c>
      <c r="P18" s="0" t="n">
        <f aca="false">O18+$F18</f>
        <v>361.329505457284</v>
      </c>
      <c r="Q18" s="0" t="n">
        <f aca="false">P18+$F18</f>
        <v>420.096923033498</v>
      </c>
      <c r="R18" s="0" t="n">
        <f aca="false">Q18+$F18</f>
        <v>478.864340609712</v>
      </c>
      <c r="S18" s="0" t="n">
        <f aca="false">R18+$F18</f>
        <v>537.631758185926</v>
      </c>
      <c r="T18" s="0" t="n">
        <f aca="false">S18+$F18</f>
        <v>596.39917576214</v>
      </c>
    </row>
    <row r="19" customFormat="false" ht="13.8" hidden="false" customHeight="false" outlineLevel="0" collapsed="false">
      <c r="A19" s="0" t="s">
        <v>15</v>
      </c>
      <c r="B19" s="0" t="n">
        <f aca="false">(B18+B17)/2</f>
        <v>147.85</v>
      </c>
      <c r="C19" s="0" t="n">
        <f aca="false">B19/2</f>
        <v>73.925</v>
      </c>
      <c r="D19" s="0" t="n">
        <f aca="false">B19*PI()</f>
        <v>464.484473833251</v>
      </c>
      <c r="E19" s="0" t="n">
        <f aca="false">D19/25.4</f>
        <v>18.2867903083957</v>
      </c>
      <c r="F19" s="0" t="n">
        <f aca="false">D19/8</f>
        <v>58.0605592291564</v>
      </c>
      <c r="G19" s="0" t="n">
        <f aca="false">F19*10</f>
        <v>580.605592291564</v>
      </c>
      <c r="H19" s="0" t="n">
        <f aca="false">H18</f>
        <v>8.725</v>
      </c>
      <c r="I19" s="0" t="n">
        <f aca="false">G19+2*H19</f>
        <v>598.055592291564</v>
      </c>
      <c r="J19" s="0" t="n">
        <f aca="false">H19</f>
        <v>8.725</v>
      </c>
      <c r="K19" s="0" t="n">
        <f aca="false">J19+F19</f>
        <v>66.7855592291564</v>
      </c>
      <c r="L19" s="0" t="n">
        <f aca="false">K19+$F19</f>
        <v>124.846118458313</v>
      </c>
      <c r="M19" s="0" t="n">
        <f aca="false">L19+$F19</f>
        <v>182.906677687469</v>
      </c>
      <c r="N19" s="0" t="n">
        <f aca="false">M19+$F19</f>
        <v>240.967236916625</v>
      </c>
      <c r="O19" s="0" t="n">
        <f aca="false">N19+$F19</f>
        <v>299.027796145782</v>
      </c>
      <c r="P19" s="0" t="n">
        <f aca="false">O19+$F19</f>
        <v>357.088355374938</v>
      </c>
      <c r="Q19" s="0" t="n">
        <f aca="false">P19+$F19</f>
        <v>415.148914604094</v>
      </c>
      <c r="R19" s="0" t="n">
        <f aca="false">Q19+$F19</f>
        <v>473.209473833251</v>
      </c>
      <c r="S19" s="0" t="n">
        <f aca="false">R19+$F19</f>
        <v>531.270033062407</v>
      </c>
      <c r="T19" s="0" t="n">
        <f aca="false">S19+$F19</f>
        <v>589.330592291564</v>
      </c>
    </row>
    <row r="21" customFormat="false" ht="13.8" hidden="false" customHeight="false" outlineLevel="0" collapsed="false">
      <c r="I21" s="0" t="n">
        <f aca="false">I17/25.4</f>
        <v>23.2672050716924</v>
      </c>
    </row>
    <row r="22" customFormat="false" ht="13.8" hidden="false" customHeight="false" outlineLevel="0" collapsed="false">
      <c r="I22" s="0" t="n">
        <f aca="false">I18/25.4</f>
        <v>23.8237864473284</v>
      </c>
    </row>
    <row r="23" customFormat="false" ht="13.8" hidden="false" customHeight="false" outlineLevel="0" collapsed="false">
      <c r="I23" s="0" t="n">
        <f aca="false">I19/25.4</f>
        <v>23.5454957595104</v>
      </c>
    </row>
    <row r="25" customFormat="false" ht="13.8" hidden="false" customHeight="false" outlineLevel="0" collapsed="false">
      <c r="A25" s="0" t="s">
        <v>16</v>
      </c>
      <c r="B25" s="0" t="n">
        <f aca="false">B18+6</f>
        <v>155.65</v>
      </c>
      <c r="C25" s="0" t="n">
        <f aca="false">B25/2</f>
        <v>77.825</v>
      </c>
    </row>
    <row r="28" customFormat="false" ht="13.8" hidden="false" customHeight="false" outlineLevel="0" collapsed="false">
      <c r="B28" s="0" t="n">
        <v>4</v>
      </c>
      <c r="C28" s="0" t="n">
        <f aca="false">B28*25.4</f>
        <v>101.6</v>
      </c>
    </row>
    <row r="29" customFormat="false" ht="13.8" hidden="false" customHeight="false" outlineLevel="0" collapsed="false">
      <c r="C29" s="0" t="n">
        <f aca="false">C28/2</f>
        <v>50.8</v>
      </c>
    </row>
    <row r="30" customFormat="false" ht="13.8" hidden="false" customHeight="false" outlineLevel="0" collapsed="false">
      <c r="B30" s="0" t="n">
        <v>24</v>
      </c>
      <c r="C30" s="0" t="n">
        <f aca="false">B30*25.4</f>
        <v>609.6</v>
      </c>
    </row>
    <row r="31" customFormat="false" ht="13.8" hidden="false" customHeight="false" outlineLevel="0" collapsed="false">
      <c r="B31" s="0" t="n">
        <v>6</v>
      </c>
      <c r="C31" s="0" t="n">
        <f aca="false">B31*25.4</f>
        <v>152.4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2014-06-15T02:18:22Z</dcterms:created>
  <dc:creator>Frank Hunleth</dc:creator>
  <dc:language>en-US</dc:language>
  <cp:lastModifiedBy>Frank Hunleth</cp:lastModifiedBy>
  <dcterms:modified xsi:type="dcterms:W3CDTF">2014-06-15T05:36:42Z</dcterms:modified>
  <cp:revision>0</cp:revision>
</cp:coreProperties>
</file>