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76D55DE6-3AE9-475D-803D-D3C2849C2109}" xr6:coauthVersionLast="47" xr6:coauthVersionMax="47" xr10:uidLastSave="{00000000-0000-0000-0000-000000000000}"/>
  <bookViews>
    <workbookView xWindow="5505" yWindow="1905" windowWidth="21600" windowHeight="12825" xr2:uid="{E16BFE6F-9A04-4DF7-A426-F3C03FE79833}"/>
  </bookViews>
  <sheets>
    <sheet name="累计税金汇总表-2320、23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" i="1" l="1"/>
  <c r="D22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E15" i="1"/>
  <c r="N14" i="1"/>
  <c r="M14" i="1"/>
  <c r="L14" i="1"/>
  <c r="K14" i="1"/>
  <c r="J14" i="1"/>
  <c r="I14" i="1"/>
  <c r="H14" i="1"/>
  <c r="H22" i="1" s="1"/>
  <c r="G14" i="1"/>
  <c r="F14" i="1"/>
  <c r="E14" i="1"/>
  <c r="O12" i="1"/>
  <c r="N12" i="1"/>
  <c r="N22" i="1" s="1"/>
  <c r="M12" i="1"/>
  <c r="M22" i="1" s="1"/>
  <c r="L12" i="1"/>
  <c r="L22" i="1" s="1"/>
  <c r="K12" i="1"/>
  <c r="K22" i="1" s="1"/>
  <c r="J12" i="1"/>
  <c r="J22" i="1" s="1"/>
  <c r="I12" i="1"/>
  <c r="I22" i="1" s="1"/>
  <c r="G12" i="1"/>
  <c r="G22" i="1" s="1"/>
  <c r="F12" i="1"/>
  <c r="F22" i="1" s="1"/>
  <c r="E12" i="1"/>
  <c r="O14" i="1" l="1"/>
  <c r="O22" i="1" s="1"/>
  <c r="E16" i="1"/>
  <c r="E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27535</author>
    <author>Gary</author>
  </authors>
  <commentList>
    <comment ref="J2" authorId="0" shapeId="0" xr:uid="{79ED83AF-FD47-454C-82B9-D3CA843212CE}">
      <text>
        <r>
          <rPr>
            <b/>
            <sz val="9"/>
            <rFont val="宋体"/>
            <family val="3"/>
            <charset val="134"/>
          </rPr>
          <t>27535: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0"/>
            <rFont val="宋体"/>
            <family val="3"/>
            <charset val="134"/>
          </rPr>
          <t xml:space="preserve">本月账面收入为： 29,972,935.44 
</t>
        </r>
      </text>
    </comment>
    <comment ref="I19" authorId="1" shapeId="0" xr:uid="{693EA1E6-590E-4081-B140-BA32CD07122E}">
      <text>
        <r>
          <rPr>
            <b/>
            <sz val="9"/>
            <rFont val="宋体"/>
            <family val="3"/>
            <charset val="134"/>
          </rPr>
          <t>Gary:</t>
        </r>
        <r>
          <rPr>
            <sz val="9"/>
            <rFont val="宋体"/>
            <family val="3"/>
            <charset val="134"/>
          </rPr>
          <t xml:space="preserve">
异地预缴</t>
        </r>
      </text>
    </comment>
  </commentList>
</comments>
</file>

<file path=xl/sharedStrings.xml><?xml version="1.0" encoding="utf-8"?>
<sst xmlns="http://schemas.openxmlformats.org/spreadsheetml/2006/main" count="83" uniqueCount="78">
  <si>
    <t xml:space="preserve">时间：所属期    单位：元          </t>
  </si>
  <si>
    <t>税金缴纳标准</t>
  </si>
  <si>
    <t>基数</t>
  </si>
  <si>
    <t>账面收入</t>
  </si>
  <si>
    <t>取台账期【增值税变动表】条目=当月利润表主营业务收入*合计列相加</t>
    <phoneticPr fontId="7" type="noConversion"/>
  </si>
  <si>
    <t>在前序税务台账此页的基础上新增本次台账期数据</t>
    <phoneticPr fontId="7" type="noConversion"/>
  </si>
  <si>
    <t>其他收益</t>
  </si>
  <si>
    <t>取【其他科目明细表】科目=6702000010货币金额合计</t>
    <phoneticPr fontId="7" type="noConversion"/>
  </si>
  <si>
    <t>项目开票</t>
  </si>
  <si>
    <t>取台账期【增值税变动表】条目=当月利润表主营业务收入*当月开票金额列相加</t>
    <phoneticPr fontId="7" type="noConversion"/>
  </si>
  <si>
    <t>利息开票</t>
  </si>
  <si>
    <t>取【其他科目明细表】科目=6603020011货币金额合计</t>
    <phoneticPr fontId="7" type="noConversion"/>
  </si>
  <si>
    <t>销项税额</t>
  </si>
  <si>
    <t>A</t>
  </si>
  <si>
    <t>取台账期【增值税变动表】条目=条目=应交增值税-销项税*合计列相加</t>
    <phoneticPr fontId="7" type="noConversion"/>
  </si>
  <si>
    <t>本期进项税额</t>
  </si>
  <si>
    <t>B</t>
  </si>
  <si>
    <t>取台账期【增值税变动表】条目=应交增值税-增值税已认证进项税合计字段值</t>
    <phoneticPr fontId="7" type="noConversion"/>
  </si>
  <si>
    <t>上期留抵税额</t>
  </si>
  <si>
    <t>C</t>
  </si>
  <si>
    <t>取台账期【增值税变动表】条目=期初留抵进项税合计字段值</t>
    <phoneticPr fontId="7" type="noConversion"/>
  </si>
  <si>
    <t>进项税额转出</t>
  </si>
  <si>
    <t>D</t>
  </si>
  <si>
    <t>取台账期【增值税变动表】条目=进项转出合计字段值</t>
    <phoneticPr fontId="7" type="noConversion"/>
  </si>
  <si>
    <t>异地预缴税增值税</t>
  </si>
  <si>
    <t>E</t>
  </si>
  <si>
    <t>取台账期【增值税变动表】条目=异地预缴抵减合计字段值</t>
    <phoneticPr fontId="7" type="noConversion"/>
  </si>
  <si>
    <t>应纳增值税额</t>
  </si>
  <si>
    <t>A-B-C+D-E</t>
  </si>
  <si>
    <t>取台账期【增值税变动表】条目=本期应交增值税合计字段值</t>
    <phoneticPr fontId="7" type="noConversion"/>
  </si>
  <si>
    <t>增值税</t>
  </si>
  <si>
    <t>‘=P11</t>
    <phoneticPr fontId="7" type="noConversion"/>
  </si>
  <si>
    <t>印花税</t>
  </si>
  <si>
    <t>取summary表，税种=印花税合计，取实际应缴税额</t>
    <phoneticPr fontId="7" type="noConversion"/>
  </si>
  <si>
    <t>城建税</t>
  </si>
  <si>
    <t>增值税额的7%</t>
  </si>
  <si>
    <t>=P12*税目配置表对应税率</t>
    <phoneticPr fontId="7" type="noConversion"/>
  </si>
  <si>
    <t>教育费附加</t>
  </si>
  <si>
    <t>增值税额的3%</t>
  </si>
  <si>
    <t>地方教育费附加</t>
  </si>
  <si>
    <t>增值税额的2%</t>
  </si>
  <si>
    <t>房产税</t>
  </si>
  <si>
    <t>取summary表，税种=房产税，取实际应缴税额</t>
    <phoneticPr fontId="7" type="noConversion"/>
  </si>
  <si>
    <t>城镇土地使用</t>
  </si>
  <si>
    <t>取summary表，税种=城镇土地使用税，取实际应缴税额</t>
    <phoneticPr fontId="7" type="noConversion"/>
  </si>
  <si>
    <t>企业所得税</t>
  </si>
  <si>
    <t>取summary表，税种=企业所得税合计，取本季度应缴税额</t>
    <phoneticPr fontId="7" type="noConversion"/>
  </si>
  <si>
    <t>个税</t>
  </si>
  <si>
    <t>残疾人保障金</t>
  </si>
  <si>
    <t>取summary表，税种=残疾人保障金，取实际应缴税额</t>
    <phoneticPr fontId="7" type="noConversion"/>
  </si>
  <si>
    <t>合计</t>
  </si>
  <si>
    <t>异地预缴</t>
  </si>
  <si>
    <t>郎溪景宇风力发电有限公司</t>
  </si>
  <si>
    <t>郎溪</t>
  </si>
  <si>
    <t>馆陶县汇恒风电有限公司</t>
  </si>
  <si>
    <t>察哈尔景源</t>
  </si>
  <si>
    <t>伊金霍洛旗悦盛新能源有限公司</t>
  </si>
  <si>
    <t>定远纳驰</t>
  </si>
  <si>
    <t>定远纳风</t>
  </si>
  <si>
    <t>哈密博景</t>
  </si>
  <si>
    <t>中国石油天然气股份有限公司 吐哈油田分公司</t>
  </si>
  <si>
    <t>吐哈油田</t>
  </si>
  <si>
    <t>定远智贮能源科技有限公司</t>
  </si>
  <si>
    <t xml:space="preserve">远景定远智慧储能共享电站项目 EPC </t>
  </si>
  <si>
    <t>定边远边汇新能源有限公司</t>
  </si>
  <si>
    <t>定边县红柳沟镇白兴庄</t>
  </si>
  <si>
    <t>乌海市远鸿富景新能源科技有限公司</t>
  </si>
  <si>
    <t>乌海市金湖独立储能电站项目EPC总承</t>
  </si>
  <si>
    <t>招银金融租赁有限公司</t>
  </si>
  <si>
    <t>利豪鸡泽县50MW保障类风电场</t>
  </si>
  <si>
    <t>滨州远凌新能源有限责任公司</t>
  </si>
  <si>
    <t>滨州北海储能电站项目</t>
  </si>
  <si>
    <t>清水河县云景风力发电有限公
司</t>
  </si>
  <si>
    <t>清水河县城关分散式风电场项目EPC总承包</t>
  </si>
  <si>
    <t>射阳汇智风电场项目 EPC 总承包采购合同</t>
  </si>
  <si>
    <t>陕西省榆林市靖边县东南部天赐湾乡</t>
  </si>
  <si>
    <t>靖边县状泽城河100兆瓦风电场项目EPC工程总承包合同</t>
  </si>
  <si>
    <t>内蒙古自治区乌兰察布市察哈尔右翼后旗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</si>
</sst>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.00_);_(* \(#,##0.00\);_(* &quot;-&quot;??_);_(@_)"/>
  </numFmts>
  <fonts count="16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华文宋体"/>
      <family val="3"/>
      <charset val="134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trike/>
      <sz val="11"/>
      <color theme="1"/>
      <name val="等线"/>
      <family val="3"/>
      <charset val="134"/>
      <scheme val="minor"/>
    </font>
    <font>
      <strike/>
      <sz val="10.5"/>
      <color rgb="FF00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3986022522659993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29654835657827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176" fontId="2" fillId="2" borderId="1" xfId="1" applyFont="1" applyFill="1" applyBorder="1" applyAlignment="1">
      <alignment horizontal="left" vertical="center"/>
    </xf>
    <xf numFmtId="176" fontId="2" fillId="2" borderId="2" xfId="1" applyFont="1" applyFill="1" applyBorder="1" applyAlignment="1">
      <alignment horizontal="left" vertical="center"/>
    </xf>
    <xf numFmtId="176" fontId="2" fillId="2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6" fontId="5" fillId="0" borderId="3" xfId="1" applyFont="1" applyBorder="1" applyAlignment="1">
      <alignment horizontal="center" vertical="center"/>
    </xf>
    <xf numFmtId="176" fontId="5" fillId="0" borderId="3" xfId="1" applyFont="1" applyBorder="1" applyAlignment="1">
      <alignment horizontal="left"/>
    </xf>
    <xf numFmtId="43" fontId="6" fillId="0" borderId="3" xfId="0" applyNumberFormat="1" applyFont="1" applyBorder="1" applyAlignment="1" applyProtection="1">
      <alignment horizontal="right" vertical="center"/>
      <protection locked="0"/>
    </xf>
    <xf numFmtId="176" fontId="0" fillId="0" borderId="3" xfId="1" applyFont="1" applyBorder="1" applyAlignment="1"/>
    <xf numFmtId="176" fontId="0" fillId="0" borderId="3" xfId="1" applyFont="1" applyFill="1" applyBorder="1" applyAlignment="1"/>
    <xf numFmtId="176" fontId="0" fillId="4" borderId="3" xfId="1" applyFont="1" applyFill="1" applyBorder="1" applyAlignment="1">
      <alignment wrapText="1"/>
    </xf>
    <xf numFmtId="0" fontId="8" fillId="0" borderId="0" xfId="0" applyFont="1" applyAlignment="1">
      <alignment vertical="center"/>
    </xf>
    <xf numFmtId="176" fontId="0" fillId="5" borderId="3" xfId="1" applyFont="1" applyFill="1" applyBorder="1" applyAlignment="1"/>
    <xf numFmtId="176" fontId="0" fillId="0" borderId="3" xfId="1" applyFont="1" applyBorder="1" applyAlignment="1">
      <alignment horizontal="center" vertical="center"/>
    </xf>
    <xf numFmtId="176" fontId="0" fillId="0" borderId="3" xfId="1" applyFont="1" applyFill="1" applyBorder="1" applyAlignment="1">
      <alignment horizontal="center" vertical="center"/>
    </xf>
    <xf numFmtId="176" fontId="5" fillId="0" borderId="4" xfId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left"/>
    </xf>
    <xf numFmtId="176" fontId="0" fillId="0" borderId="4" xfId="1" applyFont="1" applyBorder="1" applyAlignment="1"/>
    <xf numFmtId="176" fontId="9" fillId="0" borderId="4" xfId="1" applyFont="1" applyBorder="1" applyAlignment="1"/>
    <xf numFmtId="176" fontId="10" fillId="0" borderId="4" xfId="1" applyFont="1" applyBorder="1" applyAlignment="1"/>
    <xf numFmtId="176" fontId="0" fillId="0" borderId="5" xfId="1" applyFont="1" applyBorder="1" applyAlignment="1">
      <alignment horizontal="center" vertical="center"/>
    </xf>
    <xf numFmtId="176" fontId="0" fillId="6" borderId="5" xfId="1" applyFont="1" applyFill="1" applyBorder="1" applyAlignment="1"/>
    <xf numFmtId="176" fontId="0" fillId="0" borderId="5" xfId="1" applyFont="1" applyBorder="1" applyAlignment="1"/>
    <xf numFmtId="176" fontId="0" fillId="4" borderId="5" xfId="1" applyFont="1" applyFill="1" applyBorder="1" applyAlignment="1"/>
    <xf numFmtId="176" fontId="0" fillId="0" borderId="3" xfId="1" applyFont="1" applyBorder="1" applyAlignment="1">
      <alignment horizontal="center" vertical="center"/>
    </xf>
    <xf numFmtId="176" fontId="0" fillId="6" borderId="3" xfId="1" applyFont="1" applyFill="1" applyBorder="1" applyAlignment="1"/>
    <xf numFmtId="176" fontId="0" fillId="4" borderId="3" xfId="1" quotePrefix="1" applyFont="1" applyFill="1" applyBorder="1" applyAlignment="1"/>
    <xf numFmtId="0" fontId="9" fillId="0" borderId="0" xfId="0" applyFont="1"/>
    <xf numFmtId="176" fontId="0" fillId="0" borderId="6" xfId="1" applyFont="1" applyBorder="1" applyAlignment="1">
      <alignment horizontal="center" vertical="center"/>
    </xf>
    <xf numFmtId="176" fontId="0" fillId="6" borderId="6" xfId="1" applyFont="1" applyFill="1" applyBorder="1" applyAlignment="1"/>
    <xf numFmtId="176" fontId="0" fillId="0" borderId="6" xfId="1" applyFont="1" applyBorder="1" applyAlignment="1"/>
    <xf numFmtId="176" fontId="0" fillId="0" borderId="4" xfId="1" applyFont="1" applyBorder="1" applyAlignment="1">
      <alignment horizontal="center" vertical="center"/>
    </xf>
    <xf numFmtId="176" fontId="0" fillId="6" borderId="4" xfId="1" applyFont="1" applyFill="1" applyBorder="1" applyAlignment="1"/>
    <xf numFmtId="176" fontId="4" fillId="0" borderId="7" xfId="1" applyFont="1" applyFill="1" applyBorder="1" applyAlignment="1"/>
    <xf numFmtId="176" fontId="4" fillId="0" borderId="7" xfId="1" applyFont="1" applyBorder="1" applyAlignment="1"/>
    <xf numFmtId="0" fontId="11" fillId="7" borderId="0" xfId="0" applyFont="1" applyFill="1"/>
    <xf numFmtId="176" fontId="11" fillId="7" borderId="0" xfId="1" applyFont="1" applyFill="1" applyAlignment="1"/>
    <xf numFmtId="176" fontId="11" fillId="7" borderId="0" xfId="0" applyNumberFormat="1" applyFont="1" applyFill="1"/>
    <xf numFmtId="57" fontId="11" fillId="7" borderId="0" xfId="0" applyNumberFormat="1" applyFont="1" applyFill="1"/>
    <xf numFmtId="0" fontId="12" fillId="7" borderId="0" xfId="0" applyFont="1" applyFill="1"/>
    <xf numFmtId="0" fontId="11" fillId="7" borderId="0" xfId="0" applyFont="1" applyFill="1" applyAlignment="1">
      <alignment wrapText="1"/>
    </xf>
    <xf numFmtId="176" fontId="0" fillId="0" borderId="0" xfId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991C-6480-463B-B206-39AA96FEE61A}">
  <sheetPr>
    <tabColor rgb="FFFFFF00"/>
  </sheetPr>
  <dimension ref="A1:R50"/>
  <sheetViews>
    <sheetView tabSelected="1" zoomScale="55" zoomScaleNormal="55" workbookViewId="0">
      <selection activeCell="J19" sqref="J19"/>
    </sheetView>
  </sheetViews>
  <sheetFormatPr defaultColWidth="9" defaultRowHeight="14.25"/>
  <cols>
    <col min="2" max="2" width="22.375" customWidth="1"/>
    <col min="3" max="3" width="14.75" customWidth="1"/>
    <col min="4" max="4" width="16.875" customWidth="1"/>
    <col min="5" max="5" width="15" customWidth="1"/>
    <col min="6" max="6" width="14.375" customWidth="1"/>
    <col min="7" max="7" width="14.75" customWidth="1"/>
    <col min="8" max="8" width="13.75" customWidth="1"/>
    <col min="9" max="9" width="13.125" style="41" customWidth="1"/>
    <col min="10" max="10" width="14.5" customWidth="1"/>
    <col min="11" max="11" width="14.375" style="41" customWidth="1"/>
    <col min="12" max="12" width="15.375" customWidth="1"/>
    <col min="13" max="13" width="13.75" customWidth="1"/>
    <col min="14" max="14" width="14.375" customWidth="1"/>
    <col min="15" max="15" width="15.125" customWidth="1"/>
    <col min="16" max="16" width="29.875" customWidth="1"/>
  </cols>
  <sheetData>
    <row r="1" spans="1:18">
      <c r="A1" s="1" t="s">
        <v>0</v>
      </c>
      <c r="B1" s="2"/>
      <c r="C1" s="3" t="s">
        <v>1</v>
      </c>
      <c r="D1" s="4">
        <v>202412</v>
      </c>
      <c r="E1" s="4">
        <v>202501</v>
      </c>
      <c r="F1" s="4">
        <v>202502</v>
      </c>
      <c r="G1" s="4">
        <v>202503</v>
      </c>
      <c r="H1" s="4">
        <v>202504</v>
      </c>
      <c r="I1" s="4">
        <v>202505</v>
      </c>
      <c r="J1" s="4">
        <v>202506</v>
      </c>
      <c r="K1" s="4">
        <v>202507</v>
      </c>
      <c r="L1" s="4">
        <v>202508</v>
      </c>
      <c r="M1" s="4">
        <v>202509</v>
      </c>
      <c r="N1" s="4">
        <v>202510</v>
      </c>
      <c r="O1" s="4">
        <v>202511</v>
      </c>
      <c r="P1" s="4">
        <v>202512</v>
      </c>
    </row>
    <row r="2" spans="1:18" ht="51.6" customHeight="1">
      <c r="A2" s="5" t="s">
        <v>2</v>
      </c>
      <c r="B2" s="6" t="s">
        <v>3</v>
      </c>
      <c r="C2" s="6"/>
      <c r="D2" s="7">
        <v>1512649050.3800001</v>
      </c>
      <c r="E2" s="7">
        <v>431165837.97000003</v>
      </c>
      <c r="F2" s="8">
        <v>355584080.39999998</v>
      </c>
      <c r="G2" s="8">
        <v>48816137.859999999</v>
      </c>
      <c r="H2" s="8">
        <v>97382183.185000002</v>
      </c>
      <c r="I2" s="8">
        <v>50884269.899999999</v>
      </c>
      <c r="J2" s="8">
        <v>121716054.69</v>
      </c>
      <c r="K2" s="9">
        <v>110819286.25</v>
      </c>
      <c r="L2" s="9">
        <v>179583690.52000001</v>
      </c>
      <c r="M2" s="9">
        <v>174426163.13999999</v>
      </c>
      <c r="N2" s="9">
        <v>117094624.44</v>
      </c>
      <c r="O2" s="9">
        <v>1739318190.04</v>
      </c>
      <c r="P2" s="10" t="s">
        <v>4</v>
      </c>
      <c r="R2" s="11" t="s">
        <v>5</v>
      </c>
    </row>
    <row r="3" spans="1:18" ht="17.25">
      <c r="A3" s="5"/>
      <c r="B3" s="6" t="s">
        <v>6</v>
      </c>
      <c r="C3" s="6"/>
      <c r="D3" s="8"/>
      <c r="E3" s="8"/>
      <c r="F3" s="8"/>
      <c r="G3" s="8"/>
      <c r="H3" s="8"/>
      <c r="I3" s="8"/>
      <c r="J3" s="8"/>
      <c r="K3" s="9"/>
      <c r="L3" s="8"/>
      <c r="M3" s="8"/>
      <c r="N3" s="8"/>
      <c r="O3" s="8"/>
      <c r="P3" s="12" t="s">
        <v>7</v>
      </c>
    </row>
    <row r="4" spans="1:18" ht="44.25">
      <c r="A4" s="5"/>
      <c r="B4" s="6" t="s">
        <v>8</v>
      </c>
      <c r="C4" s="6"/>
      <c r="D4" s="13">
        <v>1126259821.73</v>
      </c>
      <c r="E4" s="13">
        <v>780536596.70000005</v>
      </c>
      <c r="F4" s="13">
        <v>526201681.80000001</v>
      </c>
      <c r="G4" s="13">
        <v>476086943.89999998</v>
      </c>
      <c r="H4" s="13">
        <v>78604518.969999999</v>
      </c>
      <c r="I4" s="13">
        <v>37974760.670000002</v>
      </c>
      <c r="J4" s="13">
        <v>236840482.66999999</v>
      </c>
      <c r="K4" s="14">
        <v>109147812.59999999</v>
      </c>
      <c r="L4" s="13">
        <v>140167334.72999999</v>
      </c>
      <c r="M4" s="13">
        <v>239799327.74000001</v>
      </c>
      <c r="N4" s="13">
        <v>313899048.50999999</v>
      </c>
      <c r="O4" s="13">
        <v>1013212112.96</v>
      </c>
      <c r="P4" s="10" t="s">
        <v>9</v>
      </c>
    </row>
    <row r="5" spans="1:18" ht="17.25">
      <c r="A5" s="5"/>
      <c r="B5" s="6" t="s">
        <v>10</v>
      </c>
      <c r="C5" s="6"/>
      <c r="D5" s="8"/>
      <c r="E5" s="8"/>
      <c r="F5" s="8"/>
      <c r="G5" s="8"/>
      <c r="H5" s="8"/>
      <c r="I5" s="8"/>
      <c r="J5" s="8"/>
      <c r="K5" s="9"/>
      <c r="L5" s="8"/>
      <c r="M5" s="8"/>
      <c r="N5" s="8"/>
      <c r="O5" s="8"/>
      <c r="P5" s="12" t="s">
        <v>11</v>
      </c>
    </row>
    <row r="6" spans="1:18" ht="54" customHeight="1">
      <c r="A6" s="5"/>
      <c r="B6" s="6" t="s">
        <v>12</v>
      </c>
      <c r="C6" s="6" t="s">
        <v>13</v>
      </c>
      <c r="D6" s="13">
        <v>153357247.69999999</v>
      </c>
      <c r="E6" s="13">
        <v>54874883.549999997</v>
      </c>
      <c r="F6" s="13">
        <v>45434329.052100003</v>
      </c>
      <c r="G6" s="13">
        <v>4651212.5268000001</v>
      </c>
      <c r="H6" s="13">
        <v>9372591.2200000007</v>
      </c>
      <c r="I6" s="13">
        <v>4606639.49</v>
      </c>
      <c r="J6" s="13">
        <v>10897954.75</v>
      </c>
      <c r="K6" s="14">
        <v>9901838.0500000007</v>
      </c>
      <c r="L6" s="14">
        <v>12579094.890000001</v>
      </c>
      <c r="M6" s="14">
        <v>16661163.960000001</v>
      </c>
      <c r="N6" s="14">
        <v>12198025.390000001</v>
      </c>
      <c r="O6" s="14">
        <v>222629313.72</v>
      </c>
      <c r="P6" s="10" t="s">
        <v>14</v>
      </c>
    </row>
    <row r="7" spans="1:18" ht="44.25">
      <c r="A7" s="5"/>
      <c r="B7" s="6" t="s">
        <v>15</v>
      </c>
      <c r="C7" s="6" t="s">
        <v>16</v>
      </c>
      <c r="D7" s="8">
        <v>67835873.359999999</v>
      </c>
      <c r="E7" s="8">
        <v>72025451.760000005</v>
      </c>
      <c r="F7" s="8">
        <v>60425054.759999998</v>
      </c>
      <c r="G7" s="8">
        <v>7987426.7800000003</v>
      </c>
      <c r="H7" s="8">
        <v>7347644.3099999996</v>
      </c>
      <c r="I7" s="8">
        <v>7003174.4100000001</v>
      </c>
      <c r="J7" s="8">
        <v>4385018.6900000004</v>
      </c>
      <c r="K7" s="9">
        <v>6626261.7800000003</v>
      </c>
      <c r="L7" s="9">
        <v>22887594.289999999</v>
      </c>
      <c r="M7" s="9">
        <v>18893309.350000001</v>
      </c>
      <c r="N7" s="9">
        <v>18347859.670000002</v>
      </c>
      <c r="O7" s="9">
        <v>184798391.15000001</v>
      </c>
      <c r="P7" s="10" t="s">
        <v>17</v>
      </c>
    </row>
    <row r="8" spans="1:18" ht="30">
      <c r="A8" s="5"/>
      <c r="B8" s="6" t="s">
        <v>18</v>
      </c>
      <c r="C8" s="6" t="s">
        <v>19</v>
      </c>
      <c r="D8" s="8"/>
      <c r="E8" s="8"/>
      <c r="F8" s="8"/>
      <c r="G8" s="8"/>
      <c r="H8" s="8"/>
      <c r="I8" s="8"/>
      <c r="J8" s="8"/>
      <c r="K8" s="9"/>
      <c r="L8" s="8"/>
      <c r="M8" s="8"/>
      <c r="N8" s="8"/>
      <c r="O8" s="8">
        <v>2228173.48</v>
      </c>
      <c r="P8" s="10" t="s">
        <v>20</v>
      </c>
    </row>
    <row r="9" spans="1:18" ht="30">
      <c r="A9" s="5"/>
      <c r="B9" s="6" t="s">
        <v>21</v>
      </c>
      <c r="C9" s="6" t="s">
        <v>22</v>
      </c>
      <c r="D9" s="8"/>
      <c r="E9" s="8">
        <v>14956.1</v>
      </c>
      <c r="F9" s="8">
        <v>3542.11</v>
      </c>
      <c r="G9" s="8">
        <v>595805.06999999995</v>
      </c>
      <c r="H9" s="8">
        <v>22641.51</v>
      </c>
      <c r="I9" s="8"/>
      <c r="J9" s="8">
        <v>272019.39</v>
      </c>
      <c r="K9" s="9">
        <v>43475.46</v>
      </c>
      <c r="L9" s="8">
        <v>267177.46999999997</v>
      </c>
      <c r="M9" s="8">
        <v>82568.81</v>
      </c>
      <c r="N9" s="8"/>
      <c r="O9" s="8"/>
      <c r="P9" s="10" t="s">
        <v>23</v>
      </c>
    </row>
    <row r="10" spans="1:18" ht="30">
      <c r="A10" s="5"/>
      <c r="B10" s="6" t="s">
        <v>24</v>
      </c>
      <c r="C10" s="6" t="s">
        <v>25</v>
      </c>
      <c r="D10" s="8">
        <v>11847360.67</v>
      </c>
      <c r="E10" s="8"/>
      <c r="F10" s="8"/>
      <c r="G10" s="8">
        <v>29781.96</v>
      </c>
      <c r="H10" s="8">
        <v>2217866.5</v>
      </c>
      <c r="I10" s="8">
        <v>655226.71</v>
      </c>
      <c r="J10" s="8">
        <v>382841.63</v>
      </c>
      <c r="K10" s="8"/>
      <c r="L10" s="8">
        <v>116982.96</v>
      </c>
      <c r="M10" s="8">
        <v>2762668.29</v>
      </c>
      <c r="N10" s="8"/>
      <c r="O10" s="8"/>
      <c r="P10" s="10" t="s">
        <v>26</v>
      </c>
    </row>
    <row r="11" spans="1:18" ht="30.75" thickBot="1">
      <c r="A11" s="15"/>
      <c r="B11" s="16" t="s">
        <v>27</v>
      </c>
      <c r="C11" s="16" t="s">
        <v>28</v>
      </c>
      <c r="D11" s="17">
        <v>73674013.670000002</v>
      </c>
      <c r="E11" s="17"/>
      <c r="F11" s="17"/>
      <c r="G11" s="17"/>
      <c r="H11" s="18"/>
      <c r="I11" s="19"/>
      <c r="J11" s="19"/>
      <c r="K11" s="19"/>
      <c r="L11" s="19"/>
      <c r="M11" s="19"/>
      <c r="N11" s="19"/>
      <c r="O11" s="19"/>
      <c r="P11" s="10" t="s">
        <v>29</v>
      </c>
    </row>
    <row r="12" spans="1:18">
      <c r="A12" s="20"/>
      <c r="B12" s="21" t="s">
        <v>30</v>
      </c>
      <c r="C12" s="21"/>
      <c r="D12" s="22">
        <v>73674013.670000002</v>
      </c>
      <c r="E12" s="22">
        <f t="shared" ref="E12:G12" si="0">E11</f>
        <v>0</v>
      </c>
      <c r="F12" s="22">
        <f t="shared" si="0"/>
        <v>0</v>
      </c>
      <c r="G12" s="22">
        <f t="shared" si="0"/>
        <v>0</v>
      </c>
      <c r="H12" s="22">
        <v>0</v>
      </c>
      <c r="I12" s="22">
        <f t="shared" ref="I12:O12" si="1">I11</f>
        <v>0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3" t="s">
        <v>31</v>
      </c>
    </row>
    <row r="13" spans="1:18" ht="28.5">
      <c r="A13" s="24"/>
      <c r="B13" s="25" t="s">
        <v>32</v>
      </c>
      <c r="C13" s="25"/>
      <c r="D13" s="8">
        <v>1051983.42</v>
      </c>
      <c r="E13" s="8"/>
      <c r="F13" s="8"/>
      <c r="G13" s="8"/>
      <c r="H13" s="8"/>
      <c r="I13" s="8"/>
      <c r="J13" s="8">
        <v>330365.58</v>
      </c>
      <c r="K13" s="8"/>
      <c r="L13" s="8"/>
      <c r="M13" s="8"/>
      <c r="N13" s="8"/>
      <c r="O13" s="8"/>
      <c r="P13" s="10" t="s">
        <v>33</v>
      </c>
    </row>
    <row r="14" spans="1:18">
      <c r="A14" s="24"/>
      <c r="B14" s="25" t="s">
        <v>34</v>
      </c>
      <c r="C14" s="25" t="s">
        <v>35</v>
      </c>
      <c r="D14" s="8">
        <v>5157180.9568999996</v>
      </c>
      <c r="E14" s="8">
        <f t="shared" ref="E14:O14" si="2">E12*0.07</f>
        <v>0</v>
      </c>
      <c r="F14" s="8">
        <f t="shared" si="2"/>
        <v>0</v>
      </c>
      <c r="G14" s="8">
        <f t="shared" si="2"/>
        <v>0</v>
      </c>
      <c r="H14" s="8">
        <f t="shared" si="2"/>
        <v>0</v>
      </c>
      <c r="I14" s="8">
        <f t="shared" si="2"/>
        <v>0</v>
      </c>
      <c r="J14" s="8">
        <f t="shared" si="2"/>
        <v>0</v>
      </c>
      <c r="K14" s="8">
        <f t="shared" si="2"/>
        <v>0</v>
      </c>
      <c r="L14" s="8">
        <f t="shared" si="2"/>
        <v>0</v>
      </c>
      <c r="M14" s="8">
        <f t="shared" si="2"/>
        <v>0</v>
      </c>
      <c r="N14" s="8">
        <f t="shared" si="2"/>
        <v>0</v>
      </c>
      <c r="O14" s="8">
        <f t="shared" si="2"/>
        <v>0</v>
      </c>
      <c r="P14" s="26" t="s">
        <v>36</v>
      </c>
      <c r="Q14" s="27"/>
    </row>
    <row r="15" spans="1:18">
      <c r="A15" s="24"/>
      <c r="B15" s="25" t="s">
        <v>37</v>
      </c>
      <c r="C15" s="25" t="s">
        <v>38</v>
      </c>
      <c r="D15" s="8">
        <v>2210220.4101</v>
      </c>
      <c r="E15" s="8">
        <f t="shared" ref="E15:O15" si="3">E12*0.03</f>
        <v>0</v>
      </c>
      <c r="F15" s="8">
        <f t="shared" si="3"/>
        <v>0</v>
      </c>
      <c r="G15" s="8">
        <f t="shared" si="3"/>
        <v>0</v>
      </c>
      <c r="H15" s="8">
        <f t="shared" si="3"/>
        <v>0</v>
      </c>
      <c r="I15" s="8">
        <f t="shared" si="3"/>
        <v>0</v>
      </c>
      <c r="J15" s="8">
        <f t="shared" si="3"/>
        <v>0</v>
      </c>
      <c r="K15" s="8">
        <f t="shared" si="3"/>
        <v>0</v>
      </c>
      <c r="L15" s="8">
        <f t="shared" si="3"/>
        <v>0</v>
      </c>
      <c r="M15" s="8">
        <f t="shared" si="3"/>
        <v>0</v>
      </c>
      <c r="N15" s="8">
        <f t="shared" si="3"/>
        <v>0</v>
      </c>
      <c r="O15" s="8">
        <f t="shared" si="3"/>
        <v>0</v>
      </c>
      <c r="P15" s="26" t="s">
        <v>36</v>
      </c>
      <c r="Q15" s="27"/>
    </row>
    <row r="16" spans="1:18">
      <c r="A16" s="24"/>
      <c r="B16" s="25" t="s">
        <v>39</v>
      </c>
      <c r="C16" s="25" t="s">
        <v>40</v>
      </c>
      <c r="D16" s="8">
        <v>1473480.2734000001</v>
      </c>
      <c r="E16" s="8">
        <f t="shared" ref="E16:O16" si="4">E12*0.02</f>
        <v>0</v>
      </c>
      <c r="F16" s="8">
        <f t="shared" si="4"/>
        <v>0</v>
      </c>
      <c r="G16" s="8">
        <f t="shared" si="4"/>
        <v>0</v>
      </c>
      <c r="H16" s="8">
        <f t="shared" si="4"/>
        <v>0</v>
      </c>
      <c r="I16" s="8">
        <f t="shared" si="4"/>
        <v>0</v>
      </c>
      <c r="J16" s="8">
        <f t="shared" si="4"/>
        <v>0</v>
      </c>
      <c r="K16" s="8">
        <f t="shared" si="4"/>
        <v>0</v>
      </c>
      <c r="L16" s="8">
        <f t="shared" si="4"/>
        <v>0</v>
      </c>
      <c r="M16" s="8">
        <f t="shared" si="4"/>
        <v>0</v>
      </c>
      <c r="N16" s="8">
        <f t="shared" si="4"/>
        <v>0</v>
      </c>
      <c r="O16" s="8">
        <f t="shared" si="4"/>
        <v>0</v>
      </c>
      <c r="P16" s="26" t="s">
        <v>36</v>
      </c>
      <c r="Q16" s="27"/>
    </row>
    <row r="17" spans="1:16" ht="28.5">
      <c r="A17" s="24"/>
      <c r="B17" s="25" t="s">
        <v>41</v>
      </c>
      <c r="C17" s="2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0" t="s">
        <v>42</v>
      </c>
    </row>
    <row r="18" spans="1:16" ht="28.5">
      <c r="A18" s="24"/>
      <c r="B18" s="25" t="s">
        <v>43</v>
      </c>
      <c r="C18" s="2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0" t="s">
        <v>44</v>
      </c>
    </row>
    <row r="19" spans="1:16" ht="28.5">
      <c r="A19" s="24"/>
      <c r="B19" s="25" t="s">
        <v>45</v>
      </c>
      <c r="C19" s="25"/>
      <c r="D19" s="8">
        <v>380017882.53799701</v>
      </c>
      <c r="E19" s="8"/>
      <c r="F19" s="8"/>
      <c r="G19" s="8"/>
      <c r="H19" s="8"/>
      <c r="I19" s="8"/>
      <c r="J19" s="8">
        <v>29332501.690000001</v>
      </c>
      <c r="K19" s="8"/>
      <c r="L19" s="8"/>
      <c r="M19" s="8">
        <v>25579908.920000002</v>
      </c>
      <c r="N19" s="8"/>
      <c r="O19" s="8"/>
      <c r="P19" s="10" t="s">
        <v>46</v>
      </c>
    </row>
    <row r="20" spans="1:16" ht="28.5">
      <c r="A20" s="28"/>
      <c r="B20" s="25" t="s">
        <v>47</v>
      </c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10" t="s">
        <v>44</v>
      </c>
    </row>
    <row r="21" spans="1:16" ht="29.25" thickBot="1">
      <c r="A21" s="31"/>
      <c r="B21" s="32" t="s">
        <v>48</v>
      </c>
      <c r="C21" s="32"/>
      <c r="D21" s="17"/>
      <c r="E21" s="17"/>
      <c r="F21" s="17"/>
      <c r="G21" s="17"/>
      <c r="H21" s="17"/>
      <c r="I21" s="17"/>
      <c r="J21" s="17"/>
      <c r="K21" s="17">
        <v>181635.35</v>
      </c>
      <c r="L21" s="17"/>
      <c r="M21" s="17"/>
      <c r="N21" s="17"/>
      <c r="O21" s="17"/>
      <c r="P21" s="10" t="s">
        <v>49</v>
      </c>
    </row>
    <row r="22" spans="1:16">
      <c r="A22" s="33"/>
      <c r="B22" s="33" t="s">
        <v>50</v>
      </c>
      <c r="C22" s="33"/>
      <c r="D22" s="34">
        <f t="shared" ref="D22:O22" si="5">SUM(D12:D21)</f>
        <v>463584761.26839697</v>
      </c>
      <c r="E22" s="34">
        <f t="shared" si="5"/>
        <v>0</v>
      </c>
      <c r="F22" s="34">
        <f t="shared" si="5"/>
        <v>0</v>
      </c>
      <c r="G22" s="34">
        <f t="shared" si="5"/>
        <v>0</v>
      </c>
      <c r="H22" s="34">
        <f t="shared" si="5"/>
        <v>0</v>
      </c>
      <c r="I22" s="34">
        <f t="shared" si="5"/>
        <v>0</v>
      </c>
      <c r="J22" s="34">
        <f t="shared" si="5"/>
        <v>29662867.27</v>
      </c>
      <c r="K22" s="34">
        <f t="shared" si="5"/>
        <v>181635.35</v>
      </c>
      <c r="L22" s="34">
        <f t="shared" si="5"/>
        <v>0</v>
      </c>
      <c r="M22" s="34">
        <f t="shared" si="5"/>
        <v>25579908.920000002</v>
      </c>
      <c r="N22" s="34">
        <f t="shared" si="5"/>
        <v>0</v>
      </c>
      <c r="O22" s="34">
        <f t="shared" si="5"/>
        <v>0</v>
      </c>
      <c r="P22" s="34">
        <f>SUM(P12:P21)</f>
        <v>0</v>
      </c>
    </row>
    <row r="26" spans="1:16">
      <c r="D26" s="35"/>
      <c r="E26" s="35"/>
      <c r="F26" s="35" t="s">
        <v>51</v>
      </c>
      <c r="G26" s="35"/>
      <c r="H26" s="35" t="s">
        <v>51</v>
      </c>
      <c r="I26" s="36" t="s">
        <v>45</v>
      </c>
      <c r="J26" s="35"/>
      <c r="K26" s="36"/>
    </row>
    <row r="27" spans="1:16">
      <c r="D27" s="35"/>
      <c r="E27" s="35"/>
      <c r="F27" s="35" t="s">
        <v>52</v>
      </c>
      <c r="G27" s="36"/>
      <c r="H27" s="35" t="s">
        <v>53</v>
      </c>
      <c r="I27" s="36"/>
      <c r="J27" s="35"/>
      <c r="K27" s="36"/>
    </row>
    <row r="28" spans="1:16">
      <c r="D28" s="35"/>
      <c r="E28" s="35"/>
      <c r="F28" s="35" t="s">
        <v>54</v>
      </c>
      <c r="G28" s="36"/>
      <c r="H28" s="35" t="s">
        <v>55</v>
      </c>
      <c r="I28" s="36"/>
      <c r="J28" s="35"/>
      <c r="K28" s="36"/>
    </row>
    <row r="29" spans="1:16">
      <c r="D29" s="35"/>
      <c r="E29" s="35"/>
      <c r="F29" s="35" t="s">
        <v>56</v>
      </c>
      <c r="G29" s="36"/>
      <c r="H29" s="35" t="s">
        <v>57</v>
      </c>
      <c r="I29" s="36">
        <v>450039.33</v>
      </c>
      <c r="J29" s="35"/>
      <c r="K29" s="36"/>
    </row>
    <row r="30" spans="1:16">
      <c r="D30" s="35"/>
      <c r="E30" s="35"/>
      <c r="F30" s="35"/>
      <c r="G30" s="37"/>
      <c r="H30" s="35" t="s">
        <v>58</v>
      </c>
      <c r="I30" s="36">
        <v>734696.74</v>
      </c>
      <c r="J30" s="35"/>
      <c r="K30" s="36"/>
    </row>
    <row r="31" spans="1:16">
      <c r="D31" s="35"/>
      <c r="E31" s="35"/>
      <c r="F31" s="35"/>
      <c r="G31" s="35"/>
      <c r="H31" s="35" t="s">
        <v>59</v>
      </c>
      <c r="I31" s="36"/>
      <c r="J31" s="35"/>
      <c r="K31" s="36"/>
    </row>
    <row r="32" spans="1:16">
      <c r="D32" s="35"/>
      <c r="E32" s="35"/>
      <c r="F32" s="35"/>
      <c r="G32" s="35"/>
      <c r="H32" s="35"/>
      <c r="I32" s="36"/>
      <c r="J32" s="35"/>
      <c r="K32" s="36"/>
    </row>
    <row r="33" spans="4:11">
      <c r="D33" s="35"/>
      <c r="E33" s="35"/>
      <c r="F33" s="35" t="s">
        <v>60</v>
      </c>
      <c r="G33" s="35"/>
      <c r="H33" s="35" t="s">
        <v>61</v>
      </c>
      <c r="I33" s="36">
        <v>136.15</v>
      </c>
      <c r="J33" s="35"/>
      <c r="K33" s="36"/>
    </row>
    <row r="34" spans="4:11">
      <c r="D34" s="35"/>
      <c r="E34" s="35"/>
      <c r="F34" s="35" t="s">
        <v>62</v>
      </c>
      <c r="G34" s="35"/>
      <c r="H34" s="35" t="s">
        <v>63</v>
      </c>
      <c r="I34" s="36">
        <v>61976.18</v>
      </c>
      <c r="J34" s="35"/>
      <c r="K34" s="36"/>
    </row>
    <row r="35" spans="4:11">
      <c r="D35" s="35"/>
      <c r="E35" s="35"/>
      <c r="F35" s="35"/>
      <c r="G35" s="35"/>
      <c r="H35" s="35"/>
      <c r="I35" s="36"/>
      <c r="J35" s="35"/>
      <c r="K35" s="36"/>
    </row>
    <row r="36" spans="4:11">
      <c r="D36" s="35"/>
      <c r="E36" s="35"/>
      <c r="F36" s="35"/>
      <c r="G36" s="35"/>
      <c r="H36" s="35"/>
      <c r="I36" s="36"/>
      <c r="J36" s="35"/>
      <c r="K36" s="36"/>
    </row>
    <row r="37" spans="4:11">
      <c r="D37" s="35"/>
      <c r="E37" s="38">
        <v>45748</v>
      </c>
      <c r="F37" s="39" t="s">
        <v>64</v>
      </c>
      <c r="G37" s="35"/>
      <c r="H37" s="35" t="s">
        <v>65</v>
      </c>
      <c r="I37" s="36">
        <v>443045.39</v>
      </c>
      <c r="J37" s="35"/>
      <c r="K37" s="36"/>
    </row>
    <row r="38" spans="4:11">
      <c r="D38" s="35"/>
      <c r="E38" s="35"/>
      <c r="F38" s="35"/>
      <c r="G38" s="35"/>
      <c r="H38" s="35"/>
      <c r="I38" s="36"/>
      <c r="J38" s="35"/>
      <c r="K38" s="36"/>
    </row>
    <row r="39" spans="4:11">
      <c r="D39" s="35"/>
      <c r="E39" s="38">
        <v>45778</v>
      </c>
      <c r="F39" s="35" t="s">
        <v>66</v>
      </c>
      <c r="G39" s="35"/>
      <c r="H39" s="35" t="s">
        <v>67</v>
      </c>
      <c r="I39" s="36">
        <v>96963.75</v>
      </c>
      <c r="J39" s="35"/>
      <c r="K39" s="36"/>
    </row>
    <row r="40" spans="4:11">
      <c r="D40" s="35"/>
      <c r="E40" s="35"/>
      <c r="F40" s="35" t="s">
        <v>68</v>
      </c>
      <c r="G40" s="35"/>
      <c r="H40" s="35" t="s">
        <v>69</v>
      </c>
      <c r="I40" s="36">
        <v>172641.17</v>
      </c>
      <c r="J40" s="35"/>
      <c r="K40" s="36"/>
    </row>
    <row r="41" spans="4:11">
      <c r="D41" s="35"/>
      <c r="E41" s="35"/>
      <c r="F41" s="35"/>
      <c r="G41" s="35"/>
      <c r="H41" s="35"/>
      <c r="I41" s="36"/>
      <c r="J41" s="35"/>
      <c r="K41" s="36"/>
    </row>
    <row r="42" spans="4:11">
      <c r="D42" s="35"/>
      <c r="E42" s="38">
        <v>45809</v>
      </c>
      <c r="F42" s="35" t="s">
        <v>70</v>
      </c>
      <c r="G42" s="35"/>
      <c r="H42" s="35" t="s">
        <v>71</v>
      </c>
      <c r="I42" s="36">
        <v>59826.73</v>
      </c>
      <c r="J42" s="35"/>
      <c r="K42" s="36"/>
    </row>
    <row r="43" spans="4:11" ht="42.75">
      <c r="D43" s="35"/>
      <c r="E43" s="35"/>
      <c r="F43" s="40" t="s">
        <v>72</v>
      </c>
      <c r="G43" s="35"/>
      <c r="H43" s="35" t="s">
        <v>73</v>
      </c>
      <c r="I43" s="36">
        <v>62095.040000000001</v>
      </c>
      <c r="J43" s="35"/>
      <c r="K43" s="36"/>
    </row>
    <row r="44" spans="4:11" ht="42.75">
      <c r="D44" s="35"/>
      <c r="E44" s="35">
        <v>2025.7</v>
      </c>
      <c r="F44" s="35"/>
      <c r="G44" s="35"/>
      <c r="H44" s="40" t="s">
        <v>74</v>
      </c>
      <c r="I44" s="36">
        <v>98649.14</v>
      </c>
      <c r="J44" s="35"/>
      <c r="K44" s="36"/>
    </row>
    <row r="45" spans="4:11" ht="57">
      <c r="D45" s="35"/>
      <c r="E45" s="35">
        <v>2025.8</v>
      </c>
      <c r="F45" s="35"/>
      <c r="G45" s="40" t="s">
        <v>75</v>
      </c>
      <c r="H45" s="40" t="s">
        <v>76</v>
      </c>
      <c r="I45" s="36">
        <v>364233.03</v>
      </c>
      <c r="J45" s="35"/>
      <c r="K45" s="36"/>
    </row>
    <row r="46" spans="4:11" ht="42.75">
      <c r="D46" s="35"/>
      <c r="E46" s="35">
        <v>2025.9</v>
      </c>
      <c r="F46" s="35"/>
      <c r="G46" s="40" t="s">
        <v>77</v>
      </c>
      <c r="H46" s="35"/>
      <c r="I46" s="36">
        <v>288997.39</v>
      </c>
      <c r="J46" s="35"/>
      <c r="K46" s="36"/>
    </row>
    <row r="47" spans="4:11">
      <c r="D47" s="35"/>
      <c r="E47" s="35"/>
      <c r="F47" s="35"/>
      <c r="G47" s="35"/>
      <c r="H47" s="35"/>
      <c r="I47" s="36"/>
      <c r="J47" s="35"/>
      <c r="K47" s="36"/>
    </row>
    <row r="48" spans="4:11">
      <c r="D48" s="35"/>
      <c r="E48" s="35"/>
      <c r="F48" s="35"/>
      <c r="G48" s="35"/>
      <c r="H48" s="35"/>
      <c r="I48" s="36"/>
      <c r="J48" s="35"/>
      <c r="K48" s="36"/>
    </row>
    <row r="49" spans="4:11">
      <c r="D49" s="35"/>
      <c r="E49" s="35"/>
      <c r="F49" s="35"/>
      <c r="G49" s="35"/>
      <c r="H49" s="35"/>
      <c r="I49" s="36"/>
      <c r="J49" s="35"/>
      <c r="K49" s="36"/>
    </row>
    <row r="50" spans="4:11">
      <c r="D50" s="35"/>
      <c r="E50" s="35"/>
      <c r="F50" s="35"/>
      <c r="G50" s="35"/>
      <c r="H50" s="35"/>
      <c r="I50" s="36"/>
      <c r="J50" s="35"/>
      <c r="K50" s="36"/>
    </row>
  </sheetData>
  <mergeCells count="3">
    <mergeCell ref="A1:B1"/>
    <mergeCell ref="A2:A11"/>
    <mergeCell ref="A12:A21"/>
  </mergeCells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累计税金汇总表-2320、2355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2026-04-22T08:06:04Z</dcterms:created>
  <dcterms:modified xsi:type="dcterms:W3CDTF">2026-04-22T08:06:18Z</dcterms:modified>
</cp:coreProperties>
</file>