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feidlambda\release\excel\"/>
    </mc:Choice>
  </mc:AlternateContent>
  <xr:revisionPtr revIDLastSave="0" documentId="13_ncr:1_{404371AB-49A4-4E4F-A347-DC7E9DF50F63}" xr6:coauthVersionLast="47" xr6:coauthVersionMax="47" xr10:uidLastSave="{00000000-0000-0000-0000-000000000000}"/>
  <bookViews>
    <workbookView xWindow="-120" yWindow="-120" windowWidth="29040" windowHeight="15720" xr2:uid="{3F2613DC-B55F-48C5-95E8-C7CFCF266418}"/>
  </bookViews>
  <sheets>
    <sheet name="_INTRO" sheetId="11" r:id="rId1"/>
    <sheet name="FILTER_1" sheetId="1" r:id="rId2"/>
    <sheet name="FILTER_2" sheetId="12" r:id="rId3"/>
    <sheet name="GET" sheetId="13" r:id="rId4"/>
    <sheet name="IS" sheetId="14" r:id="rId5"/>
    <sheet name="MAKE" sheetId="15" r:id="rId6"/>
    <sheet name="REPEAT" sheetId="17" r:id="rId7"/>
    <sheet name="RESHAPE" sheetId="18" r:id="rId8"/>
    <sheet name="ROTATE" sheetId="19" r:id="rId9"/>
    <sheet name="SWAP" sheetId="20" r:id="rId10"/>
    <sheet name="TEXT" sheetId="21" r:id="rId11"/>
    <sheet name="e00eb4de3c8a421cba9b8f4cb8546ec" sheetId="2" state="veryHidden" r:id="rId12"/>
  </sheets>
  <definedNames>
    <definedName name="feid._RECURSIVE_FILTER_MINMAX" hidden="1">_xlfn.LAMBDA(_xlpm.array,_xlpm.ntry,_xlop.ignore_first_column,_xlop.label_vector,_xlop.with_label, _xlfn.LET(_xlpm.ignore_first_column, IF(_xlfn.ISOMITTED(_xlpm.ignore_first_column), FALSE, _xlpm.ignore_first_column), _xlpm.stop_col, IF(_xlpm.ignore_first_column, 2, 1), _xlpm.label_vector, IF(_xlfn.ISOMITTED(_xlpm.label_vector), _xlfn.SEQUENCE(1, COLUMNS(_xlpm.array)), _xlpm.label_vector), _xlpm.new_label, IF(_xlpm.stop_col = 2, _xlfn.HSTACK({" "}, _xlpm.label_vector), _xlpm.label_vector), _xlpm.label_col, _xlfn.CHOOSECOLS(_xlpm.new_label, _xlpm.ntry), IF(_xlpm.ntry = _xlpm.stop_col, feid.FILTER_MINMAX_COLUMN(_xlpm.array, _xlpm.ntry, _xlpm.label_col, _xlpm.with_label), _xlfn.LET(_xlpm.results, feid.FILTER_MINMAX_COLUMN(_xlpm.array, _xlpm.ntry, _xlpm.label_col, _xlpm.with_label), _xlpm.next_try, _xlpm.ntry - 1, _xlfn.VSTACK(feid._RECURSIVE_FILTER_MINMAX(_xlpm.array, _xlpm.next_try, _xlpm.ignore_first_column, _xlpm.label_vector, _xlpm.with_label), _xlpm.results)))))</definedName>
    <definedName name="feid._RECURSIVE_MAKE_SEQUENCE" hidden="1">_xlfn.LAMBDA(_xlpm.start_vector,_xlpm.end_vector,_xlpm.ntry,_xlop.stack_horizontally, _xlfn.LET(_xlpm.seq_start, INDEX(_xlpm.start_vector, _xlpm.ntry), _xlpm.seq_end, INDEX(_xlpm.end_vector, _xlpm.ntry), _xlpm.stack_horizontally, IF(_xlfn.ISOMITTED(_xlpm.stack_horizontally), FALSE, _xlpm.stack_horizontally), IF(_xlpm.ntry = 1, _xlfn.SEQUENCE(_xlpm.seq_end - _xlpm.seq_start + 1, , _xlpm.seq_start), _xlfn.LET(_xlpm.next_try, _xlpm.ntry - 1, _xlpm.results, _xlfn.SEQUENCE(_xlpm.seq_end - _xlpm.seq_start + 1, , _xlpm.seq_start), IF(_xlpm.stack_horizontally, _xlfn.HSTACK(feid._RECURSIVE_MAKE_SEQUENCE(_xlpm.start_vector, _xlpm.end_vector, _xlpm.next_try, _xlpm.stack_horizontally), _xlpm.results), _xlfn.VSTACK(feid._RECURSIVE_MAKE_SEQUENCE(_xlpm.start_vector, _xlpm.end_vector, _xlpm.next_try, _xlpm.stack_horizontally), _xlpm.results))))))</definedName>
    <definedName name="feid.FILTER_DROP_COLUMNS">_xlfn.LAMBDA(_xlpm.array,_xlpm.column_index, _xlfn.LET(_xlpm.column_index, _xlfn.TOROW(_xlpm.column_index), _xlpm.column_index_clean, _xlfn._xlws.FILTER(_xlpm.column_index, NOT(ISBLANK(_xlpm.column_index))), _xlpm.ncols, COLUMNS(_xlpm.array), _xlpm.col_sequence, _xlfn.SEQUENCE(1, _xlpm.ncols), _xlpm.selected_col, _xlfn.BYCOL(_xlpm.col_sequence, _xlfn.LAMBDA(_xlpm.each_col, OR(_xlpm.each_col = _xlpm.column_index_clean))), _xlfn._xlws.FILTER(_xlpm.array, NOT(_xlpm.selected_col))))</definedName>
    <definedName name="feid.FILTER_DROP_ROWS">_xlfn.LAMBDA(_xlpm.array,_xlpm.row_index, _xlfn.LET(_xlpm.row_index, _xlfn.TOCOL(_xlpm.row_index), _xlpm.row_index_clean, _xlfn._xlws.FILTER(_xlpm.row_index, NOT(ISBLANK(_xlpm.row_index))), _xlpm.nrows, ROWS(_xlpm.array), _xlpm.row_sequence, _xlfn.SEQUENCE(_xlpm.nrows), _xlpm.selected_row, _xlfn.BYROW(_xlpm.row_sequence, _xlfn.LAMBDA(_xlpm.each_row, OR(_xlpm.each_row = _xlpm.row_index_clean))), _xlfn._xlws.FILTER(_xlpm.array, NOT(_xlpm.selected_row))))</definedName>
    <definedName name="feid.FILTER_FUNC_COLUMN">_xlfn.LAMBDA(_xlpm.array,_xlop.col,_xlop.label_col,_xlop.with_label,_xlop.function,_xlop.label_function, _xlfn.LET(_xlpm.col, IF(_xlfn.ISOMITTED(_xlpm.col), 1, _xlpm.col), _xlpm.label_col, IF(_xlfn.ISOMITTED(_xlpm.label_col), _xlpm.col, _xlpm.label_col), _xlpm.with_label, IF(_xlfn.ISOMITTED(_xlpm.with_label), FALSE, _xlpm.with_label), _xlpm.function, IF(_xlfn.ISOMITTED(_xlpm.function), _xlfn.LAMBDA(_xlpm.x, MAX(_xlpm.x)), _xlpm.function), _xlpm.label_function, IF(_xlfn.ISOMITTED(_xlpm.label_function), "func", _xlpm.label_function), _xlpm.selected_vector, _xlfn.CHOOSECOLS(_xlpm.array, _xlpm.col), _xlpm.func_value, _xlpm.function(_xlpm.selected_vector), _xlpm.selected_logical, _xlpm.selected_vector = _xlpm.func_value, _xlpm.array_max, _xlfn._xlws.FILTER(_xlpm.array, _xlpm.selected_logical), _xlpm.label, _xlfn.MAKEARRAY(ROWS(_xlpm.array_max), 1, _xlfn.LAMBDA(_xlpm.x,_xlpm.y, _xlfn.CONCAT(_xlpm.label_col, "_", _xlpm.label_function))), IF(_xlpm.with_label, _xlfn.HSTACK(_xlpm.label, _xlpm.array_max), _xlpm.array_max)))</definedName>
    <definedName name="feid.FILTER_MINMAX_ARRAY">_xlfn.LAMBDA(_xlpm.array,_xlop.ignore_first_column,_xlop.with_labels,_xlop.label_vector, feid._RECURSIVE_FILTER_MINMAX(_xlpm.array, COLUMNS(_xlpm.array), _xlpm.ignore_first_column, _xlpm.label_vector, _xlpm.with_labels))</definedName>
    <definedName name="feid.FILTER_MINMAX_COLUMN">_xlfn.LAMBDA(_xlpm.array,_xlop.col,_xlop.label_col,_xlop.with_label, _xlfn.LET(_xlpm.func_1, _xlfn.LAMBDA(_xlpm.x, MIN(_xlpm.x)), _xlpm.label_func_1, "min", _xlpm.func_2, _xlfn.LAMBDA(_xlpm.x, MAX(_xlpm.x)), _xlpm.label_func_2, "max", _xlpm.func1_result, feid.FILTER_FUNC_COLUMN(_xlpm.array, _xlpm.col, _xlpm.label_col, _xlpm.with_label, _xlpm.func_1, _xlpm.label_func_1), _xlpm.func2_result, feid.FILTER_FUNC_COLUMN(_xlpm.array, _xlpm.col, _xlpm.label_col, _xlpm.with_label, _xlpm.func_2, _xlpm.label_func_2), _xlfn.VSTACK(_xlpm.func1_result, _xlpm.func2_result)))</definedName>
    <definedName name="feid.GET_INDEX_2D">_xlfn.LAMBDA(_xlpm.lookup_value,_xlpm.array,_xlop.return_order_only, _xlfn.LET(_xlpm.return_order_only, IF(_xlfn.ISOMITTED(_xlpm.return_order_only), FALSE, _xlpm.return_order_only), _xlpm.nrows, ROWS(_xlpm.array), _xlpm.ncols, COLUMNS(_xlpm.array), _xlpm.size, _xlpm.nrows * _xlpm.ncols, _xlpm.array_flatten, _xlfn.TOCOL(_xlpm.array, , TRUE), _xlpm.index_sequence, _xlfn.SEQUENCE(_xlpm.nrows, _xlpm.ncols, 1, 1), _xlpm.rows_sequence, _xlfn.MAKEARRAY(_xlpm.nrows, _xlpm.ncols, _xlfn.LAMBDA(_xlpm.x,_xlpm.y, _xlpm.x)), _xlpm.columns_sequence, _xlfn.MAKEARRAY(_xlpm.nrows, _xlpm.ncols, _xlfn.LAMBDA(_xlpm.x,_xlpm.y, _xlpm.y)), _xlpm.rows_flatten, _xlfn.TOCOL(_xlpm.rows_sequence, , TRUE), _xlpm.columns_flatten, _xlfn.TOCOL(_xlpm.columns_sequence, , TRUE), _xlpm.index_flatten, _xlfn.TOCOL(_xlpm.index_sequence, , TRUE), _xlpm.lookup_table, _xlfn.HSTACK(_xlpm.index_flatten, _xlpm.rows_flatten, _xlpm.columns_flatten), _xlpm.lookup_result, _xlfn._xlws.FILTER(_xlpm.lookup_table, _xlpm.array_flatten = _xlpm.lookup_value), IF(_xlpm.return_order_only, _xlfn.CHOOSECOLS(_xlpm.lookup_result, 1), _xlpm.lookup_result)))</definedName>
    <definedName name="feid.IS_ALL_COLS_EQUAL_VECTOR">_xlfn.LAMBDA(_xlpm.lookup_vector,_xlpm.array,_xlop.logical_function, _xlfn.LET(_xlpm.logical_function, IF(_xlfn.ISOMITTED(_xlpm.logical_function), _xlfn.LAMBDA(_xlpm.x, OR(_xlpm.x)), _xlpm.logical_function), _xlpm.array_boolean, feid.IS_COLS_EQUAL_VECTOR(_xlpm.lookup_vector, _xlpm.array), _xlfn.BYROW(_xlpm.array_boolean, _xlfn.LAMBDA(_xlpm.each_row, _xlpm.logical_function(_xlpm.each_row)))))</definedName>
    <definedName name="feid.IS_ALL_IN_VECTOR">_xlfn.LAMBDA(_xlpm.lookup_vector,_xlpm.array, _xlfn.LET(_xlpm.lookup_vector, _xlfn.TOCOL(_xlpm.lookup_vector), _xlfn.MAP(_xlpm.array, _xlfn.LAMBDA(_xlpm.element, OR(_xlfn.BYROW(_xlpm.lookup_vector, _xlfn.LAMBDA(_xlpm.lookup, _xlpm.element = _xlpm.lookup)))))))</definedName>
    <definedName name="feid.IS_COLS_EQUAL_VECTOR">_xlfn.LAMBDA(_xlpm.lookup_vector,_xlpm.array, _xlfn.LET(_xlpm.lookup_vector, _xlfn.TOROW(_xlpm.lookup_vector), _xlpm.ncols_vector, COLUMNS(_xlpm.lookup_vector), _xlpm.ncols_array, COLUMNS(_xlpm.array), _xlpm.nrows_array, ROWS(_xlpm.array), IF(_xlpm.ncols_array = _xlpm.ncols_vector, _xlfn.LET(_xlpm.repeat_array, _xlfn.CHOOSEROWS(_xlpm.lookup_vector, _xlfn.SEQUENCE(_xlpm.nrows_array, , 1, 0)), _xlfn.MAP(_xlpm.array, _xlpm.repeat_array, _xlfn.LAMBDA(_xlpm.x,_xlpm.y, _xlpm.x = _xlpm.y))), "N/A")))</definedName>
    <definedName name="feid.IS_COLUMNS_LOGICAL">_xlfn.LAMBDA(_xlpm.logical_array,_xlop.logical_function, _xlfn.LET(_xlpm.logical_function, IF(_xlfn.ISOMITTED(_xlpm.logical_function), _xlfn.LAMBDA(_xlpm.x, OR(_xlpm.x)), _xlpm.logical_function), _xlfn.BYCOL(_xlpm.logical_array, _xlfn.LAMBDA(_xlpm.each_col, _xlpm.logical_function(_xlpm.each_col)))))</definedName>
    <definedName name="feid.IS_ROWS_LOGICAL">_xlfn.LAMBDA(_xlpm.logical_array,_xlop.logical_function, _xlfn.LET(_xlpm.logical_function, IF(_xlfn.ISOMITTED(_xlpm.logical_function), _xlfn.LAMBDA(_xlpm.x, OR(_xlpm.x)), _xlpm.logical_function), _xlfn.BYROW(_xlpm.logical_array, _xlfn.LAMBDA(_xlpm.each_row, _xlpm.logical_function(_xlpm.each_row)))))</definedName>
    <definedName name="feid.MAKE_SEQUENCE_FROM_VECTOR">_xlfn.LAMBDA(_xlpm.start_vector,_xlpm.end_vector,_xlop.stack_horizontally, feid._RECURSIVE_MAKE_SEQUENCE(_xlpm.start_vector, _xlpm.end_vector, ROWS(_xlpm.start_vector), _xlpm.stack_horizontally))</definedName>
    <definedName name="feid.REPEAT_ARRAY">_xlfn.LAMBDA(_xlpm.array,_xlop.num_repeat,_xlop.by_row, _xlfn.LET(_xlpm.by_row, IF(_xlfn.ISOMITTED(_xlpm.by_row), TRUE, _xlpm.by_row), _xlpm.num_repeat, IF(_xlfn.ISOMITTED(_xlpm.num_repeat), 2, _xlpm.num_repeat), IF(_xlpm.by_row, feid.REPEAT_ARRAY_BY_ROW(_xlpm.array, _xlpm.num_repeat), feid.REPEAT_ARRAY_BY_COLUMN(_xlpm.array, _xlpm.num_repeat))))</definedName>
    <definedName name="feid.REPEAT_ARRAY_BY_COLUMN">_xlfn.LAMBDA(_xlpm.array,_xlop.num_repeat, _xlfn.LET(_xlpm.num_repeat, IF(_xlfn.ISOMITTED(_xlpm.num_repeat), 2, _xlpm.num_repeat), IF(_xlpm.num_repeat = 1, _xlpm.array, _xlfn.LET(_xlpm.next_repeat, _xlpm.num_repeat - 1, _xlfn.HSTACK(feid.REPEAT_ARRAY_BY_COLUMN(_xlpm.array, _xlpm.next_repeat), _xlpm.array)))))</definedName>
    <definedName name="feid.REPEAT_ARRAY_BY_ROW">_xlfn.LAMBDA(_xlpm.array,_xlop.num_repeat, _xlfn.LET(_xlpm.num_repeat, IF(_xlfn.ISOMITTED(_xlpm.num_repeat), 2, _xlpm.num_repeat), IF(_xlpm.num_repeat = 1, _xlpm.array, _xlfn.LET(_xlpm.next_repeat, _xlpm.num_repeat - 1, _xlfn.VSTACK(feid.REPEAT_ARRAY_BY_ROW(_xlpm.array, _xlpm.next_repeat), _xlpm.array)))))</definedName>
    <definedName name="feid.RESHAPE_BY_COLUMNS">_xlfn.LAMBDA(_xlpm.array,_xlop.num_split, _xlfn.LET(_xlpm.num_split, IF(_xlfn.ISOMITTED(_xlpm.num_split), 2, _xlpm.num_split), _xlpm.ncols, COLUMNS(_xlpm.array), _xlpm.nrows, ROWS(_xlpm.array), IF(MOD(_xlpm.ncols, _xlpm.num_split) = 0, _xlfn.LET(_xlpm.divider, _xlpm.ncols / _xlpm.num_split, _xlpm.divider_sequence, _xlfn.CHOOSEROWS(_xlfn.SEQUENCE(1, _xlpm.divider), _xlfn.SEQUENCE(_xlpm.num_split, , 1, 0)), _xlpm.divider_flatten, _xlfn.TOCOL(_xlpm.divider_sequence, , TRUE), _xlpm.divider_repeat, _xlfn.CHOOSEROWS(_xlfn.TOROW(_xlpm.divider_flatten), _xlfn.SEQUENCE(_xlpm.nrows, , 1, 0)), _xlpm.divider_repeat_col, _xlfn.TOCOL(_xlpm.divider_repeat), _xlpm.array_flatten, _xlfn.TOCOL(_xlpm.array), _xlpm.array_sorted, _xlfn.SORTBY(_xlpm.array_flatten, _xlpm.divider_repeat_col), _xlfn.WRAPROWS(_xlpm.array_sorted, _xlpm.num_split)), "#INVALID_NUM_SPLIT")))</definedName>
    <definedName name="feid.ROTATE_ARRAY">_xlfn.LAMBDA(_xlpm.array,_xlpm.n,_xlop.rotate_columns, _xlfn.LET(_xlpm.rotate_columns, IF(_xlfn.ISOMITTED(_xlpm.rotate_columns), TRUE, FALSE), _xlpm.nrows, ROWS(_xlpm.array), _xlpm.ncols, COLUMNS(_xlpm.array), _xlpm.seqrows, _xlfn.SEQUENCE(_xlpm.nrows), _xlpm.seqcols, _xlfn.SEQUENCE(1, _xlpm.ncols), _xlpm.results, IF(_xlpm.rotate_columns, _xlfn.CHOOSECOLS(_xlpm.array, feid.ROTATE_VECTOR(_xlpm.seqcols, _xlpm.n, TRUE)), _xlfn.CHOOSEROWS(_xlpm.array, feid.ROTATE_VECTOR(_xlpm.seqrows, _xlpm.n, FALSE))), _xlpm.results))</definedName>
    <definedName name="feid.ROTATE_VECTOR">_xlfn.LAMBDA(_xlpm.vector,_xlpm.n,_xlop.as_column_vector, _xlfn.LET(_xlpm.vector, _xlfn.TOCOL(_xlpm.vector), _xlpm.rotated_array, _xlfn.IFS(OR(_xlpm.n = 0, _xlpm.n &gt;= ROWS(_xlpm.vector), _xlpm.n &lt;= -ROWS(_xlpm.vector)), _xlpm.vector, _xlpm.n &gt; 0, _xlfn.VSTACK(_xlfn.DROP(_xlpm.vector, _xlpm.n), _xlfn.TAKE(_xlpm.vector, _xlpm.n)), _xlpm.n &lt; 0, _xlfn.VSTACK(_xlfn.TAKE(_xlpm.vector, _xlpm.n), _xlfn.DROP(_xlpm.vector, _xlpm.n))), _xlpm.as_column_vector, IF(_xlfn.ISOMITTED(_xlpm.as_column_vector), FALSE, TRUE), IF(_xlpm.as_column_vector, _xlfn.TOROW(_xlpm.rotated_array), _xlfn.TOCOL(_xlpm.rotated_array))))</definedName>
    <definedName name="feid.SWAP_COLUMNS">_xlfn.LAMBDA(_xlpm.array,_xlop.from_index,_xlop.to_index, _xlfn.LET(_xlpm.from_index, IF(_xlfn.ISOMITTED(_xlpm.from_index), 1, _xlpm.from_index), _xlpm.to_index, IF(_xlfn.ISOMITTED(_xlpm.to_index), 2, _xlpm.to_index), _xlpm.column_sequence, _xlfn.SEQUENCE(1, COLUMNS(_xlpm.array)), _xlpm.from_logical, _xlpm.column_sequence = _xlpm.from_index, _xlpm.to_logical, _xlpm.column_sequence = _xlpm.to_index, _xlpm.replace_from, IF(_xlpm.from_logical, _xlpm.to_index, _xlpm.column_sequence), _xlpm.replace_to, IF(_xlpm.to_logical, _xlpm.from_index, _xlpm.replace_from), _xlfn.CHOOSECOLS(_xlpm.array, _xlpm.replace_to)))</definedName>
    <definedName name="feid.SWAP_ROWS">_xlfn.LAMBDA(_xlpm.array,_xlop.from_index,_xlop.to_index, _xlfn.LET(_xlpm.from_index, IF(_xlfn.ISOMITTED(_xlpm.from_index), 1, _xlpm.from_index), _xlpm.to_index, IF(_xlfn.ISOMITTED(_xlpm.to_index), 2, _xlpm.to_index), _xlpm.row_sequence, _xlfn.SEQUENCE(ROWS(_xlpm.array)), _xlpm.from_logical, _xlpm.row_sequence = _xlpm.from_index, _xlpm.to_logical, _xlpm.row_sequence = _xlpm.to_index, _xlpm.replace_from, IF(_xlpm.from_logical, _xlpm.to_index, _xlpm.row_sequence), _xlpm.replace_to, IF(_xlpm.to_logical, _xlpm.from_index, _xlpm.replace_from), _xlfn.CHOOSEROWS(_xlpm.array, _xlpm.replace_to)))</definedName>
    <definedName name="feid.TEXT_SPLIT_VECTOR">_xlfn.LAMBDA(_xlpm.text_vector,_xlop.text_delimiter,_xlop.row_delimiter,_xlop.ignore_empty,_xlop.match_mode,_xlop.pad_with, _xlfn.LET(_xlpm.text_delimiter, IF(_xlfn.ISOMITTED(_xlpm.text_delimiter), " ", _xlpm.text_delimiter), _xlpm.row_delimiter, IF(_xlfn.ISOMITTED(_xlpm.row_delimiter), "|&lt;#&gt;|", _xlpm.row_delimiter), _xlpm.pad_with, IF(_xlfn.ISOMITTED(_xlpm.pad_with), "", _xlpm.pad_with), _xlpm.reduce_text, _xlfn.REDUCE(, _xlpm.text_vector, _xlfn.LAMBDA(_xlpm.acc,_xlpm.curr, _xlfn.CONCAT(_xlpm.acc, _xlpm.row_delimiter, _xlpm.curr))), _xlfn.TEXTSPLIT(_xlpm.reduce_text, _xlpm.text_delimiter, _xlpm.row_delimiter, _xlpm.ignore_empty, _xlpm.match_mode, _xlpm.pad_with)))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21" l="1" a="1"/>
  <c r="G31" i="21" s="1"/>
  <c r="G19" i="21" a="1"/>
  <c r="G19" i="21" s="1"/>
  <c r="G13" i="21" a="1"/>
  <c r="G13" i="21" s="1"/>
  <c r="G7" i="21" a="1"/>
  <c r="G7" i="21" s="1"/>
  <c r="K25" i="20" a="1"/>
  <c r="K25" i="20" s="1"/>
  <c r="C25" i="20" a="1"/>
  <c r="C25" i="20" s="1"/>
  <c r="K17" i="20" a="1"/>
  <c r="K17" i="20" s="1"/>
  <c r="C17" i="20" a="1"/>
  <c r="C17" i="20" s="1"/>
  <c r="I28" i="19" a="1"/>
  <c r="I28" i="19" s="1"/>
  <c r="C28" i="19" a="1"/>
  <c r="C28" i="19" s="1"/>
  <c r="G17" i="19" a="1"/>
  <c r="G17" i="19" s="1"/>
  <c r="C17" i="19" a="1"/>
  <c r="C17" i="19" s="1"/>
  <c r="W6" i="18" a="1"/>
  <c r="W6" i="18" s="1"/>
  <c r="R6" i="18" a="1"/>
  <c r="R6" i="18" s="1"/>
  <c r="N6" i="18" a="1"/>
  <c r="N6" i="18" s="1"/>
  <c r="H39" i="17" a="1"/>
  <c r="H39" i="17" s="1"/>
  <c r="C39" i="17" a="1"/>
  <c r="C39" i="17" s="1"/>
  <c r="H28" i="17" a="1"/>
  <c r="H28" i="17" s="1"/>
  <c r="C28" i="17" a="1"/>
  <c r="C28" i="17" s="1"/>
  <c r="H17" i="17" a="1"/>
  <c r="H17" i="17" s="1"/>
  <c r="C17" i="17" a="1"/>
  <c r="C17" i="17" s="1"/>
  <c r="I6" i="15" a="1"/>
  <c r="I6" i="15" s="1"/>
  <c r="C11" i="15" a="1"/>
  <c r="C11" i="15" s="1"/>
  <c r="K57" i="14" a="1"/>
  <c r="K57" i="14" s="1"/>
  <c r="C57" i="14" a="1"/>
  <c r="C57" i="14" s="1"/>
  <c r="K44" i="14" a="1"/>
  <c r="K44" i="14" s="1"/>
  <c r="C44" i="14" a="1"/>
  <c r="C44" i="14" s="1"/>
  <c r="K31" i="14" a="1"/>
  <c r="K31" i="14" s="1"/>
  <c r="C31" i="14" a="1"/>
  <c r="C31" i="14" s="1"/>
  <c r="K18" i="14" a="1"/>
  <c r="K18" i="14" s="1"/>
  <c r="C18" i="14" a="1"/>
  <c r="C18" i="14" s="1"/>
  <c r="J22" i="13" a="1"/>
  <c r="J22" i="13" s="1"/>
  <c r="J18" i="13" a="1"/>
  <c r="J18" i="13" s="1"/>
  <c r="C18" i="13" a="1"/>
  <c r="C18" i="13" s="1"/>
  <c r="M38" i="12" a="1"/>
  <c r="M38" i="12" s="1"/>
  <c r="C38" i="12" a="1"/>
  <c r="C38" i="12" s="1"/>
  <c r="K20" i="12" a="1"/>
  <c r="K20" i="12" s="1"/>
  <c r="C20" i="12" a="1"/>
  <c r="C20" i="12" s="1"/>
  <c r="C2" i="2"/>
  <c r="B2" i="2"/>
  <c r="A2" i="2"/>
  <c r="A1" i="2"/>
  <c r="B1" i="2" a="1"/>
  <c r="B1" i="2" s="1"/>
  <c r="C1" i="2"/>
  <c r="D1" i="2"/>
  <c r="E1" i="2"/>
  <c r="K30" i="1" a="1"/>
  <c r="K30" i="1" s="1"/>
  <c r="C30" i="1" a="1"/>
  <c r="C30" i="1" s="1"/>
  <c r="K18" i="1" a="1"/>
  <c r="K18" i="1" s="1"/>
  <c r="C18" i="1" a="1"/>
  <c r="C18" i="1" s="1"/>
  <c r="B4" i="18" a="1"/>
  <c r="B4" i="18" s="1"/>
  <c r="C3" i="18" a="1"/>
  <c r="C3" i="18" s="1"/>
  <c r="B4" i="14" a="1"/>
  <c r="B4" i="14" s="1"/>
  <c r="C3" i="14" a="1"/>
  <c r="C3" i="14" s="1"/>
  <c r="J4" i="13" a="1"/>
  <c r="J4" i="13" s="1"/>
  <c r="B4" i="13" a="1"/>
  <c r="B4" i="13" s="1"/>
  <c r="C3" i="13" a="1"/>
  <c r="C3" i="13" s="1"/>
  <c r="D4" i="12" a="1"/>
  <c r="D4" i="12" s="1"/>
  <c r="C3" i="12" a="1"/>
  <c r="C3" i="12" s="1"/>
  <c r="B6" i="12" a="1"/>
  <c r="B6" i="12" s="1"/>
  <c r="B4" i="1" a="1"/>
  <c r="B4" i="1" s="1"/>
  <c r="C3" i="1" a="1"/>
  <c r="C3" i="1" s="1"/>
  <c r="B8" i="11"/>
  <c r="B5" i="11"/>
  <c r="K55" i="14"/>
  <c r="C55" i="14"/>
  <c r="H16" i="17"/>
  <c r="K16" i="20"/>
  <c r="C19" i="12"/>
  <c r="C38" i="17"/>
  <c r="K24" i="20"/>
  <c r="C16" i="17"/>
  <c r="R5" i="18"/>
  <c r="G6" i="21"/>
  <c r="C17" i="1"/>
  <c r="C37" i="12"/>
  <c r="G30" i="21"/>
  <c r="H38" i="17"/>
  <c r="N5" i="18"/>
  <c r="W5" i="18"/>
  <c r="C29" i="14"/>
  <c r="C24" i="20"/>
  <c r="J21" i="13"/>
  <c r="C27" i="19"/>
  <c r="K17" i="14"/>
  <c r="C17" i="13"/>
  <c r="K19" i="12"/>
  <c r="C16" i="20"/>
  <c r="G12" i="21"/>
  <c r="M37" i="12"/>
  <c r="C16" i="19"/>
  <c r="C10" i="15"/>
  <c r="C42" i="14"/>
  <c r="K42" i="14"/>
  <c r="J17" i="13"/>
  <c r="G18" i="21"/>
  <c r="I5" i="15"/>
  <c r="C17" i="14"/>
  <c r="C29" i="1"/>
  <c r="H27" i="17"/>
  <c r="C27" i="17"/>
  <c r="G16" i="19"/>
  <c r="K29" i="1"/>
  <c r="K29" i="14"/>
  <c r="K17" i="1"/>
  <c r="I27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<sst xmlns="http://schemas.openxmlformats.org/spreadsheetml/2006/main" count="107" uniqueCount="90">
  <si>
    <t>feidlambda v0.3</t>
  </si>
  <si>
    <t>LEMBAR KERJA DEMONSTRASI</t>
  </si>
  <si>
    <t>https://lambda.fiako.engineering/release/feidlambda-0-3-0.html</t>
  </si>
  <si>
    <t>https://lambda.fiako.engineering/release/migration-v0-2-to-v0-3.html</t>
  </si>
  <si>
    <t>INDEX</t>
  </si>
  <si>
    <t>FILTER_DROP_ROWS(array, row_index)</t>
  </si>
  <si>
    <t>scalar row_index</t>
  </si>
  <si>
    <t>vector row_index</t>
  </si>
  <si>
    <t>FILTER_DROP_COLUMNS(array, row_index)</t>
  </si>
  <si>
    <t>scalar column_index</t>
  </si>
  <si>
    <t>vector column_index</t>
  </si>
  <si>
    <t>No Argument</t>
  </si>
  <si>
    <t>Mx</t>
  </si>
  <si>
    <t>My</t>
  </si>
  <si>
    <t>Mz</t>
  </si>
  <si>
    <t>Fx</t>
  </si>
  <si>
    <t>Fy</t>
  </si>
  <si>
    <t>Fz</t>
  </si>
  <si>
    <t>ID</t>
  </si>
  <si>
    <t>LABEL -&gt;</t>
  </si>
  <si>
    <t>A1</t>
  </si>
  <si>
    <t>B3</t>
  </si>
  <si>
    <t>C2</t>
  </si>
  <si>
    <t>F8</t>
  </si>
  <si>
    <t>F0</t>
  </si>
  <si>
    <t>B4</t>
  </si>
  <si>
    <t>S6</t>
  </si>
  <si>
    <t>FILTER_MINMAX_ARRAY(array, [ignore_first_column], [with_label], [label_vector])</t>
  </si>
  <si>
    <t>With ID, ignore_first_column</t>
  </si>
  <si>
    <t>With ID, ignore_first_column, with_labels</t>
  </si>
  <si>
    <t>With ID, ignore_first_column, with_labels, label_vector</t>
  </si>
  <si>
    <t>No Optional Argument (return array)</t>
  </si>
  <si>
    <t>No Optional Argument (return vector)</t>
  </si>
  <si>
    <t>Return order only</t>
  </si>
  <si>
    <t>ORDER</t>
  </si>
  <si>
    <t>GET_INDEX_2D(lookup_value, array, [return_order_only]) -&gt; [order, row_index, column_index]</t>
  </si>
  <si>
    <t>IS_ALL_IN_VECTOR(lookup_vector, array) -&gt; logical array</t>
  </si>
  <si>
    <t>IS_COLS_EQUAL_VECTOR(lookup_vector, array) -&gt; logical array</t>
  </si>
  <si>
    <t>IS_ALL_COLS_EQUAL_VECTOR(lookup_vector, array, [logical_function]) -&gt; column logical array</t>
  </si>
  <si>
    <t>without optional argument (OR)</t>
  </si>
  <si>
    <t>with logical_function (AND)</t>
  </si>
  <si>
    <t>IS_ROWS_LOGICAL(logical_array, [logical_function) &amp; IS_COLUMNS_LOGICAL(logical_array, [logical_function]) -&gt; logical column vector &amp; logical row vector</t>
  </si>
  <si>
    <t>DATA ($C$3:H$10)</t>
  </si>
  <si>
    <t>logical array ($J$4:$O$10)</t>
  </si>
  <si>
    <t>DATA ($C$6:I$10 / $D$6:I$10)</t>
  </si>
  <si>
    <t>MAKE_SEQUENCE_FROM_VECTOR(start_vector, end_vector, [stack_horizontally])</t>
  </si>
  <si>
    <t>start</t>
  </si>
  <si>
    <t>end</t>
  </si>
  <si>
    <t>without optional argument</t>
  </si>
  <si>
    <t>COLUMN VECTOR</t>
  </si>
  <si>
    <t>ROW VECTOR</t>
  </si>
  <si>
    <t>ARRAY</t>
  </si>
  <si>
    <t>REPEAT_ARRAY_BY_ROW(array, [num_repeat]) -&gt; array</t>
  </si>
  <si>
    <t>REPEAT_ARRAY_BY_COLUMN(array, [num_repeat]) -&gt; array</t>
  </si>
  <si>
    <t>REPEAT_ARRAY(array, [num_repeat], [by_row]) -&gt; array</t>
  </si>
  <si>
    <t>DATA</t>
  </si>
  <si>
    <t>num_split = 4</t>
  </si>
  <si>
    <t>num_split = 3</t>
  </si>
  <si>
    <t>RESHAPE_BY_COLUMNS(array, [num_split)] -&gt; array</t>
  </si>
  <si>
    <t>ROTATE_VECTOR(vector, n, [as_column_vector]) -&gt; vector</t>
  </si>
  <si>
    <t>ROTATE_ARRAY(array, n, [rotate_columns]) -&gt; array</t>
  </si>
  <si>
    <t>SWAP_COLUMNS(array, [from_index], [to_index]) -&gt; array</t>
  </si>
  <si>
    <t>SWAP_ROWS(array, [from_index], [to_index]) -&gt; array</t>
  </si>
  <si>
    <t>TEXT VECTOR</t>
  </si>
  <si>
    <t>I ni, #buk an #se dang</t>
  </si>
  <si>
    <t>TEXT_SPLIT_VECTOR(text_vector, [text_delimiter], [row_delimiter], [ignore_empty], [match_mode], [pad_with])</t>
  </si>
  <si>
    <t>text_delimiter = "#"</t>
  </si>
  <si>
    <t xml:space="preserve">ha lo #kawan   #asda   asd  </t>
  </si>
  <si>
    <t>per co #ba an #kedu a</t>
  </si>
  <si>
    <t>row_delimiter = "#", ignore_empty = TRUE</t>
  </si>
  <si>
    <t>ignore_empty = TRUE, pad_with = 123456</t>
  </si>
  <si>
    <t>lookup_vector = scalar</t>
  </si>
  <si>
    <t>lookup_vector = vector</t>
  </si>
  <si>
    <t>lookup_vector = row vector</t>
  </si>
  <si>
    <t>lookup_vector = column vector</t>
  </si>
  <si>
    <t>stack_horizontally = TRUE</t>
  </si>
  <si>
    <t>array = row vector</t>
  </si>
  <si>
    <t>array = array, with 3 repeat</t>
  </si>
  <si>
    <t>array = column vector, 4 repeat</t>
  </si>
  <si>
    <t>array = array</t>
  </si>
  <si>
    <t>array = column vector, by_row = FALSE</t>
  </si>
  <si>
    <t>IS_ROWS_LOGICAL() with logical_function (AND)</t>
  </si>
  <si>
    <t>IS_COLUMNS_LOGICAL() without optional argument (OR)</t>
  </si>
  <si>
    <t>vector = column vector, n = 2</t>
  </si>
  <si>
    <t>vector = row vector, n = -1, as_column_vector = FALSE</t>
  </si>
  <si>
    <t>without optional argument, n = 2</t>
  </si>
  <si>
    <t>rotate_columns = FALSE, n = -1</t>
  </si>
  <si>
    <t>array = array, from_index = 2, to_index = 3</t>
  </si>
  <si>
    <t>array = row vector, without optional argument</t>
  </si>
  <si>
    <t>array = column vector, without optional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</si>
</sst>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2" applyFon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3" borderId="0" xfId="0" applyFill="1"/>
    <xf numFmtId="0" fontId="1" fillId="2" borderId="1" xfId="1" applyAlignment="1">
      <alignment horizontal="right"/>
    </xf>
    <xf numFmtId="0" fontId="0" fillId="4" borderId="0" xfId="0" applyFill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1" fillId="2" borderId="1" xfId="1"/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9" fillId="0" borderId="0" xfId="0" applyFont="1"/>
    <xf numFmtId="0" fontId="8" fillId="0" borderId="22" xfId="0" applyFont="1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30" xfId="0" applyFont="1" applyBorder="1"/>
    <xf numFmtId="0" fontId="1" fillId="2" borderId="1" xfId="1" applyAlignment="1">
      <alignment horizontal="center" vertical="center"/>
    </xf>
    <xf numFmtId="0" fontId="1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4" xfId="0" applyBorder="1"/>
    <xf numFmtId="0" fontId="0" fillId="0" borderId="15" xfId="0" applyBorder="1"/>
    <xf numFmtId="0" fontId="0" fillId="5" borderId="0" xfId="0" applyFill="1"/>
    <xf numFmtId="0" fontId="2" fillId="5" borderId="0" xfId="0" applyFont="1" applyFill="1"/>
    <xf numFmtId="0" fontId="0" fillId="6" borderId="34" xfId="0" applyFill="1" applyBorder="1"/>
    <xf numFmtId="0" fontId="0" fillId="6" borderId="36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0" fillId="9" borderId="0" xfId="0" applyFill="1"/>
  </cellXfs>
  <cellStyles count="3">
    <cellStyle name="Hyperlink" xfId="2" builtinId="8"/>
    <cellStyle name="Input" xfId="1" builtinId="20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3C18EC-981F-41A4-9329-0B844EDD081C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115826EE-180C-4826-A130-5225CB694C7B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0581-0801-456B-8C7C-54C5F36ECFCF}">
  <sheetPr>
    <tabColor rgb="FFFFC000"/>
  </sheetPr>
  <dimension ref="B2:B9"/>
  <sheetViews>
    <sheetView showGridLines="0" showRowColHeaders="0" tabSelected="1" zoomScale="145" zoomScaleNormal="145" workbookViewId="0">
      <selection activeCell="B15" sqref="B15"/>
    </sheetView>
  </sheetViews>
  <sheetFormatPr defaultRowHeight="15" x14ac:dyDescent="0.25"/>
  <cols>
    <col min="2" max="2" width="60.7109375" bestFit="1" customWidth="1"/>
  </cols>
  <sheetData>
    <row r="2" spans="2:2" x14ac:dyDescent="0.25">
      <c r="B2" s="2" t="s">
        <v>1</v>
      </c>
    </row>
    <row r="3" spans="2:2" ht="31.5" x14ac:dyDescent="0.5">
      <c r="B3" s="3" t="s">
        <v>0</v>
      </c>
    </row>
    <row r="4" spans="2:2" x14ac:dyDescent="0.25">
      <c r="B4" s="2"/>
    </row>
    <row r="5" spans="2:2" x14ac:dyDescent="0.25">
      <c r="B5" s="4" t="str">
        <f>HYPERLINK("https://lambda.fiako.engineering/release/feidlambda-0-3-0.html", "DOKUMENTASI feidlambda v0.3")</f>
        <v>DOKUMENTASI feidlambda v0.3</v>
      </c>
    </row>
    <row r="6" spans="2:2" x14ac:dyDescent="0.25">
      <c r="B6" s="2" t="s">
        <v>2</v>
      </c>
    </row>
    <row r="7" spans="2:2" x14ac:dyDescent="0.25">
      <c r="B7" s="2"/>
    </row>
    <row r="8" spans="2:2" x14ac:dyDescent="0.25">
      <c r="B8" s="4" t="str">
        <f>HYPERLINK("https://lambda.fiako.engineering/release/migration-v0-2-to-v0-3.html", "MIGRASI feidlambda v0.2 ke v0.3")</f>
        <v>MIGRASI feidlambda v0.2 ke v0.3</v>
      </c>
    </row>
    <row r="9" spans="2:2" x14ac:dyDescent="0.25">
      <c r="B9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B6D5-9D27-4F04-9838-98A203BFDFEF}">
  <sheetPr>
    <tabColor rgb="FF00B0F0"/>
  </sheetPr>
  <dimension ref="B1:P36"/>
  <sheetViews>
    <sheetView zoomScale="130" zoomScaleNormal="130" workbookViewId="0">
      <pane ySplit="11" topLeftCell="A24" activePane="bottomLeft" state="frozen"/>
      <selection pane="bottomLeft" activeCell="N33" sqref="N33"/>
    </sheetView>
  </sheetViews>
  <sheetFormatPr defaultRowHeight="15" x14ac:dyDescent="0.25"/>
  <cols>
    <col min="1" max="1" width="1.7109375" customWidth="1"/>
  </cols>
  <sheetData>
    <row r="1" spans="2:11" ht="7.5" customHeight="1" x14ac:dyDescent="0.25"/>
    <row r="2" spans="2:11" x14ac:dyDescent="0.25">
      <c r="B2" s="6" t="s">
        <v>42</v>
      </c>
      <c r="C2" s="5"/>
      <c r="D2" s="5"/>
      <c r="E2" s="5"/>
      <c r="F2" s="5"/>
      <c r="G2" s="5"/>
      <c r="H2" s="5"/>
    </row>
    <row r="3" spans="2:11" ht="15.75" thickBot="1" x14ac:dyDescent="0.3">
      <c r="B3" s="25" t="s">
        <v>4</v>
      </c>
      <c r="C3" s="24" cm="1">
        <f t="array" ref="C3:H3">_xlfn.SEQUENCE(1,6)</f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</row>
    <row r="4" spans="2:11" x14ac:dyDescent="0.25">
      <c r="B4" s="24" cm="1">
        <f t="array" ref="B4:B10">_xlfn.SEQUENCE(7)</f>
        <v>1</v>
      </c>
      <c r="C4" s="15">
        <v>143</v>
      </c>
      <c r="D4" s="16">
        <v>93</v>
      </c>
      <c r="E4" s="16">
        <v>185</v>
      </c>
      <c r="F4" s="16">
        <v>133</v>
      </c>
      <c r="G4" s="16">
        <v>40</v>
      </c>
      <c r="H4" s="17">
        <v>26</v>
      </c>
    </row>
    <row r="5" spans="2:11" x14ac:dyDescent="0.25">
      <c r="B5" s="24">
        <v>2</v>
      </c>
      <c r="C5" s="18">
        <v>61</v>
      </c>
      <c r="D5" s="19">
        <v>40</v>
      </c>
      <c r="E5" s="19">
        <v>19</v>
      </c>
      <c r="F5" s="19">
        <v>14</v>
      </c>
      <c r="G5" s="19">
        <v>58</v>
      </c>
      <c r="H5" s="20">
        <v>141</v>
      </c>
    </row>
    <row r="6" spans="2:11" x14ac:dyDescent="0.25">
      <c r="B6" s="24">
        <v>3</v>
      </c>
      <c r="C6" s="18">
        <v>100</v>
      </c>
      <c r="D6" s="19">
        <v>170</v>
      </c>
      <c r="E6" s="19">
        <v>119</v>
      </c>
      <c r="F6" s="19">
        <v>162</v>
      </c>
      <c r="G6" s="19">
        <v>84</v>
      </c>
      <c r="H6" s="20">
        <v>112</v>
      </c>
    </row>
    <row r="7" spans="2:11" x14ac:dyDescent="0.25">
      <c r="B7" s="24">
        <v>4</v>
      </c>
      <c r="C7" s="18">
        <v>76</v>
      </c>
      <c r="D7" s="19">
        <v>173</v>
      </c>
      <c r="E7" s="19">
        <v>18</v>
      </c>
      <c r="F7" s="19">
        <v>28</v>
      </c>
      <c r="G7" s="19">
        <v>190</v>
      </c>
      <c r="H7" s="20">
        <v>53</v>
      </c>
    </row>
    <row r="8" spans="2:11" x14ac:dyDescent="0.25">
      <c r="B8" s="24">
        <v>5</v>
      </c>
      <c r="C8" s="18">
        <v>127</v>
      </c>
      <c r="D8" s="19">
        <v>129</v>
      </c>
      <c r="E8" s="19">
        <v>200</v>
      </c>
      <c r="F8" s="19">
        <v>5</v>
      </c>
      <c r="G8" s="19">
        <v>186</v>
      </c>
      <c r="H8" s="20">
        <v>32</v>
      </c>
    </row>
    <row r="9" spans="2:11" x14ac:dyDescent="0.25">
      <c r="B9" s="24">
        <v>6</v>
      </c>
      <c r="C9" s="18">
        <v>52</v>
      </c>
      <c r="D9" s="19">
        <v>111</v>
      </c>
      <c r="E9" s="19">
        <v>172</v>
      </c>
      <c r="F9" s="19">
        <v>144</v>
      </c>
      <c r="G9" s="19">
        <v>188</v>
      </c>
      <c r="H9" s="20">
        <v>112</v>
      </c>
    </row>
    <row r="10" spans="2:11" ht="15.75" thickBot="1" x14ac:dyDescent="0.3">
      <c r="B10" s="24">
        <v>7</v>
      </c>
      <c r="C10" s="21">
        <v>167</v>
      </c>
      <c r="D10" s="22">
        <v>43</v>
      </c>
      <c r="E10" s="22">
        <v>55</v>
      </c>
      <c r="F10" s="22">
        <v>43</v>
      </c>
      <c r="G10" s="22">
        <v>83</v>
      </c>
      <c r="H10" s="23">
        <v>27</v>
      </c>
    </row>
    <row r="12" spans="2:11" s="27" customFormat="1" ht="6.75" customHeight="1" x14ac:dyDescent="0.25"/>
    <row r="14" spans="2:11" s="29" customFormat="1" x14ac:dyDescent="0.25">
      <c r="C14" s="30" t="s">
        <v>5</v>
      </c>
    </row>
    <row r="16" spans="2:11" x14ac:dyDescent="0.25">
      <c r="C16" s="2" t="s">
        <v>6</v>
      </c>
      <c r="K16" s="2" t="s">
        <v>7</v>
      </c>
    </row>
    <row r="17" spans="2:16" ht="15.75" thickBot="1" x14ac:dyDescent="0.3">
      <c r="C17" t="str">
        <f ca="1">_xlfn.FORMULATEXT(C18)</f>
        <v>=feid.FILTER_DROP_ROWS($C$4:$H$10,B18)</v>
      </c>
      <c r="K17" t="str">
        <f ca="1">_xlfn.FORMULATEXT(K18)</f>
        <v>=feid.FILTER_DROP_ROWS($C$4:$H$10,J18:J21)</v>
      </c>
    </row>
    <row r="18" spans="2:16" x14ac:dyDescent="0.25">
      <c r="B18" s="28">
        <v>1</v>
      </c>
      <c r="C18" s="7" cm="1">
        <f t="array" ref="C18:H23">feid.FILTER_DROP_ROWS($C$4:$H$10,B18)</f>
        <v>61</v>
      </c>
      <c r="D18" s="8">
        <v>40</v>
      </c>
      <c r="E18" s="8">
        <v>19</v>
      </c>
      <c r="F18" s="8">
        <v>14</v>
      </c>
      <c r="G18" s="8">
        <v>58</v>
      </c>
      <c r="H18" s="9">
        <v>141</v>
      </c>
      <c r="J18" s="28">
        <v>1</v>
      </c>
      <c r="K18" s="7" cm="1">
        <f t="array" ref="K18:P20">feid.FILTER_DROP_ROWS($C$4:$H$10,J18:J21)</f>
        <v>100</v>
      </c>
      <c r="L18" s="8">
        <v>170</v>
      </c>
      <c r="M18" s="8">
        <v>119</v>
      </c>
      <c r="N18" s="8">
        <v>162</v>
      </c>
      <c r="O18" s="8">
        <v>84</v>
      </c>
      <c r="P18" s="9">
        <v>112</v>
      </c>
    </row>
    <row r="19" spans="2:16" x14ac:dyDescent="0.25">
      <c r="B19" s="26"/>
      <c r="C19" s="10">
        <v>100</v>
      </c>
      <c r="D19">
        <v>170</v>
      </c>
      <c r="E19">
        <v>119</v>
      </c>
      <c r="F19">
        <v>162</v>
      </c>
      <c r="G19">
        <v>84</v>
      </c>
      <c r="H19" s="11">
        <v>112</v>
      </c>
      <c r="J19" s="28">
        <v>2</v>
      </c>
      <c r="K19" s="10">
        <v>76</v>
      </c>
      <c r="L19">
        <v>173</v>
      </c>
      <c r="M19">
        <v>18</v>
      </c>
      <c r="N19">
        <v>28</v>
      </c>
      <c r="O19">
        <v>190</v>
      </c>
      <c r="P19" s="11">
        <v>53</v>
      </c>
    </row>
    <row r="20" spans="2:16" x14ac:dyDescent="0.25">
      <c r="B20" s="26"/>
      <c r="C20" s="10">
        <v>76</v>
      </c>
      <c r="D20">
        <v>173</v>
      </c>
      <c r="E20">
        <v>18</v>
      </c>
      <c r="F20">
        <v>28</v>
      </c>
      <c r="G20">
        <v>190</v>
      </c>
      <c r="H20" s="11">
        <v>53</v>
      </c>
      <c r="J20" s="28">
        <v>5</v>
      </c>
      <c r="K20" s="10">
        <v>167</v>
      </c>
      <c r="L20">
        <v>43</v>
      </c>
      <c r="M20">
        <v>55</v>
      </c>
      <c r="N20">
        <v>43</v>
      </c>
      <c r="O20">
        <v>83</v>
      </c>
      <c r="P20" s="11">
        <v>27</v>
      </c>
    </row>
    <row r="21" spans="2:16" x14ac:dyDescent="0.25">
      <c r="B21" s="26"/>
      <c r="C21" s="10">
        <v>127</v>
      </c>
      <c r="D21">
        <v>129</v>
      </c>
      <c r="E21">
        <v>200</v>
      </c>
      <c r="F21">
        <v>5</v>
      </c>
      <c r="G21">
        <v>186</v>
      </c>
      <c r="H21" s="11">
        <v>32</v>
      </c>
      <c r="J21" s="28">
        <v>6</v>
      </c>
      <c r="K21" s="10"/>
      <c r="P21" s="11"/>
    </row>
    <row r="22" spans="2:16" x14ac:dyDescent="0.25">
      <c r="B22" s="26"/>
      <c r="C22" s="10">
        <v>52</v>
      </c>
      <c r="D22">
        <v>111</v>
      </c>
      <c r="E22">
        <v>172</v>
      </c>
      <c r="F22">
        <v>144</v>
      </c>
      <c r="G22">
        <v>188</v>
      </c>
      <c r="H22" s="11">
        <v>112</v>
      </c>
      <c r="J22" s="26"/>
      <c r="K22" s="10"/>
      <c r="P22" s="11"/>
    </row>
    <row r="23" spans="2:16" x14ac:dyDescent="0.25">
      <c r="B23" s="26"/>
      <c r="C23" s="10">
        <v>167</v>
      </c>
      <c r="D23">
        <v>43</v>
      </c>
      <c r="E23">
        <v>55</v>
      </c>
      <c r="F23">
        <v>43</v>
      </c>
      <c r="G23">
        <v>83</v>
      </c>
      <c r="H23" s="11">
        <v>27</v>
      </c>
      <c r="J23" s="26"/>
      <c r="K23" s="10"/>
      <c r="P23" s="11"/>
    </row>
    <row r="24" spans="2:16" ht="15.75" thickBot="1" x14ac:dyDescent="0.3">
      <c r="B24" s="26"/>
      <c r="C24" s="12"/>
      <c r="D24" s="13"/>
      <c r="E24" s="13"/>
      <c r="F24" s="13"/>
      <c r="G24" s="13"/>
      <c r="H24" s="14"/>
      <c r="J24" s="26"/>
      <c r="K24" s="12"/>
      <c r="L24" s="13"/>
      <c r="M24" s="13"/>
      <c r="N24" s="13"/>
      <c r="O24" s="13"/>
      <c r="P24" s="14"/>
    </row>
    <row r="26" spans="2:16" s="29" customFormat="1" x14ac:dyDescent="0.25">
      <c r="C26" s="30" t="s">
        <v>8</v>
      </c>
    </row>
    <row r="28" spans="2:16" x14ac:dyDescent="0.25">
      <c r="C28" s="2" t="s">
        <v>9</v>
      </c>
      <c r="K28" s="2" t="s">
        <v>10</v>
      </c>
    </row>
    <row r="29" spans="2:16" ht="15.75" thickBot="1" x14ac:dyDescent="0.3">
      <c r="C29" t="str">
        <f ca="1">_xlfn.FORMULATEXT(C30)</f>
        <v>=feid.FILTER_DROP_COLUMNS($C$4:$H$10,B30)</v>
      </c>
      <c r="K29" t="str">
        <f ca="1">_xlfn.FORMULATEXT(K30)</f>
        <v>=feid.FILTER_DROP_COLUMNS($C$4:$H$10,J30:J33)</v>
      </c>
    </row>
    <row r="30" spans="2:16" x14ac:dyDescent="0.25">
      <c r="B30" s="28">
        <v>1</v>
      </c>
      <c r="C30" s="7" cm="1">
        <f t="array" ref="C30:G36">feid.FILTER_DROP_COLUMNS($C$4:$H$10,B30)</f>
        <v>93</v>
      </c>
      <c r="D30" s="8">
        <v>185</v>
      </c>
      <c r="E30" s="8">
        <v>133</v>
      </c>
      <c r="F30" s="8">
        <v>40</v>
      </c>
      <c r="G30" s="8">
        <v>26</v>
      </c>
      <c r="H30" s="9"/>
      <c r="J30" s="28">
        <v>1</v>
      </c>
      <c r="K30" s="7" cm="1">
        <f t="array" ref="K30:L36">feid.FILTER_DROP_COLUMNS($C$4:$H$10,J30:J33)</f>
        <v>93</v>
      </c>
      <c r="L30" s="8">
        <v>133</v>
      </c>
      <c r="M30" s="8"/>
      <c r="N30" s="8"/>
      <c r="O30" s="8"/>
      <c r="P30" s="9"/>
    </row>
    <row r="31" spans="2:16" x14ac:dyDescent="0.25">
      <c r="B31" s="26"/>
      <c r="C31" s="10">
        <v>40</v>
      </c>
      <c r="D31">
        <v>19</v>
      </c>
      <c r="E31">
        <v>14</v>
      </c>
      <c r="F31">
        <v>58</v>
      </c>
      <c r="G31">
        <v>141</v>
      </c>
      <c r="H31" s="11"/>
      <c r="J31" s="28">
        <v>3</v>
      </c>
      <c r="K31" s="10">
        <v>40</v>
      </c>
      <c r="L31">
        <v>14</v>
      </c>
      <c r="P31" s="11"/>
    </row>
    <row r="32" spans="2:16" x14ac:dyDescent="0.25">
      <c r="B32" s="26"/>
      <c r="C32" s="10">
        <v>170</v>
      </c>
      <c r="D32">
        <v>119</v>
      </c>
      <c r="E32">
        <v>162</v>
      </c>
      <c r="F32">
        <v>84</v>
      </c>
      <c r="G32">
        <v>112</v>
      </c>
      <c r="H32" s="11"/>
      <c r="J32" s="28">
        <v>5</v>
      </c>
      <c r="K32" s="10">
        <v>170</v>
      </c>
      <c r="L32">
        <v>162</v>
      </c>
      <c r="P32" s="11"/>
    </row>
    <row r="33" spans="2:16" x14ac:dyDescent="0.25">
      <c r="B33" s="26"/>
      <c r="C33" s="10">
        <v>173</v>
      </c>
      <c r="D33">
        <v>18</v>
      </c>
      <c r="E33">
        <v>28</v>
      </c>
      <c r="F33">
        <v>190</v>
      </c>
      <c r="G33">
        <v>53</v>
      </c>
      <c r="H33" s="11"/>
      <c r="J33" s="28">
        <v>6</v>
      </c>
      <c r="K33" s="10">
        <v>173</v>
      </c>
      <c r="L33">
        <v>28</v>
      </c>
      <c r="P33" s="11"/>
    </row>
    <row r="34" spans="2:16" x14ac:dyDescent="0.25">
      <c r="B34" s="26"/>
      <c r="C34" s="10">
        <v>129</v>
      </c>
      <c r="D34">
        <v>200</v>
      </c>
      <c r="E34">
        <v>5</v>
      </c>
      <c r="F34">
        <v>186</v>
      </c>
      <c r="G34">
        <v>32</v>
      </c>
      <c r="H34" s="11"/>
      <c r="J34" s="26"/>
      <c r="K34" s="10">
        <v>129</v>
      </c>
      <c r="L34">
        <v>5</v>
      </c>
      <c r="P34" s="11"/>
    </row>
    <row r="35" spans="2:16" x14ac:dyDescent="0.25">
      <c r="B35" s="26"/>
      <c r="C35" s="10">
        <v>111</v>
      </c>
      <c r="D35">
        <v>172</v>
      </c>
      <c r="E35">
        <v>144</v>
      </c>
      <c r="F35">
        <v>188</v>
      </c>
      <c r="G35">
        <v>112</v>
      </c>
      <c r="H35" s="11"/>
      <c r="J35" s="26"/>
      <c r="K35" s="10">
        <v>111</v>
      </c>
      <c r="L35">
        <v>144</v>
      </c>
      <c r="P35" s="11"/>
    </row>
    <row r="36" spans="2:16" ht="15.75" thickBot="1" x14ac:dyDescent="0.3">
      <c r="B36" s="26"/>
      <c r="C36" s="12">
        <v>43</v>
      </c>
      <c r="D36" s="13">
        <v>55</v>
      </c>
      <c r="E36" s="13">
        <v>43</v>
      </c>
      <c r="F36" s="13">
        <v>83</v>
      </c>
      <c r="G36" s="13">
        <v>27</v>
      </c>
      <c r="H36" s="14"/>
      <c r="J36" s="26"/>
      <c r="K36" s="12">
        <v>43</v>
      </c>
      <c r="L36" s="13">
        <v>43</v>
      </c>
      <c r="M36" s="13"/>
      <c r="N36" s="13"/>
      <c r="O36" s="13"/>
      <c r="P36" s="14"/>
    </row>
  </sheetData>
  <dataValidations count="2">
    <dataValidation type="list" allowBlank="1" showInputMessage="1" showErrorMessage="1" sqref="B18 J18:J21" xr:uid="{8D1A8608-EC2E-491E-A54E-89D61F010879}">
      <formula1>$B$4:$B$10</formula1>
    </dataValidation>
    <dataValidation type="list" allowBlank="1" showInputMessage="1" showErrorMessage="1" sqref="B30 J30:J33" xr:uid="{5EFD0AE4-7A58-48B3-AFC9-42DD3DF714C4}">
      <formula1>$C$3:$H$3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3B7C-91E3-4A32-A06F-2687179D013B}">
  <sheetPr>
    <tabColor rgb="FF00B0F0"/>
  </sheetPr>
  <dimension ref="B1:T51"/>
  <sheetViews>
    <sheetView zoomScale="115" zoomScaleNormal="115" workbookViewId="0">
      <pane ySplit="13" topLeftCell="A35" activePane="bottomLeft" state="frozen"/>
      <selection pane="bottomLeft" activeCell="M39" sqref="M39"/>
    </sheetView>
  </sheetViews>
  <sheetFormatPr defaultRowHeight="15" x14ac:dyDescent="0.25"/>
  <cols>
    <col min="1" max="1" width="1.7109375" customWidth="1"/>
  </cols>
  <sheetData>
    <row r="1" spans="2:9" ht="7.5" customHeight="1" x14ac:dyDescent="0.25"/>
    <row r="2" spans="2:9" x14ac:dyDescent="0.25">
      <c r="B2" s="6" t="s">
        <v>44</v>
      </c>
      <c r="C2" s="6"/>
      <c r="D2" s="5"/>
      <c r="E2" s="5"/>
      <c r="F2" s="5"/>
      <c r="G2" s="5"/>
      <c r="H2" s="5"/>
      <c r="I2" s="5"/>
    </row>
    <row r="3" spans="2:9" x14ac:dyDescent="0.25">
      <c r="B3" s="25" t="s">
        <v>4</v>
      </c>
      <c r="C3" s="5" cm="1">
        <f t="array" ref="C3:I3">_xlfn.SEQUENCE(1,7)</f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</row>
    <row r="4" spans="2:9" s="31" customFormat="1" x14ac:dyDescent="0.25">
      <c r="B4" s="25" t="s">
        <v>4</v>
      </c>
      <c r="D4" s="31" cm="1">
        <f t="array" ref="D4:I4">_xlfn.SEQUENCE(1,6)</f>
        <v>1</v>
      </c>
      <c r="E4" s="31">
        <v>2</v>
      </c>
      <c r="F4" s="31">
        <v>3</v>
      </c>
      <c r="G4" s="31">
        <v>4</v>
      </c>
      <c r="H4" s="31">
        <v>5</v>
      </c>
      <c r="I4" s="31">
        <v>6</v>
      </c>
    </row>
    <row r="5" spans="2:9" ht="15.75" thickBot="1" x14ac:dyDescent="0.3">
      <c r="B5" s="25" t="s">
        <v>19</v>
      </c>
      <c r="C5" s="25" t="s">
        <v>18</v>
      </c>
      <c r="D5" s="24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</row>
    <row r="6" spans="2:9" x14ac:dyDescent="0.25">
      <c r="B6" s="24" cm="1">
        <f t="array" ref="B6:B12">_xlfn.SEQUENCE(7)</f>
        <v>1</v>
      </c>
      <c r="C6" s="77" t="s">
        <v>20</v>
      </c>
      <c r="D6" s="15">
        <v>31</v>
      </c>
      <c r="E6" s="16">
        <v>93</v>
      </c>
      <c r="F6" s="16">
        <v>185</v>
      </c>
      <c r="G6" s="16">
        <v>133</v>
      </c>
      <c r="H6" s="16">
        <v>40</v>
      </c>
      <c r="I6" s="17">
        <v>26</v>
      </c>
    </row>
    <row r="7" spans="2:9" x14ac:dyDescent="0.25">
      <c r="B7" s="24">
        <v>2</v>
      </c>
      <c r="C7" s="78" t="s">
        <v>21</v>
      </c>
      <c r="D7" s="18">
        <v>61</v>
      </c>
      <c r="E7" s="19">
        <v>40</v>
      </c>
      <c r="F7" s="19">
        <v>19</v>
      </c>
      <c r="G7" s="19">
        <v>14</v>
      </c>
      <c r="H7" s="19">
        <v>58</v>
      </c>
      <c r="I7" s="20">
        <v>141</v>
      </c>
    </row>
    <row r="8" spans="2:9" x14ac:dyDescent="0.25">
      <c r="B8" s="24">
        <v>3</v>
      </c>
      <c r="C8" s="78" t="s">
        <v>22</v>
      </c>
      <c r="D8" s="18">
        <v>31</v>
      </c>
      <c r="E8" s="19">
        <v>170</v>
      </c>
      <c r="F8" s="19">
        <v>119</v>
      </c>
      <c r="G8" s="19">
        <v>162</v>
      </c>
      <c r="H8" s="19">
        <v>84</v>
      </c>
      <c r="I8" s="20">
        <v>112</v>
      </c>
    </row>
    <row r="9" spans="2:9" x14ac:dyDescent="0.25">
      <c r="B9" s="24">
        <v>4</v>
      </c>
      <c r="C9" s="78" t="s">
        <v>23</v>
      </c>
      <c r="D9" s="18">
        <v>76</v>
      </c>
      <c r="E9" s="19">
        <v>173</v>
      </c>
      <c r="F9" s="19">
        <v>18</v>
      </c>
      <c r="G9" s="19">
        <v>400</v>
      </c>
      <c r="H9" s="19">
        <v>190</v>
      </c>
      <c r="I9" s="20">
        <v>2</v>
      </c>
    </row>
    <row r="10" spans="2:9" x14ac:dyDescent="0.25">
      <c r="B10" s="24">
        <v>5</v>
      </c>
      <c r="C10" s="78" t="s">
        <v>24</v>
      </c>
      <c r="D10" s="18">
        <v>127</v>
      </c>
      <c r="E10" s="19">
        <v>129</v>
      </c>
      <c r="F10" s="19">
        <v>200</v>
      </c>
      <c r="G10" s="19">
        <v>5</v>
      </c>
      <c r="H10" s="19">
        <v>186</v>
      </c>
      <c r="I10" s="20">
        <v>3</v>
      </c>
    </row>
    <row r="11" spans="2:9" x14ac:dyDescent="0.25">
      <c r="B11" s="24">
        <v>6</v>
      </c>
      <c r="C11" s="78" t="s">
        <v>25</v>
      </c>
      <c r="D11" s="18">
        <v>52</v>
      </c>
      <c r="E11" s="19">
        <v>111</v>
      </c>
      <c r="F11" s="19">
        <v>172</v>
      </c>
      <c r="G11" s="19">
        <v>144</v>
      </c>
      <c r="H11" s="19">
        <v>188</v>
      </c>
      <c r="I11" s="20">
        <v>112</v>
      </c>
    </row>
    <row r="12" spans="2:9" ht="15.75" thickBot="1" x14ac:dyDescent="0.3">
      <c r="B12" s="24">
        <v>7</v>
      </c>
      <c r="C12" s="79" t="s">
        <v>26</v>
      </c>
      <c r="D12" s="21">
        <v>167</v>
      </c>
      <c r="E12" s="22">
        <v>43</v>
      </c>
      <c r="F12" s="22">
        <v>55</v>
      </c>
      <c r="G12" s="22">
        <v>400</v>
      </c>
      <c r="H12" s="22">
        <v>83</v>
      </c>
      <c r="I12" s="23">
        <v>27</v>
      </c>
    </row>
    <row r="14" spans="2:9" s="27" customFormat="1" ht="6.75" customHeight="1" x14ac:dyDescent="0.25"/>
    <row r="16" spans="2:9" s="29" customFormat="1" x14ac:dyDescent="0.25">
      <c r="C16" s="30" t="s">
        <v>27</v>
      </c>
    </row>
    <row r="18" spans="3:17" x14ac:dyDescent="0.25">
      <c r="C18" s="2" t="s">
        <v>11</v>
      </c>
      <c r="K18" s="2" t="s">
        <v>28</v>
      </c>
    </row>
    <row r="19" spans="3:17" ht="15.75" thickBot="1" x14ac:dyDescent="0.3">
      <c r="C19" t="str">
        <f ca="1">_xlfn.FORMULATEXT(C20)</f>
        <v>=feid.FILTER_MINMAX_ARRAY($D$6:$I$12)</v>
      </c>
      <c r="K19" t="str">
        <f ca="1">_xlfn.FORMULATEXT(K20)</f>
        <v>=feid.FILTER_MINMAX_ARRAY($C$6:$I$12,TRUE)</v>
      </c>
    </row>
    <row r="20" spans="3:17" x14ac:dyDescent="0.25">
      <c r="C20" s="7" cm="1">
        <f t="array" ref="C20:H33">feid.FILTER_MINMAX_ARRAY($D$6:$I$12)</f>
        <v>31</v>
      </c>
      <c r="D20" s="8">
        <v>93</v>
      </c>
      <c r="E20" s="8">
        <v>185</v>
      </c>
      <c r="F20" s="8">
        <v>133</v>
      </c>
      <c r="G20" s="8">
        <v>40</v>
      </c>
      <c r="H20" s="9">
        <v>26</v>
      </c>
      <c r="K20" s="7" t="str" cm="1">
        <f t="array" ref="K20:Q33">feid.FILTER_MINMAX_ARRAY($C$6:$I$12,TRUE)</f>
        <v>A1</v>
      </c>
      <c r="L20" s="8">
        <v>31</v>
      </c>
      <c r="M20" s="8">
        <v>93</v>
      </c>
      <c r="N20" s="8">
        <v>185</v>
      </c>
      <c r="O20" s="8">
        <v>133</v>
      </c>
      <c r="P20" s="8">
        <v>40</v>
      </c>
      <c r="Q20" s="9">
        <v>26</v>
      </c>
    </row>
    <row r="21" spans="3:17" x14ac:dyDescent="0.25">
      <c r="C21" s="10">
        <v>31</v>
      </c>
      <c r="D21">
        <v>170</v>
      </c>
      <c r="E21">
        <v>119</v>
      </c>
      <c r="F21">
        <v>162</v>
      </c>
      <c r="G21">
        <v>84</v>
      </c>
      <c r="H21" s="11">
        <v>112</v>
      </c>
      <c r="K21" s="10" t="str">
        <v>C2</v>
      </c>
      <c r="L21">
        <v>31</v>
      </c>
      <c r="M21">
        <v>170</v>
      </c>
      <c r="N21">
        <v>119</v>
      </c>
      <c r="O21">
        <v>162</v>
      </c>
      <c r="P21">
        <v>84</v>
      </c>
      <c r="Q21" s="11">
        <v>112</v>
      </c>
    </row>
    <row r="22" spans="3:17" x14ac:dyDescent="0.25">
      <c r="C22" s="10">
        <v>167</v>
      </c>
      <c r="D22">
        <v>43</v>
      </c>
      <c r="E22">
        <v>55</v>
      </c>
      <c r="F22">
        <v>400</v>
      </c>
      <c r="G22">
        <v>83</v>
      </c>
      <c r="H22" s="11">
        <v>27</v>
      </c>
      <c r="K22" s="10" t="str">
        <v>S6</v>
      </c>
      <c r="L22">
        <v>167</v>
      </c>
      <c r="M22">
        <v>43</v>
      </c>
      <c r="N22">
        <v>55</v>
      </c>
      <c r="O22">
        <v>400</v>
      </c>
      <c r="P22">
        <v>83</v>
      </c>
      <c r="Q22" s="11">
        <v>27</v>
      </c>
    </row>
    <row r="23" spans="3:17" x14ac:dyDescent="0.25">
      <c r="C23" s="10">
        <v>61</v>
      </c>
      <c r="D23">
        <v>40</v>
      </c>
      <c r="E23">
        <v>19</v>
      </c>
      <c r="F23">
        <v>14</v>
      </c>
      <c r="G23">
        <v>58</v>
      </c>
      <c r="H23" s="11">
        <v>141</v>
      </c>
      <c r="K23" s="10" t="str">
        <v>B3</v>
      </c>
      <c r="L23">
        <v>61</v>
      </c>
      <c r="M23">
        <v>40</v>
      </c>
      <c r="N23">
        <v>19</v>
      </c>
      <c r="O23">
        <v>14</v>
      </c>
      <c r="P23">
        <v>58</v>
      </c>
      <c r="Q23" s="11">
        <v>141</v>
      </c>
    </row>
    <row r="24" spans="3:17" x14ac:dyDescent="0.25">
      <c r="C24" s="10">
        <v>76</v>
      </c>
      <c r="D24">
        <v>173</v>
      </c>
      <c r="E24">
        <v>18</v>
      </c>
      <c r="F24">
        <v>400</v>
      </c>
      <c r="G24">
        <v>190</v>
      </c>
      <c r="H24" s="11">
        <v>2</v>
      </c>
      <c r="K24" s="10" t="str">
        <v>F8</v>
      </c>
      <c r="L24">
        <v>76</v>
      </c>
      <c r="M24">
        <v>173</v>
      </c>
      <c r="N24">
        <v>18</v>
      </c>
      <c r="O24">
        <v>400</v>
      </c>
      <c r="P24">
        <v>190</v>
      </c>
      <c r="Q24" s="11">
        <v>2</v>
      </c>
    </row>
    <row r="25" spans="3:17" x14ac:dyDescent="0.25">
      <c r="C25" s="10">
        <v>76</v>
      </c>
      <c r="D25">
        <v>173</v>
      </c>
      <c r="E25">
        <v>18</v>
      </c>
      <c r="F25">
        <v>400</v>
      </c>
      <c r="G25">
        <v>190</v>
      </c>
      <c r="H25" s="11">
        <v>2</v>
      </c>
      <c r="K25" s="10" t="str">
        <v>F8</v>
      </c>
      <c r="L25">
        <v>76</v>
      </c>
      <c r="M25">
        <v>173</v>
      </c>
      <c r="N25">
        <v>18</v>
      </c>
      <c r="O25">
        <v>400</v>
      </c>
      <c r="P25">
        <v>190</v>
      </c>
      <c r="Q25" s="11">
        <v>2</v>
      </c>
    </row>
    <row r="26" spans="3:17" x14ac:dyDescent="0.25">
      <c r="C26" s="10">
        <v>127</v>
      </c>
      <c r="D26">
        <v>129</v>
      </c>
      <c r="E26">
        <v>200</v>
      </c>
      <c r="F26">
        <v>5</v>
      </c>
      <c r="G26">
        <v>186</v>
      </c>
      <c r="H26" s="11">
        <v>3</v>
      </c>
      <c r="K26" s="10" t="str">
        <v>F0</v>
      </c>
      <c r="L26">
        <v>127</v>
      </c>
      <c r="M26">
        <v>129</v>
      </c>
      <c r="N26">
        <v>200</v>
      </c>
      <c r="O26">
        <v>5</v>
      </c>
      <c r="P26">
        <v>186</v>
      </c>
      <c r="Q26" s="11">
        <v>3</v>
      </c>
    </row>
    <row r="27" spans="3:17" x14ac:dyDescent="0.25">
      <c r="C27" s="10">
        <v>127</v>
      </c>
      <c r="D27">
        <v>129</v>
      </c>
      <c r="E27">
        <v>200</v>
      </c>
      <c r="F27">
        <v>5</v>
      </c>
      <c r="G27">
        <v>186</v>
      </c>
      <c r="H27" s="11">
        <v>3</v>
      </c>
      <c r="K27" s="10" t="str">
        <v>F0</v>
      </c>
      <c r="L27">
        <v>127</v>
      </c>
      <c r="M27">
        <v>129</v>
      </c>
      <c r="N27">
        <v>200</v>
      </c>
      <c r="O27">
        <v>5</v>
      </c>
      <c r="P27">
        <v>186</v>
      </c>
      <c r="Q27" s="11">
        <v>3</v>
      </c>
    </row>
    <row r="28" spans="3:17" x14ac:dyDescent="0.25">
      <c r="C28" s="10">
        <v>76</v>
      </c>
      <c r="D28">
        <v>173</v>
      </c>
      <c r="E28">
        <v>18</v>
      </c>
      <c r="F28">
        <v>400</v>
      </c>
      <c r="G28">
        <v>190</v>
      </c>
      <c r="H28" s="11">
        <v>2</v>
      </c>
      <c r="K28" s="10" t="str">
        <v>F8</v>
      </c>
      <c r="L28">
        <v>76</v>
      </c>
      <c r="M28">
        <v>173</v>
      </c>
      <c r="N28">
        <v>18</v>
      </c>
      <c r="O28">
        <v>400</v>
      </c>
      <c r="P28">
        <v>190</v>
      </c>
      <c r="Q28" s="11">
        <v>2</v>
      </c>
    </row>
    <row r="29" spans="3:17" x14ac:dyDescent="0.25">
      <c r="C29" s="10">
        <v>167</v>
      </c>
      <c r="D29">
        <v>43</v>
      </c>
      <c r="E29">
        <v>55</v>
      </c>
      <c r="F29">
        <v>400</v>
      </c>
      <c r="G29">
        <v>83</v>
      </c>
      <c r="H29" s="11">
        <v>27</v>
      </c>
      <c r="K29" s="10" t="str">
        <v>S6</v>
      </c>
      <c r="L29">
        <v>167</v>
      </c>
      <c r="M29">
        <v>43</v>
      </c>
      <c r="N29">
        <v>55</v>
      </c>
      <c r="O29">
        <v>400</v>
      </c>
      <c r="P29">
        <v>83</v>
      </c>
      <c r="Q29" s="11">
        <v>27</v>
      </c>
    </row>
    <row r="30" spans="3:17" x14ac:dyDescent="0.25">
      <c r="C30" s="10">
        <v>31</v>
      </c>
      <c r="D30">
        <v>93</v>
      </c>
      <c r="E30">
        <v>185</v>
      </c>
      <c r="F30">
        <v>133</v>
      </c>
      <c r="G30">
        <v>40</v>
      </c>
      <c r="H30" s="11">
        <v>26</v>
      </c>
      <c r="K30" s="10" t="str">
        <v>A1</v>
      </c>
      <c r="L30">
        <v>31</v>
      </c>
      <c r="M30">
        <v>93</v>
      </c>
      <c r="N30">
        <v>185</v>
      </c>
      <c r="O30">
        <v>133</v>
      </c>
      <c r="P30">
        <v>40</v>
      </c>
      <c r="Q30" s="11">
        <v>26</v>
      </c>
    </row>
    <row r="31" spans="3:17" x14ac:dyDescent="0.25">
      <c r="C31" s="10">
        <v>76</v>
      </c>
      <c r="D31">
        <v>173</v>
      </c>
      <c r="E31">
        <v>18</v>
      </c>
      <c r="F31">
        <v>400</v>
      </c>
      <c r="G31">
        <v>190</v>
      </c>
      <c r="H31" s="11">
        <v>2</v>
      </c>
      <c r="K31" s="10" t="str">
        <v>F8</v>
      </c>
      <c r="L31">
        <v>76</v>
      </c>
      <c r="M31">
        <v>173</v>
      </c>
      <c r="N31">
        <v>18</v>
      </c>
      <c r="O31">
        <v>400</v>
      </c>
      <c r="P31">
        <v>190</v>
      </c>
      <c r="Q31" s="11">
        <v>2</v>
      </c>
    </row>
    <row r="32" spans="3:17" x14ac:dyDescent="0.25">
      <c r="C32" s="10">
        <v>76</v>
      </c>
      <c r="D32">
        <v>173</v>
      </c>
      <c r="E32">
        <v>18</v>
      </c>
      <c r="F32">
        <v>400</v>
      </c>
      <c r="G32">
        <v>190</v>
      </c>
      <c r="H32" s="11">
        <v>2</v>
      </c>
      <c r="K32" s="10" t="str">
        <v>F8</v>
      </c>
      <c r="L32">
        <v>76</v>
      </c>
      <c r="M32">
        <v>173</v>
      </c>
      <c r="N32">
        <v>18</v>
      </c>
      <c r="O32">
        <v>400</v>
      </c>
      <c r="P32">
        <v>190</v>
      </c>
      <c r="Q32" s="11">
        <v>2</v>
      </c>
    </row>
    <row r="33" spans="3:20" ht="15.75" thickBot="1" x14ac:dyDescent="0.3">
      <c r="C33" s="12">
        <v>61</v>
      </c>
      <c r="D33" s="13">
        <v>40</v>
      </c>
      <c r="E33" s="13">
        <v>19</v>
      </c>
      <c r="F33" s="13">
        <v>14</v>
      </c>
      <c r="G33" s="13">
        <v>58</v>
      </c>
      <c r="H33" s="14">
        <v>141</v>
      </c>
      <c r="K33" s="12" t="str">
        <v>B3</v>
      </c>
      <c r="L33" s="13">
        <v>61</v>
      </c>
      <c r="M33" s="13">
        <v>40</v>
      </c>
      <c r="N33" s="13">
        <v>19</v>
      </c>
      <c r="O33" s="13">
        <v>14</v>
      </c>
      <c r="P33" s="13">
        <v>58</v>
      </c>
      <c r="Q33" s="14">
        <v>141</v>
      </c>
    </row>
    <row r="36" spans="3:20" x14ac:dyDescent="0.25">
      <c r="C36" s="2" t="s">
        <v>29</v>
      </c>
      <c r="M36" s="2" t="s">
        <v>30</v>
      </c>
    </row>
    <row r="37" spans="3:20" ht="15.75" thickBot="1" x14ac:dyDescent="0.3">
      <c r="C37" t="str">
        <f ca="1">_xlfn.FORMULATEXT(C38)</f>
        <v>=feid.FILTER_MINMAX_ARRAY($C$6:$I$12,TRUE,TRUE)</v>
      </c>
      <c r="M37" t="str">
        <f ca="1">_xlfn.FORMULATEXT(M38)</f>
        <v>=feid.FILTER_MINMAX_ARRAY($C$6:$I$12,TRUE,TRUE,D5:I5)</v>
      </c>
    </row>
    <row r="38" spans="3:20" x14ac:dyDescent="0.25">
      <c r="C38" s="7" t="str" cm="1">
        <f t="array" ref="C38:J51">feid.FILTER_MINMAX_ARRAY($C$6:$I$12,TRUE,TRUE)</f>
        <v>1_min</v>
      </c>
      <c r="D38" s="8" t="str">
        <v>A1</v>
      </c>
      <c r="E38" s="8">
        <v>31</v>
      </c>
      <c r="F38" s="8">
        <v>93</v>
      </c>
      <c r="G38" s="8">
        <v>185</v>
      </c>
      <c r="H38" s="8">
        <v>133</v>
      </c>
      <c r="I38" s="8">
        <v>40</v>
      </c>
      <c r="J38" s="9">
        <v>26</v>
      </c>
      <c r="M38" s="7" t="str" cm="1">
        <f t="array" ref="M38:T51">feid.FILTER_MINMAX_ARRAY($C$6:$I$12,TRUE,TRUE,D5:I5)</f>
        <v>Mx_min</v>
      </c>
      <c r="N38" s="8" t="str">
        <v>A1</v>
      </c>
      <c r="O38" s="8">
        <v>31</v>
      </c>
      <c r="P38" s="8">
        <v>93</v>
      </c>
      <c r="Q38" s="8">
        <v>185</v>
      </c>
      <c r="R38" s="8">
        <v>133</v>
      </c>
      <c r="S38" s="8">
        <v>40</v>
      </c>
      <c r="T38" s="9">
        <v>26</v>
      </c>
    </row>
    <row r="39" spans="3:20" x14ac:dyDescent="0.25">
      <c r="C39" s="10" t="str">
        <v>1_min</v>
      </c>
      <c r="D39" t="str">
        <v>C2</v>
      </c>
      <c r="E39">
        <v>31</v>
      </c>
      <c r="F39">
        <v>170</v>
      </c>
      <c r="G39">
        <v>119</v>
      </c>
      <c r="H39">
        <v>162</v>
      </c>
      <c r="I39">
        <v>84</v>
      </c>
      <c r="J39" s="11">
        <v>112</v>
      </c>
      <c r="M39" s="10" t="str">
        <v>Mx_min</v>
      </c>
      <c r="N39" t="str">
        <v>C2</v>
      </c>
      <c r="O39">
        <v>31</v>
      </c>
      <c r="P39">
        <v>170</v>
      </c>
      <c r="Q39">
        <v>119</v>
      </c>
      <c r="R39">
        <v>162</v>
      </c>
      <c r="S39">
        <v>84</v>
      </c>
      <c r="T39" s="11">
        <v>112</v>
      </c>
    </row>
    <row r="40" spans="3:20" x14ac:dyDescent="0.25">
      <c r="C40" s="10" t="str">
        <v>1_max</v>
      </c>
      <c r="D40" t="str">
        <v>S6</v>
      </c>
      <c r="E40">
        <v>167</v>
      </c>
      <c r="F40">
        <v>43</v>
      </c>
      <c r="G40">
        <v>55</v>
      </c>
      <c r="H40">
        <v>400</v>
      </c>
      <c r="I40">
        <v>83</v>
      </c>
      <c r="J40" s="11">
        <v>27</v>
      </c>
      <c r="M40" s="10" t="str">
        <v>Mx_max</v>
      </c>
      <c r="N40" t="str">
        <v>S6</v>
      </c>
      <c r="O40">
        <v>167</v>
      </c>
      <c r="P40">
        <v>43</v>
      </c>
      <c r="Q40">
        <v>55</v>
      </c>
      <c r="R40">
        <v>400</v>
      </c>
      <c r="S40">
        <v>83</v>
      </c>
      <c r="T40" s="11">
        <v>27</v>
      </c>
    </row>
    <row r="41" spans="3:20" x14ac:dyDescent="0.25">
      <c r="C41" s="10" t="str">
        <v>2_min</v>
      </c>
      <c r="D41" t="str">
        <v>B3</v>
      </c>
      <c r="E41">
        <v>61</v>
      </c>
      <c r="F41">
        <v>40</v>
      </c>
      <c r="G41">
        <v>19</v>
      </c>
      <c r="H41">
        <v>14</v>
      </c>
      <c r="I41">
        <v>58</v>
      </c>
      <c r="J41" s="11">
        <v>141</v>
      </c>
      <c r="M41" s="10" t="str">
        <v>My_min</v>
      </c>
      <c r="N41" t="str">
        <v>B3</v>
      </c>
      <c r="O41">
        <v>61</v>
      </c>
      <c r="P41">
        <v>40</v>
      </c>
      <c r="Q41">
        <v>19</v>
      </c>
      <c r="R41">
        <v>14</v>
      </c>
      <c r="S41">
        <v>58</v>
      </c>
      <c r="T41" s="11">
        <v>141</v>
      </c>
    </row>
    <row r="42" spans="3:20" x14ac:dyDescent="0.25">
      <c r="C42" s="10" t="str">
        <v>2_max</v>
      </c>
      <c r="D42" t="str">
        <v>F8</v>
      </c>
      <c r="E42">
        <v>76</v>
      </c>
      <c r="F42">
        <v>173</v>
      </c>
      <c r="G42">
        <v>18</v>
      </c>
      <c r="H42">
        <v>400</v>
      </c>
      <c r="I42">
        <v>190</v>
      </c>
      <c r="J42" s="11">
        <v>2</v>
      </c>
      <c r="M42" s="10" t="str">
        <v>My_max</v>
      </c>
      <c r="N42" t="str">
        <v>F8</v>
      </c>
      <c r="O42">
        <v>76</v>
      </c>
      <c r="P42">
        <v>173</v>
      </c>
      <c r="Q42">
        <v>18</v>
      </c>
      <c r="R42">
        <v>400</v>
      </c>
      <c r="S42">
        <v>190</v>
      </c>
      <c r="T42" s="11">
        <v>2</v>
      </c>
    </row>
    <row r="43" spans="3:20" x14ac:dyDescent="0.25">
      <c r="C43" s="10" t="str">
        <v>3_min</v>
      </c>
      <c r="D43" t="str">
        <v>F8</v>
      </c>
      <c r="E43">
        <v>76</v>
      </c>
      <c r="F43">
        <v>173</v>
      </c>
      <c r="G43">
        <v>18</v>
      </c>
      <c r="H43">
        <v>400</v>
      </c>
      <c r="I43">
        <v>190</v>
      </c>
      <c r="J43" s="11">
        <v>2</v>
      </c>
      <c r="M43" s="10" t="str">
        <v>Mz_min</v>
      </c>
      <c r="N43" t="str">
        <v>F8</v>
      </c>
      <c r="O43">
        <v>76</v>
      </c>
      <c r="P43">
        <v>173</v>
      </c>
      <c r="Q43">
        <v>18</v>
      </c>
      <c r="R43">
        <v>400</v>
      </c>
      <c r="S43">
        <v>190</v>
      </c>
      <c r="T43" s="11">
        <v>2</v>
      </c>
    </row>
    <row r="44" spans="3:20" x14ac:dyDescent="0.25">
      <c r="C44" s="10" t="str">
        <v>3_max</v>
      </c>
      <c r="D44" t="str">
        <v>F0</v>
      </c>
      <c r="E44">
        <v>127</v>
      </c>
      <c r="F44">
        <v>129</v>
      </c>
      <c r="G44">
        <v>200</v>
      </c>
      <c r="H44">
        <v>5</v>
      </c>
      <c r="I44">
        <v>186</v>
      </c>
      <c r="J44" s="11">
        <v>3</v>
      </c>
      <c r="M44" s="10" t="str">
        <v>Mz_max</v>
      </c>
      <c r="N44" t="str">
        <v>F0</v>
      </c>
      <c r="O44">
        <v>127</v>
      </c>
      <c r="P44">
        <v>129</v>
      </c>
      <c r="Q44">
        <v>200</v>
      </c>
      <c r="R44">
        <v>5</v>
      </c>
      <c r="S44">
        <v>186</v>
      </c>
      <c r="T44" s="11">
        <v>3</v>
      </c>
    </row>
    <row r="45" spans="3:20" x14ac:dyDescent="0.25">
      <c r="C45" s="10" t="str">
        <v>4_min</v>
      </c>
      <c r="D45" t="str">
        <v>F0</v>
      </c>
      <c r="E45">
        <v>127</v>
      </c>
      <c r="F45">
        <v>129</v>
      </c>
      <c r="G45">
        <v>200</v>
      </c>
      <c r="H45">
        <v>5</v>
      </c>
      <c r="I45">
        <v>186</v>
      </c>
      <c r="J45" s="11">
        <v>3</v>
      </c>
      <c r="M45" s="10" t="str">
        <v>Fx_min</v>
      </c>
      <c r="N45" t="str">
        <v>F0</v>
      </c>
      <c r="O45">
        <v>127</v>
      </c>
      <c r="P45">
        <v>129</v>
      </c>
      <c r="Q45">
        <v>200</v>
      </c>
      <c r="R45">
        <v>5</v>
      </c>
      <c r="S45">
        <v>186</v>
      </c>
      <c r="T45" s="11">
        <v>3</v>
      </c>
    </row>
    <row r="46" spans="3:20" x14ac:dyDescent="0.25">
      <c r="C46" s="10" t="str">
        <v>4_max</v>
      </c>
      <c r="D46" t="str">
        <v>F8</v>
      </c>
      <c r="E46">
        <v>76</v>
      </c>
      <c r="F46">
        <v>173</v>
      </c>
      <c r="G46">
        <v>18</v>
      </c>
      <c r="H46">
        <v>400</v>
      </c>
      <c r="I46">
        <v>190</v>
      </c>
      <c r="J46" s="11">
        <v>2</v>
      </c>
      <c r="M46" s="10" t="str">
        <v>Fx_max</v>
      </c>
      <c r="N46" t="str">
        <v>F8</v>
      </c>
      <c r="O46">
        <v>76</v>
      </c>
      <c r="P46">
        <v>173</v>
      </c>
      <c r="Q46">
        <v>18</v>
      </c>
      <c r="R46">
        <v>400</v>
      </c>
      <c r="S46">
        <v>190</v>
      </c>
      <c r="T46" s="11">
        <v>2</v>
      </c>
    </row>
    <row r="47" spans="3:20" x14ac:dyDescent="0.25">
      <c r="C47" s="10" t="str">
        <v>4_max</v>
      </c>
      <c r="D47" t="str">
        <v>S6</v>
      </c>
      <c r="E47">
        <v>167</v>
      </c>
      <c r="F47">
        <v>43</v>
      </c>
      <c r="G47">
        <v>55</v>
      </c>
      <c r="H47">
        <v>400</v>
      </c>
      <c r="I47">
        <v>83</v>
      </c>
      <c r="J47" s="11">
        <v>27</v>
      </c>
      <c r="M47" s="10" t="str">
        <v>Fx_max</v>
      </c>
      <c r="N47" t="str">
        <v>S6</v>
      </c>
      <c r="O47">
        <v>167</v>
      </c>
      <c r="P47">
        <v>43</v>
      </c>
      <c r="Q47">
        <v>55</v>
      </c>
      <c r="R47">
        <v>400</v>
      </c>
      <c r="S47">
        <v>83</v>
      </c>
      <c r="T47" s="11">
        <v>27</v>
      </c>
    </row>
    <row r="48" spans="3:20" x14ac:dyDescent="0.25">
      <c r="C48" s="10" t="str">
        <v>5_min</v>
      </c>
      <c r="D48" t="str">
        <v>A1</v>
      </c>
      <c r="E48">
        <v>31</v>
      </c>
      <c r="F48">
        <v>93</v>
      </c>
      <c r="G48">
        <v>185</v>
      </c>
      <c r="H48">
        <v>133</v>
      </c>
      <c r="I48">
        <v>40</v>
      </c>
      <c r="J48" s="11">
        <v>26</v>
      </c>
      <c r="M48" s="10" t="str">
        <v>Fy_min</v>
      </c>
      <c r="N48" t="str">
        <v>A1</v>
      </c>
      <c r="O48">
        <v>31</v>
      </c>
      <c r="P48">
        <v>93</v>
      </c>
      <c r="Q48">
        <v>185</v>
      </c>
      <c r="R48">
        <v>133</v>
      </c>
      <c r="S48">
        <v>40</v>
      </c>
      <c r="T48" s="11">
        <v>26</v>
      </c>
    </row>
    <row r="49" spans="3:20" x14ac:dyDescent="0.25">
      <c r="C49" s="10" t="str">
        <v>5_max</v>
      </c>
      <c r="D49" t="str">
        <v>F8</v>
      </c>
      <c r="E49">
        <v>76</v>
      </c>
      <c r="F49">
        <v>173</v>
      </c>
      <c r="G49">
        <v>18</v>
      </c>
      <c r="H49">
        <v>400</v>
      </c>
      <c r="I49">
        <v>190</v>
      </c>
      <c r="J49" s="11">
        <v>2</v>
      </c>
      <c r="M49" s="10" t="str">
        <v>Fy_max</v>
      </c>
      <c r="N49" t="str">
        <v>F8</v>
      </c>
      <c r="O49">
        <v>76</v>
      </c>
      <c r="P49">
        <v>173</v>
      </c>
      <c r="Q49">
        <v>18</v>
      </c>
      <c r="R49">
        <v>400</v>
      </c>
      <c r="S49">
        <v>190</v>
      </c>
      <c r="T49" s="11">
        <v>2</v>
      </c>
    </row>
    <row r="50" spans="3:20" x14ac:dyDescent="0.25">
      <c r="C50" s="10" t="str">
        <v>6_min</v>
      </c>
      <c r="D50" t="str">
        <v>F8</v>
      </c>
      <c r="E50">
        <v>76</v>
      </c>
      <c r="F50">
        <v>173</v>
      </c>
      <c r="G50">
        <v>18</v>
      </c>
      <c r="H50">
        <v>400</v>
      </c>
      <c r="I50">
        <v>190</v>
      </c>
      <c r="J50" s="11">
        <v>2</v>
      </c>
      <c r="M50" s="10" t="str">
        <v>Fz_min</v>
      </c>
      <c r="N50" t="str">
        <v>F8</v>
      </c>
      <c r="O50">
        <v>76</v>
      </c>
      <c r="P50">
        <v>173</v>
      </c>
      <c r="Q50">
        <v>18</v>
      </c>
      <c r="R50">
        <v>400</v>
      </c>
      <c r="S50">
        <v>190</v>
      </c>
      <c r="T50" s="11">
        <v>2</v>
      </c>
    </row>
    <row r="51" spans="3:20" ht="15.75" thickBot="1" x14ac:dyDescent="0.3">
      <c r="C51" s="12" t="str">
        <v>6_max</v>
      </c>
      <c r="D51" s="13" t="str">
        <v>B3</v>
      </c>
      <c r="E51" s="13">
        <v>61</v>
      </c>
      <c r="F51" s="13">
        <v>40</v>
      </c>
      <c r="G51" s="13">
        <v>19</v>
      </c>
      <c r="H51" s="13">
        <v>14</v>
      </c>
      <c r="I51" s="13">
        <v>58</v>
      </c>
      <c r="J51" s="14">
        <v>141</v>
      </c>
      <c r="M51" s="12" t="str">
        <v>Fz_max</v>
      </c>
      <c r="N51" s="13" t="str">
        <v>B3</v>
      </c>
      <c r="O51" s="13">
        <v>61</v>
      </c>
      <c r="P51" s="13">
        <v>40</v>
      </c>
      <c r="Q51" s="13">
        <v>19</v>
      </c>
      <c r="R51" s="13">
        <v>14</v>
      </c>
      <c r="S51" s="13">
        <v>58</v>
      </c>
      <c r="T51" s="14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6A6F-FE61-4E98-BE21-7BF246C345F2}">
  <sheetPr>
    <tabColor rgb="FF00B0F0"/>
  </sheetPr>
  <dimension ref="B1:O23"/>
  <sheetViews>
    <sheetView zoomScale="130" zoomScaleNormal="130" workbookViewId="0">
      <pane ySplit="11" topLeftCell="A12" activePane="bottomLeft" state="frozen"/>
      <selection pane="bottomLeft" activeCell="J23" sqref="J23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6" t="s">
        <v>42</v>
      </c>
      <c r="C2" s="5"/>
      <c r="D2" s="5"/>
      <c r="E2" s="5"/>
      <c r="F2" s="5"/>
      <c r="G2" s="5"/>
      <c r="H2" s="5"/>
    </row>
    <row r="3" spans="2:15" ht="15.75" thickBot="1" x14ac:dyDescent="0.3">
      <c r="B3" s="25" t="s">
        <v>4</v>
      </c>
      <c r="C3" s="24" cm="1">
        <f t="array" ref="C3:H3">_xlfn.SEQUENCE(1,6)</f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J3" s="6" t="s">
        <v>34</v>
      </c>
      <c r="K3" s="5"/>
      <c r="L3" s="5"/>
      <c r="M3" s="5"/>
      <c r="N3" s="5"/>
      <c r="O3" s="5"/>
    </row>
    <row r="4" spans="2:15" x14ac:dyDescent="0.25">
      <c r="B4" s="24" cm="1">
        <f t="array" ref="B4:B10">_xlfn.SEQUENCE(7)</f>
        <v>1</v>
      </c>
      <c r="C4" s="15">
        <v>143</v>
      </c>
      <c r="D4" s="16">
        <v>93</v>
      </c>
      <c r="E4" s="16">
        <v>185</v>
      </c>
      <c r="F4" s="16">
        <v>133</v>
      </c>
      <c r="G4" s="16">
        <v>40</v>
      </c>
      <c r="H4" s="17">
        <v>26</v>
      </c>
      <c r="J4" s="33" cm="1">
        <f t="array" ref="J4:O10">_xlfn.SEQUENCE(ROWS(C4:H10),COLUMNS(C4:H10))</f>
        <v>1</v>
      </c>
      <c r="K4" s="34">
        <v>2</v>
      </c>
      <c r="L4" s="34">
        <v>3</v>
      </c>
      <c r="M4" s="34">
        <v>4</v>
      </c>
      <c r="N4" s="34">
        <v>5</v>
      </c>
      <c r="O4" s="35">
        <v>6</v>
      </c>
    </row>
    <row r="5" spans="2:15" x14ac:dyDescent="0.25">
      <c r="B5" s="24">
        <v>2</v>
      </c>
      <c r="C5" s="18">
        <v>61</v>
      </c>
      <c r="D5" s="19">
        <v>61</v>
      </c>
      <c r="E5" s="19">
        <v>19</v>
      </c>
      <c r="F5" s="19">
        <v>14</v>
      </c>
      <c r="G5" s="19">
        <v>58</v>
      </c>
      <c r="H5" s="20">
        <v>141</v>
      </c>
      <c r="J5" s="36">
        <v>7</v>
      </c>
      <c r="K5" s="37">
        <v>8</v>
      </c>
      <c r="L5" s="37">
        <v>9</v>
      </c>
      <c r="M5" s="37">
        <v>10</v>
      </c>
      <c r="N5" s="37">
        <v>11</v>
      </c>
      <c r="O5" s="38">
        <v>12</v>
      </c>
    </row>
    <row r="6" spans="2:15" x14ac:dyDescent="0.25">
      <c r="B6" s="24">
        <v>3</v>
      </c>
      <c r="C6" s="18">
        <v>100</v>
      </c>
      <c r="D6" s="19">
        <v>170</v>
      </c>
      <c r="E6" s="19">
        <v>119</v>
      </c>
      <c r="F6" s="19">
        <v>162</v>
      </c>
      <c r="G6" s="19">
        <v>84</v>
      </c>
      <c r="H6" s="20">
        <v>112</v>
      </c>
      <c r="J6" s="36">
        <v>13</v>
      </c>
      <c r="K6" s="37">
        <v>14</v>
      </c>
      <c r="L6" s="37">
        <v>15</v>
      </c>
      <c r="M6" s="37">
        <v>16</v>
      </c>
      <c r="N6" s="37">
        <v>17</v>
      </c>
      <c r="O6" s="38">
        <v>18</v>
      </c>
    </row>
    <row r="7" spans="2:15" x14ac:dyDescent="0.25">
      <c r="B7" s="24">
        <v>4</v>
      </c>
      <c r="C7" s="18">
        <v>76</v>
      </c>
      <c r="D7" s="19">
        <v>173</v>
      </c>
      <c r="E7" s="19">
        <v>18</v>
      </c>
      <c r="F7" s="19">
        <v>28</v>
      </c>
      <c r="G7" s="19">
        <v>190</v>
      </c>
      <c r="H7" s="20">
        <v>53</v>
      </c>
      <c r="J7" s="36">
        <v>19</v>
      </c>
      <c r="K7" s="37">
        <v>20</v>
      </c>
      <c r="L7" s="37">
        <v>21</v>
      </c>
      <c r="M7" s="37">
        <v>22</v>
      </c>
      <c r="N7" s="37">
        <v>23</v>
      </c>
      <c r="O7" s="38">
        <v>24</v>
      </c>
    </row>
    <row r="8" spans="2:15" x14ac:dyDescent="0.25">
      <c r="B8" s="24">
        <v>5</v>
      </c>
      <c r="C8" s="18">
        <v>127</v>
      </c>
      <c r="D8" s="19">
        <v>61</v>
      </c>
      <c r="E8" s="19">
        <v>200</v>
      </c>
      <c r="F8" s="19">
        <v>5</v>
      </c>
      <c r="G8" s="19">
        <v>186</v>
      </c>
      <c r="H8" s="20">
        <v>32</v>
      </c>
      <c r="J8" s="36">
        <v>25</v>
      </c>
      <c r="K8" s="37">
        <v>26</v>
      </c>
      <c r="L8" s="37">
        <v>27</v>
      </c>
      <c r="M8" s="37">
        <v>28</v>
      </c>
      <c r="N8" s="37">
        <v>29</v>
      </c>
      <c r="O8" s="38">
        <v>30</v>
      </c>
    </row>
    <row r="9" spans="2:15" x14ac:dyDescent="0.25">
      <c r="B9" s="24">
        <v>6</v>
      </c>
      <c r="C9" s="18">
        <v>52</v>
      </c>
      <c r="D9" s="19">
        <v>111</v>
      </c>
      <c r="E9" s="19">
        <v>172</v>
      </c>
      <c r="F9" s="19">
        <v>144</v>
      </c>
      <c r="G9" s="19">
        <v>61</v>
      </c>
      <c r="H9" s="20">
        <v>112</v>
      </c>
      <c r="J9" s="36">
        <v>31</v>
      </c>
      <c r="K9" s="37">
        <v>32</v>
      </c>
      <c r="L9" s="37">
        <v>33</v>
      </c>
      <c r="M9" s="37">
        <v>34</v>
      </c>
      <c r="N9" s="37">
        <v>35</v>
      </c>
      <c r="O9" s="38">
        <v>36</v>
      </c>
    </row>
    <row r="10" spans="2:15" ht="15.75" thickBot="1" x14ac:dyDescent="0.3">
      <c r="B10" s="24">
        <v>7</v>
      </c>
      <c r="C10" s="21">
        <v>61</v>
      </c>
      <c r="D10" s="22">
        <v>43</v>
      </c>
      <c r="E10" s="22">
        <v>61</v>
      </c>
      <c r="F10" s="22">
        <v>43</v>
      </c>
      <c r="G10" s="22">
        <v>83</v>
      </c>
      <c r="H10" s="23">
        <v>27</v>
      </c>
      <c r="J10" s="39">
        <v>37</v>
      </c>
      <c r="K10" s="40">
        <v>38</v>
      </c>
      <c r="L10" s="40">
        <v>39</v>
      </c>
      <c r="M10" s="40">
        <v>40</v>
      </c>
      <c r="N10" s="40">
        <v>41</v>
      </c>
      <c r="O10" s="41">
        <v>42</v>
      </c>
    </row>
    <row r="12" spans="2:15" s="27" customFormat="1" ht="6.75" customHeight="1" x14ac:dyDescent="0.25"/>
    <row r="14" spans="2:15" s="29" customFormat="1" x14ac:dyDescent="0.25">
      <c r="C14" s="30" t="s">
        <v>35</v>
      </c>
    </row>
    <row r="16" spans="2:15" x14ac:dyDescent="0.25">
      <c r="C16" s="2" t="s">
        <v>31</v>
      </c>
      <c r="J16" s="2" t="s">
        <v>32</v>
      </c>
    </row>
    <row r="17" spans="2:12" x14ac:dyDescent="0.25">
      <c r="C17" t="str">
        <f ca="1">_xlfn.FORMULATEXT(C18)</f>
        <v>=feid.GET_INDEX_2D(B18,$C$4:$H$10)</v>
      </c>
      <c r="J17" t="str">
        <f ca="1">_xlfn.FORMULATEXT(J18)</f>
        <v>=feid.GET_INDEX_2D(I18,$C$4:$H$10)</v>
      </c>
    </row>
    <row r="18" spans="2:12" x14ac:dyDescent="0.25">
      <c r="B18" s="32">
        <v>61</v>
      </c>
      <c r="C18" cm="1">
        <f t="array" ref="C18:E23">feid.GET_INDEX_2D(B18,$C$4:$H$10)</f>
        <v>7</v>
      </c>
      <c r="D18">
        <v>2</v>
      </c>
      <c r="E18">
        <v>1</v>
      </c>
      <c r="I18" s="32">
        <v>27</v>
      </c>
      <c r="J18" cm="1">
        <f t="array" ref="J18:L18">feid.GET_INDEX_2D(I18,$C$4:$H$10)</f>
        <v>42</v>
      </c>
      <c r="K18">
        <v>7</v>
      </c>
      <c r="L18">
        <v>6</v>
      </c>
    </row>
    <row r="19" spans="2:12" x14ac:dyDescent="0.25">
      <c r="C19">
        <v>37</v>
      </c>
      <c r="D19">
        <v>7</v>
      </c>
      <c r="E19">
        <v>1</v>
      </c>
    </row>
    <row r="20" spans="2:12" x14ac:dyDescent="0.25">
      <c r="C20">
        <v>8</v>
      </c>
      <c r="D20">
        <v>2</v>
      </c>
      <c r="E20">
        <v>2</v>
      </c>
      <c r="J20" s="2" t="s">
        <v>33</v>
      </c>
    </row>
    <row r="21" spans="2:12" x14ac:dyDescent="0.25">
      <c r="C21">
        <v>26</v>
      </c>
      <c r="D21">
        <v>5</v>
      </c>
      <c r="E21">
        <v>2</v>
      </c>
      <c r="J21" t="str">
        <f ca="1">_xlfn.FORMULATEXT(J22)</f>
        <v>=feid.GET_INDEX_2D(I22,$C$4:$H$10,TRUE)</v>
      </c>
    </row>
    <row r="22" spans="2:12" x14ac:dyDescent="0.25">
      <c r="C22">
        <v>39</v>
      </c>
      <c r="D22">
        <v>7</v>
      </c>
      <c r="E22">
        <v>3</v>
      </c>
      <c r="I22" s="32">
        <v>27</v>
      </c>
      <c r="J22" cm="1">
        <f t="array" ref="J22">feid.GET_INDEX_2D(I22,$C$4:$H$10,TRUE)</f>
        <v>42</v>
      </c>
    </row>
    <row r="23" spans="2:12" x14ac:dyDescent="0.25">
      <c r="C23">
        <v>35</v>
      </c>
      <c r="D23">
        <v>6</v>
      </c>
      <c r="E23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EE4A-B960-4E96-AF54-F44C7D2C7E42}">
  <sheetPr>
    <tabColor rgb="FF00B0F0"/>
  </sheetPr>
  <dimension ref="B1:P63"/>
  <sheetViews>
    <sheetView zoomScale="130" zoomScaleNormal="130" workbookViewId="0">
      <pane ySplit="11" topLeftCell="A51" activePane="bottomLeft" state="frozen"/>
      <selection pane="bottomLeft" activeCell="R63" sqref="R63"/>
    </sheetView>
  </sheetViews>
  <sheetFormatPr defaultRowHeight="15" x14ac:dyDescent="0.25"/>
  <cols>
    <col min="1" max="1" width="1.7109375" customWidth="1"/>
  </cols>
  <sheetData>
    <row r="1" spans="2:15" ht="7.5" customHeight="1" x14ac:dyDescent="0.25"/>
    <row r="2" spans="2:15" x14ac:dyDescent="0.25">
      <c r="B2" s="6" t="s">
        <v>42</v>
      </c>
      <c r="C2" s="5"/>
      <c r="D2" s="5"/>
      <c r="E2" s="5"/>
      <c r="F2" s="5"/>
      <c r="G2" s="5"/>
      <c r="H2" s="5"/>
    </row>
    <row r="3" spans="2:15" ht="15.75" thickBot="1" x14ac:dyDescent="0.3">
      <c r="B3" s="25" t="s">
        <v>4</v>
      </c>
      <c r="C3" s="24" cm="1">
        <f t="array" ref="C3:H3">_xlfn.SEQUENCE(1,6)</f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J3" s="6" t="s">
        <v>43</v>
      </c>
      <c r="K3" s="5"/>
      <c r="L3" s="5"/>
      <c r="M3" s="5"/>
      <c r="N3" s="5"/>
      <c r="O3" s="5"/>
    </row>
    <row r="4" spans="2:15" x14ac:dyDescent="0.25">
      <c r="B4" s="24" cm="1">
        <f t="array" ref="B4:B10">_xlfn.SEQUENCE(7)</f>
        <v>1</v>
      </c>
      <c r="C4" s="15">
        <v>143</v>
      </c>
      <c r="D4" s="16">
        <v>93</v>
      </c>
      <c r="E4" s="16">
        <v>185</v>
      </c>
      <c r="F4" s="16">
        <v>133</v>
      </c>
      <c r="G4" s="16">
        <v>40</v>
      </c>
      <c r="H4" s="17">
        <v>26</v>
      </c>
      <c r="J4" s="43" t="b">
        <v>0</v>
      </c>
      <c r="K4" s="44" t="b">
        <v>0</v>
      </c>
      <c r="L4" s="44" t="b">
        <v>0</v>
      </c>
      <c r="M4" s="44" t="b">
        <v>0</v>
      </c>
      <c r="N4" s="44" t="b">
        <v>0</v>
      </c>
      <c r="O4" s="45" t="b">
        <v>0</v>
      </c>
    </row>
    <row r="5" spans="2:15" x14ac:dyDescent="0.25">
      <c r="B5" s="24">
        <v>2</v>
      </c>
      <c r="C5" s="18">
        <v>61</v>
      </c>
      <c r="D5" s="19">
        <v>61</v>
      </c>
      <c r="E5" s="19">
        <v>19</v>
      </c>
      <c r="F5" s="19">
        <v>14</v>
      </c>
      <c r="G5" s="19">
        <v>58</v>
      </c>
      <c r="H5" s="20">
        <v>141</v>
      </c>
      <c r="J5" s="46" t="b">
        <v>0</v>
      </c>
      <c r="K5" s="47" t="b">
        <v>1</v>
      </c>
      <c r="L5" s="47" t="b">
        <v>0</v>
      </c>
      <c r="M5" s="47" t="b">
        <v>0</v>
      </c>
      <c r="N5" s="47" t="b">
        <v>0</v>
      </c>
      <c r="O5" s="48" t="b">
        <v>0</v>
      </c>
    </row>
    <row r="6" spans="2:15" x14ac:dyDescent="0.25">
      <c r="B6" s="24">
        <v>3</v>
      </c>
      <c r="C6" s="18">
        <v>100</v>
      </c>
      <c r="D6" s="19">
        <v>170</v>
      </c>
      <c r="E6" s="19">
        <v>119</v>
      </c>
      <c r="F6" s="19">
        <v>162</v>
      </c>
      <c r="G6" s="19">
        <v>84</v>
      </c>
      <c r="H6" s="20">
        <v>112</v>
      </c>
      <c r="J6" s="46" t="b">
        <v>0</v>
      </c>
      <c r="K6" s="47" t="b">
        <v>0</v>
      </c>
      <c r="L6" s="47" t="b">
        <v>0</v>
      </c>
      <c r="M6" s="47" t="b">
        <v>0</v>
      </c>
      <c r="N6" s="47" t="b">
        <v>0</v>
      </c>
      <c r="O6" s="48" t="b">
        <v>0</v>
      </c>
    </row>
    <row r="7" spans="2:15" x14ac:dyDescent="0.25">
      <c r="B7" s="24">
        <v>4</v>
      </c>
      <c r="C7" s="18">
        <v>76</v>
      </c>
      <c r="D7" s="19">
        <v>173</v>
      </c>
      <c r="E7" s="19">
        <v>18</v>
      </c>
      <c r="F7" s="19">
        <v>28</v>
      </c>
      <c r="G7" s="19">
        <v>190</v>
      </c>
      <c r="H7" s="20">
        <v>53</v>
      </c>
      <c r="J7" s="46" t="b">
        <v>0</v>
      </c>
      <c r="K7" s="47" t="b">
        <v>0</v>
      </c>
      <c r="L7" s="47" t="b">
        <v>0</v>
      </c>
      <c r="M7" s="47" t="b">
        <v>0</v>
      </c>
      <c r="N7" s="47" t="b">
        <v>0</v>
      </c>
      <c r="O7" s="48" t="b">
        <v>0</v>
      </c>
    </row>
    <row r="8" spans="2:15" x14ac:dyDescent="0.25">
      <c r="B8" s="24">
        <v>5</v>
      </c>
      <c r="C8" s="18">
        <v>127</v>
      </c>
      <c r="D8" s="19">
        <v>61</v>
      </c>
      <c r="E8" s="19">
        <v>200</v>
      </c>
      <c r="F8" s="19">
        <v>5</v>
      </c>
      <c r="G8" s="19">
        <v>186</v>
      </c>
      <c r="H8" s="20">
        <v>32</v>
      </c>
      <c r="J8" s="46" t="b">
        <v>1</v>
      </c>
      <c r="K8" s="47" t="b">
        <v>1</v>
      </c>
      <c r="L8" s="47" t="b">
        <v>1</v>
      </c>
      <c r="M8" s="47" t="b">
        <v>1</v>
      </c>
      <c r="N8" s="47" t="b">
        <v>1</v>
      </c>
      <c r="O8" s="48" t="b">
        <v>1</v>
      </c>
    </row>
    <row r="9" spans="2:15" x14ac:dyDescent="0.25">
      <c r="B9" s="24">
        <v>6</v>
      </c>
      <c r="C9" s="18">
        <v>52</v>
      </c>
      <c r="D9" s="19">
        <v>111</v>
      </c>
      <c r="E9" s="19">
        <v>172</v>
      </c>
      <c r="F9" s="19">
        <v>144</v>
      </c>
      <c r="G9" s="19">
        <v>61</v>
      </c>
      <c r="H9" s="20">
        <v>112</v>
      </c>
      <c r="J9" s="46" t="b">
        <v>0</v>
      </c>
      <c r="K9" s="47" t="b">
        <v>0</v>
      </c>
      <c r="L9" s="47" t="b">
        <v>0</v>
      </c>
      <c r="M9" s="47" t="b">
        <v>0</v>
      </c>
      <c r="N9" s="47" t="b">
        <v>0</v>
      </c>
      <c r="O9" s="48" t="b">
        <v>0</v>
      </c>
    </row>
    <row r="10" spans="2:15" ht="15.75" thickBot="1" x14ac:dyDescent="0.3">
      <c r="B10" s="24">
        <v>7</v>
      </c>
      <c r="C10" s="21">
        <v>61</v>
      </c>
      <c r="D10" s="22">
        <v>43</v>
      </c>
      <c r="E10" s="22">
        <v>61</v>
      </c>
      <c r="F10" s="22">
        <v>43</v>
      </c>
      <c r="G10" s="22">
        <v>83</v>
      </c>
      <c r="H10" s="23">
        <v>27</v>
      </c>
      <c r="J10" s="49" t="b">
        <v>0</v>
      </c>
      <c r="K10" s="50" t="b">
        <v>0</v>
      </c>
      <c r="L10" s="50" t="b">
        <v>0</v>
      </c>
      <c r="M10" s="50" t="b">
        <v>0</v>
      </c>
      <c r="N10" s="50" t="b">
        <v>0</v>
      </c>
      <c r="O10" s="51" t="b">
        <v>0</v>
      </c>
    </row>
    <row r="12" spans="2:15" s="27" customFormat="1" ht="6.75" customHeight="1" x14ac:dyDescent="0.25"/>
    <row r="14" spans="2:15" s="29" customFormat="1" x14ac:dyDescent="0.25">
      <c r="C14" s="30" t="s">
        <v>36</v>
      </c>
    </row>
    <row r="16" spans="2:15" x14ac:dyDescent="0.25">
      <c r="C16" s="2" t="s">
        <v>71</v>
      </c>
      <c r="K16" s="2" t="s">
        <v>72</v>
      </c>
    </row>
    <row r="17" spans="2:16" x14ac:dyDescent="0.25">
      <c r="C17" s="42" t="str">
        <f ca="1">_xlfn.FORMULATEXT(C18)</f>
        <v>=feid.IS_ALL_IN_VECTOR(B18,$C$4:$H$10)</v>
      </c>
      <c r="K17" s="42" t="str">
        <f ca="1">_xlfn.FORMULATEXT(K18)</f>
        <v>=feid.IS_ALL_IN_VECTOR(J18:J21,$C$4:$H$10)</v>
      </c>
    </row>
    <row r="18" spans="2:16" x14ac:dyDescent="0.25">
      <c r="B18" s="32">
        <v>19</v>
      </c>
      <c r="C18" t="b" cm="1">
        <f t="array" ref="C18:H24">feid.IS_ALL_IN_VECTOR(B18,$C$4:$H$10)</f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J18" s="32">
        <v>61</v>
      </c>
      <c r="K18" t="b" cm="1">
        <f t="array" ref="K18:P24">feid.IS_ALL_IN_VECTOR(J18:J21,$C$4:$H$10)</f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2:16" x14ac:dyDescent="0.25"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J19" s="32">
        <v>100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</row>
    <row r="20" spans="2:16" x14ac:dyDescent="0.25"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J20" s="32">
        <v>76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2:16" x14ac:dyDescent="0.25"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J21" s="32">
        <v>186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2:16" x14ac:dyDescent="0.25"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</row>
    <row r="23" spans="2:16" x14ac:dyDescent="0.25"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</row>
    <row r="24" spans="2:16" x14ac:dyDescent="0.25"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6" spans="2:16" s="29" customFormat="1" x14ac:dyDescent="0.25">
      <c r="C26" s="30" t="s">
        <v>37</v>
      </c>
    </row>
    <row r="28" spans="2:16" x14ac:dyDescent="0.25">
      <c r="C28" s="2" t="s">
        <v>73</v>
      </c>
      <c r="K28" s="2" t="s">
        <v>74</v>
      </c>
    </row>
    <row r="29" spans="2:16" x14ac:dyDescent="0.25">
      <c r="C29" s="42" t="str">
        <f ca="1">_xlfn.FORMULATEXT(C31)</f>
        <v>=feid.IS_COLS_EQUAL_VECTOR(C30:H30,$C$4:$H$10)</v>
      </c>
      <c r="K29" s="42" t="str">
        <f ca="1">_xlfn.FORMULATEXT(K31)</f>
        <v>=feid.IS_COLS_EQUAL_VECTOR(J31:J36,$C$4:$H$10)</v>
      </c>
    </row>
    <row r="30" spans="2:16" x14ac:dyDescent="0.25">
      <c r="C30" s="32">
        <v>61</v>
      </c>
      <c r="D30" s="32">
        <v>2</v>
      </c>
      <c r="E30" s="32">
        <v>200</v>
      </c>
      <c r="F30" s="32">
        <v>5</v>
      </c>
      <c r="G30" s="32">
        <v>61</v>
      </c>
      <c r="H30" s="32">
        <v>26</v>
      </c>
    </row>
    <row r="31" spans="2:16" x14ac:dyDescent="0.25">
      <c r="C31" t="b" cm="1">
        <f t="array" ref="C31:H37">feid.IS_COLS_EQUAL_VECTOR(C30:H30,$C$4:$H$10)</f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J31" s="32">
        <v>127</v>
      </c>
      <c r="K31" t="b" cm="1">
        <f t="array" ref="K31:P37">feid.IS_COLS_EQUAL_VECTOR(J31:J36,$C$4:$H$10)</f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2:16" x14ac:dyDescent="0.25"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J32" s="32">
        <v>61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 spans="3:16" x14ac:dyDescent="0.25"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J33" s="32">
        <v>200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3:16" x14ac:dyDescent="0.25"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J34" s="32">
        <v>5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</row>
    <row r="35" spans="3:16" x14ac:dyDescent="0.25">
      <c r="C35" t="b">
        <v>0</v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J35" s="32">
        <v>186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 spans="3:16" x14ac:dyDescent="0.25"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J36" s="32">
        <v>32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</row>
    <row r="37" spans="3:16" x14ac:dyDescent="0.25"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9" spans="3:16" s="29" customFormat="1" x14ac:dyDescent="0.25">
      <c r="C39" s="30" t="s">
        <v>38</v>
      </c>
    </row>
    <row r="41" spans="3:16" x14ac:dyDescent="0.25">
      <c r="C41" s="2" t="s">
        <v>39</v>
      </c>
      <c r="K41" s="2" t="s">
        <v>40</v>
      </c>
    </row>
    <row r="42" spans="3:16" x14ac:dyDescent="0.25">
      <c r="C42" s="42" t="str">
        <f ca="1">_xlfn.FORMULATEXT(C44)</f>
        <v>=feid.IS_ALL_COLS_EQUAL_VECTOR(C43:H43,$C$4:$H$10)</v>
      </c>
      <c r="K42" s="42" t="str">
        <f ca="1">_xlfn.FORMULATEXT(K44)</f>
        <v>=feid.IS_ALL_COLS_EQUAL_VECTOR(J44:J49,$C$4:$H$10,LAMBDA(x, AND(x)))</v>
      </c>
    </row>
    <row r="43" spans="3:16" x14ac:dyDescent="0.25">
      <c r="C43" s="32">
        <v>61</v>
      </c>
      <c r="D43" s="32">
        <v>2</v>
      </c>
      <c r="E43" s="32">
        <v>200</v>
      </c>
      <c r="F43" s="32">
        <v>5</v>
      </c>
      <c r="G43" s="32">
        <v>61</v>
      </c>
      <c r="H43" s="32">
        <v>26</v>
      </c>
    </row>
    <row r="44" spans="3:16" x14ac:dyDescent="0.25">
      <c r="C44" t="b" cm="1">
        <f t="array" ref="C44:C50">feid.IS_ALL_COLS_EQUAL_VECTOR(C43:H43,$C$4:$H$10)</f>
        <v>1</v>
      </c>
      <c r="J44" s="32">
        <v>127</v>
      </c>
      <c r="K44" t="b" cm="1">
        <f t="array" ref="K44:K50">feid.IS_ALL_COLS_EQUAL_VECTOR(J44:J49,$C$4:$H$10,_xlfn.LAMBDA(_xlpm.x, AND(_xlpm.x)))</f>
        <v>0</v>
      </c>
    </row>
    <row r="45" spans="3:16" x14ac:dyDescent="0.25">
      <c r="C45" t="b">
        <v>1</v>
      </c>
      <c r="J45" s="32">
        <v>61</v>
      </c>
      <c r="K45" t="b">
        <v>0</v>
      </c>
    </row>
    <row r="46" spans="3:16" x14ac:dyDescent="0.25">
      <c r="C46" t="b">
        <v>0</v>
      </c>
      <c r="J46" s="32">
        <v>200</v>
      </c>
      <c r="K46" t="b">
        <v>0</v>
      </c>
    </row>
    <row r="47" spans="3:16" x14ac:dyDescent="0.25">
      <c r="C47" t="b">
        <v>0</v>
      </c>
      <c r="J47" s="32">
        <v>5</v>
      </c>
      <c r="K47" t="b">
        <v>0</v>
      </c>
    </row>
    <row r="48" spans="3:16" x14ac:dyDescent="0.25">
      <c r="C48" t="b">
        <v>1</v>
      </c>
      <c r="J48" s="32">
        <v>186</v>
      </c>
      <c r="K48" t="b">
        <v>1</v>
      </c>
    </row>
    <row r="49" spans="3:16" x14ac:dyDescent="0.25">
      <c r="C49" t="b">
        <v>1</v>
      </c>
      <c r="J49" s="32">
        <v>32</v>
      </c>
      <c r="K49" t="b">
        <v>0</v>
      </c>
    </row>
    <row r="50" spans="3:16" x14ac:dyDescent="0.25">
      <c r="C50" t="b">
        <v>1</v>
      </c>
      <c r="K50" t="b">
        <v>0</v>
      </c>
    </row>
    <row r="52" spans="3:16" s="29" customFormat="1" x14ac:dyDescent="0.25">
      <c r="C52" s="30" t="s">
        <v>41</v>
      </c>
    </row>
    <row r="54" spans="3:16" x14ac:dyDescent="0.25">
      <c r="C54" s="2" t="s">
        <v>81</v>
      </c>
      <c r="K54" s="2" t="s">
        <v>82</v>
      </c>
    </row>
    <row r="55" spans="3:16" x14ac:dyDescent="0.25">
      <c r="C55" s="42" t="str">
        <f ca="1">_xlfn.FORMULATEXT(C57)</f>
        <v>=feid.IS_ROWS_LOGICAL($J$4:$O$10,LAMBDA(x, AND(x)))</v>
      </c>
      <c r="K55" s="42" t="str">
        <f ca="1">_xlfn.FORMULATEXT(K57)</f>
        <v>=feid.IS_COLUMNS_LOGICAL($J$4:$O$10)</v>
      </c>
    </row>
    <row r="57" spans="3:16" x14ac:dyDescent="0.25">
      <c r="C57" t="b" cm="1">
        <f t="array" ref="C57:C63">feid.IS_ROWS_LOGICAL($J$4:$O$10,_xlfn.LAMBDA(_xlpm.x, AND(_xlpm.x)))</f>
        <v>0</v>
      </c>
      <c r="K57" t="b" cm="1">
        <f t="array" ref="K57:P57">feid.IS_COLUMNS_LOGICAL($J$4:$O$10)</f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</row>
    <row r="58" spans="3:16" x14ac:dyDescent="0.25">
      <c r="C58" t="b">
        <v>0</v>
      </c>
    </row>
    <row r="59" spans="3:16" x14ac:dyDescent="0.25">
      <c r="C59" t="b">
        <v>0</v>
      </c>
    </row>
    <row r="60" spans="3:16" x14ac:dyDescent="0.25">
      <c r="C60" t="b">
        <v>0</v>
      </c>
    </row>
    <row r="61" spans="3:16" x14ac:dyDescent="0.25">
      <c r="C61" t="b">
        <v>1</v>
      </c>
    </row>
    <row r="62" spans="3:16" x14ac:dyDescent="0.25">
      <c r="C62" t="b">
        <v>0</v>
      </c>
    </row>
    <row r="63" spans="3:16" x14ac:dyDescent="0.25">
      <c r="C63" t="b">
        <v>0</v>
      </c>
    </row>
  </sheetData>
  <conditionalFormatting sqref="C18:H24 K18:P24 D30:H30 C31:H36">
    <cfRule type="cellIs" dxfId="6" priority="13" operator="equal">
      <formula>TRUE</formula>
    </cfRule>
  </conditionalFormatting>
  <conditionalFormatting sqref="K31:P36">
    <cfRule type="cellIs" dxfId="5" priority="10" operator="equal">
      <formula>TRUE</formula>
    </cfRule>
  </conditionalFormatting>
  <conditionalFormatting sqref="D43:H43 C44:H49">
    <cfRule type="cellIs" dxfId="4" priority="9" operator="equal">
      <formula>TRUE</formula>
    </cfRule>
  </conditionalFormatting>
  <conditionalFormatting sqref="K44:P49">
    <cfRule type="cellIs" dxfId="3" priority="8" operator="equal">
      <formula>TRUE</formula>
    </cfRule>
  </conditionalFormatting>
  <conditionalFormatting sqref="J4:O10">
    <cfRule type="cellIs" dxfId="2" priority="3" operator="equal">
      <formula>TRUE</formula>
    </cfRule>
  </conditionalFormatting>
  <conditionalFormatting sqref="C57:H62">
    <cfRule type="cellIs" dxfId="1" priority="2" operator="equal">
      <formula>TRUE</formula>
    </cfRule>
  </conditionalFormatting>
  <conditionalFormatting sqref="K57:P62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BE66-AD24-43E1-B382-E9390C4F49B0}">
  <sheetPr>
    <tabColor rgb="FF00B0F0"/>
  </sheetPr>
  <dimension ref="C1:K22"/>
  <sheetViews>
    <sheetView zoomScale="130" zoomScaleNormal="130" workbookViewId="0">
      <selection activeCell="J14" sqref="J14"/>
    </sheetView>
  </sheetViews>
  <sheetFormatPr defaultRowHeight="15" x14ac:dyDescent="0.25"/>
  <cols>
    <col min="1" max="1" width="1.7109375" customWidth="1"/>
  </cols>
  <sheetData>
    <row r="1" spans="3:11" ht="7.5" customHeight="1" x14ac:dyDescent="0.25"/>
    <row r="2" spans="3:11" s="29" customFormat="1" x14ac:dyDescent="0.25">
      <c r="C2" s="30" t="s">
        <v>45</v>
      </c>
    </row>
    <row r="4" spans="3:11" x14ac:dyDescent="0.25">
      <c r="C4" s="31" t="s">
        <v>46</v>
      </c>
      <c r="D4" s="31" t="s">
        <v>47</v>
      </c>
      <c r="I4" s="2" t="s">
        <v>75</v>
      </c>
    </row>
    <row r="5" spans="3:11" x14ac:dyDescent="0.25">
      <c r="C5" s="52">
        <v>1</v>
      </c>
      <c r="D5" s="52">
        <v>3</v>
      </c>
      <c r="I5" s="53" t="str">
        <f ca="1">_xlfn.FORMULATEXT(I6)</f>
        <v>=feid.MAKE_SEQUENCE_FROM_VECTOR($C$5:$C$7,$D$5:$D$7,TRUE)</v>
      </c>
    </row>
    <row r="6" spans="3:11" x14ac:dyDescent="0.25">
      <c r="C6" s="52">
        <v>5</v>
      </c>
      <c r="D6" s="52">
        <v>7</v>
      </c>
      <c r="I6" cm="1">
        <f t="array" ref="I6:K11">feid.MAKE_SEQUENCE_FROM_VECTOR($C$5:$C$7,$D$5:$D$7,TRUE)</f>
        <v>1</v>
      </c>
      <c r="J6">
        <v>5</v>
      </c>
      <c r="K6">
        <v>-2</v>
      </c>
    </row>
    <row r="7" spans="3:11" x14ac:dyDescent="0.25">
      <c r="C7" s="52">
        <v>-2</v>
      </c>
      <c r="D7" s="52">
        <v>3</v>
      </c>
      <c r="I7">
        <v>2</v>
      </c>
      <c r="J7">
        <v>6</v>
      </c>
      <c r="K7">
        <v>-1</v>
      </c>
    </row>
    <row r="8" spans="3:11" x14ac:dyDescent="0.25">
      <c r="I8">
        <v>3</v>
      </c>
      <c r="J8">
        <v>7</v>
      </c>
      <c r="K8">
        <v>0</v>
      </c>
    </row>
    <row r="9" spans="3:11" x14ac:dyDescent="0.25">
      <c r="C9" s="2" t="s">
        <v>48</v>
      </c>
      <c r="I9" t="e">
        <v>#N/A</v>
      </c>
      <c r="J9" t="e">
        <v>#N/A</v>
      </c>
      <c r="K9">
        <v>1</v>
      </c>
    </row>
    <row r="10" spans="3:11" x14ac:dyDescent="0.25">
      <c r="C10" s="53" t="str">
        <f ca="1">_xlfn.FORMULATEXT(C11)</f>
        <v>=feid.MAKE_SEQUENCE_FROM_VECTOR($C$5:$C$7,$D$5:$D$7)</v>
      </c>
      <c r="I10" t="e">
        <v>#N/A</v>
      </c>
      <c r="J10" t="e">
        <v>#N/A</v>
      </c>
      <c r="K10">
        <v>2</v>
      </c>
    </row>
    <row r="11" spans="3:11" x14ac:dyDescent="0.25">
      <c r="C11" cm="1">
        <f t="array" ref="C11:C22">feid.MAKE_SEQUENCE_FROM_VECTOR($C$5:$C$7,$D$5:$D$7)</f>
        <v>1</v>
      </c>
      <c r="I11" t="e">
        <v>#N/A</v>
      </c>
      <c r="J11" t="e">
        <v>#N/A</v>
      </c>
      <c r="K11">
        <v>3</v>
      </c>
    </row>
    <row r="12" spans="3:11" x14ac:dyDescent="0.25">
      <c r="C12">
        <v>2</v>
      </c>
    </row>
    <row r="13" spans="3:11" x14ac:dyDescent="0.25">
      <c r="C13">
        <v>3</v>
      </c>
    </row>
    <row r="14" spans="3:11" x14ac:dyDescent="0.25">
      <c r="C14">
        <v>5</v>
      </c>
    </row>
    <row r="15" spans="3:11" x14ac:dyDescent="0.25">
      <c r="C15">
        <v>6</v>
      </c>
    </row>
    <row r="16" spans="3:11" x14ac:dyDescent="0.25">
      <c r="C16">
        <v>7</v>
      </c>
    </row>
    <row r="17" spans="3:3" x14ac:dyDescent="0.25">
      <c r="C17">
        <v>-2</v>
      </c>
    </row>
    <row r="18" spans="3:3" x14ac:dyDescent="0.25">
      <c r="C18">
        <v>-1</v>
      </c>
    </row>
    <row r="19" spans="3:3" x14ac:dyDescent="0.25">
      <c r="C19">
        <v>0</v>
      </c>
    </row>
    <row r="20" spans="3:3" x14ac:dyDescent="0.25">
      <c r="C20">
        <v>1</v>
      </c>
    </row>
    <row r="21" spans="3:3" x14ac:dyDescent="0.25">
      <c r="C21">
        <v>2</v>
      </c>
    </row>
    <row r="22" spans="3:3" x14ac:dyDescent="0.25">
      <c r="C22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46E-E307-43DF-AA05-64465AD4AE5C}">
  <sheetPr>
    <tabColor rgb="FF00B0F0"/>
  </sheetPr>
  <dimension ref="C1:M44"/>
  <sheetViews>
    <sheetView zoomScale="130" zoomScaleNormal="130" workbookViewId="0">
      <pane ySplit="10" topLeftCell="A32" activePane="bottomLeft" state="frozen"/>
      <selection pane="bottomLeft" activeCell="M42" sqref="M42"/>
    </sheetView>
  </sheetViews>
  <sheetFormatPr defaultRowHeight="15" x14ac:dyDescent="0.25"/>
  <cols>
    <col min="1" max="1" width="1.7109375" customWidth="1"/>
  </cols>
  <sheetData>
    <row r="1" spans="3:11" ht="7.5" customHeight="1" x14ac:dyDescent="0.25"/>
    <row r="3" spans="3:11" ht="30.75" thickBot="1" x14ac:dyDescent="0.3">
      <c r="C3" s="54" t="s">
        <v>49</v>
      </c>
      <c r="E3" s="6" t="s">
        <v>50</v>
      </c>
      <c r="F3" s="5"/>
      <c r="G3" s="5"/>
      <c r="I3" s="2" t="s">
        <v>51</v>
      </c>
    </row>
    <row r="4" spans="3:11" ht="15.75" thickBot="1" x14ac:dyDescent="0.3">
      <c r="C4" s="56">
        <v>1</v>
      </c>
      <c r="E4" s="59">
        <v>3</v>
      </c>
      <c r="F4" s="60">
        <v>2</v>
      </c>
      <c r="G4" s="61">
        <v>1</v>
      </c>
      <c r="I4" s="62">
        <v>3</v>
      </c>
      <c r="J4" s="63">
        <v>2</v>
      </c>
      <c r="K4" s="64">
        <v>1</v>
      </c>
    </row>
    <row r="5" spans="3:11" ht="15.75" thickBot="1" x14ac:dyDescent="0.3">
      <c r="C5" s="57">
        <v>3</v>
      </c>
      <c r="I5" s="65">
        <v>2</v>
      </c>
      <c r="J5" s="66">
        <v>3</v>
      </c>
      <c r="K5" s="67">
        <v>4</v>
      </c>
    </row>
    <row r="6" spans="3:11" x14ac:dyDescent="0.25">
      <c r="C6" s="57">
        <v>2</v>
      </c>
    </row>
    <row r="7" spans="3:11" x14ac:dyDescent="0.25">
      <c r="C7" s="57">
        <v>4</v>
      </c>
    </row>
    <row r="8" spans="3:11" x14ac:dyDescent="0.25">
      <c r="C8" s="57">
        <v>5</v>
      </c>
    </row>
    <row r="9" spans="3:11" ht="15.75" thickBot="1" x14ac:dyDescent="0.3">
      <c r="C9" s="58">
        <v>2</v>
      </c>
    </row>
    <row r="11" spans="3:11" s="27" customFormat="1" ht="6.75" customHeight="1" x14ac:dyDescent="0.25"/>
    <row r="13" spans="3:11" s="29" customFormat="1" x14ac:dyDescent="0.25">
      <c r="C13" s="30" t="s">
        <v>52</v>
      </c>
    </row>
    <row r="15" spans="3:11" x14ac:dyDescent="0.25">
      <c r="C15" s="2" t="s">
        <v>76</v>
      </c>
      <c r="H15" s="2" t="s">
        <v>77</v>
      </c>
    </row>
    <row r="16" spans="3:11" x14ac:dyDescent="0.25">
      <c r="C16" s="53" t="str">
        <f ca="1">_xlfn.FORMULATEXT(C17)</f>
        <v>=feid.REPEAT_ARRAY_BY_ROW($E$4:$G$4)</v>
      </c>
      <c r="H16" s="53" t="str">
        <f ca="1">_xlfn.FORMULATEXT(H17)</f>
        <v>=feid.REPEAT_ARRAY_BY_ROW($I$4:$K$5,3)</v>
      </c>
    </row>
    <row r="17" spans="3:13" x14ac:dyDescent="0.25">
      <c r="C17" cm="1">
        <f t="array" ref="C17:E18">feid.REPEAT_ARRAY_BY_ROW($E$4:$G$4)</f>
        <v>3</v>
      </c>
      <c r="D17">
        <v>2</v>
      </c>
      <c r="E17">
        <v>1</v>
      </c>
      <c r="H17" cm="1">
        <f t="array" ref="H17:J22">feid.REPEAT_ARRAY_BY_ROW($I$4:$K$5,3)</f>
        <v>3</v>
      </c>
      <c r="I17">
        <v>2</v>
      </c>
      <c r="J17">
        <v>1</v>
      </c>
    </row>
    <row r="18" spans="3:13" x14ac:dyDescent="0.25">
      <c r="C18">
        <v>3</v>
      </c>
      <c r="D18">
        <v>2</v>
      </c>
      <c r="E18">
        <v>1</v>
      </c>
      <c r="H18">
        <v>2</v>
      </c>
      <c r="I18">
        <v>3</v>
      </c>
      <c r="J18">
        <v>4</v>
      </c>
    </row>
    <row r="19" spans="3:13" x14ac:dyDescent="0.25">
      <c r="H19">
        <v>3</v>
      </c>
      <c r="I19">
        <v>2</v>
      </c>
      <c r="J19">
        <v>1</v>
      </c>
    </row>
    <row r="20" spans="3:13" x14ac:dyDescent="0.25">
      <c r="H20">
        <v>2</v>
      </c>
      <c r="I20">
        <v>3</v>
      </c>
      <c r="J20">
        <v>4</v>
      </c>
    </row>
    <row r="21" spans="3:13" x14ac:dyDescent="0.25">
      <c r="H21">
        <v>3</v>
      </c>
      <c r="I21">
        <v>2</v>
      </c>
      <c r="J21">
        <v>1</v>
      </c>
    </row>
    <row r="22" spans="3:13" x14ac:dyDescent="0.25">
      <c r="H22">
        <v>2</v>
      </c>
      <c r="I22">
        <v>3</v>
      </c>
      <c r="J22">
        <v>4</v>
      </c>
    </row>
    <row r="24" spans="3:13" s="29" customFormat="1" x14ac:dyDescent="0.25">
      <c r="C24" s="30" t="s">
        <v>53</v>
      </c>
    </row>
    <row r="26" spans="3:13" x14ac:dyDescent="0.25">
      <c r="C26" s="2" t="s">
        <v>78</v>
      </c>
      <c r="H26" s="2" t="s">
        <v>79</v>
      </c>
    </row>
    <row r="27" spans="3:13" x14ac:dyDescent="0.25">
      <c r="C27" s="53" t="str">
        <f ca="1">_xlfn.FORMULATEXT(C28)</f>
        <v>=feid.REPEAT_ARRAY_BY_COLUMN($C$4:$C$9,4)</v>
      </c>
      <c r="H27" s="53" t="str">
        <f ca="1">_xlfn.FORMULATEXT(H28)</f>
        <v>=feid.REPEAT_ARRAY_BY_COLUMN($I$4:$K$5)</v>
      </c>
    </row>
    <row r="28" spans="3:13" x14ac:dyDescent="0.25">
      <c r="C28" cm="1">
        <f t="array" ref="C28:F33">feid.REPEAT_ARRAY_BY_COLUMN($C$4:$C$9,4)</f>
        <v>1</v>
      </c>
      <c r="D28">
        <v>1</v>
      </c>
      <c r="E28">
        <v>1</v>
      </c>
      <c r="F28">
        <v>1</v>
      </c>
      <c r="H28" cm="1">
        <f t="array" ref="H28:M29">feid.REPEAT_ARRAY_BY_COLUMN($I$4:$K$5)</f>
        <v>3</v>
      </c>
      <c r="I28">
        <v>2</v>
      </c>
      <c r="J28">
        <v>1</v>
      </c>
      <c r="K28">
        <v>3</v>
      </c>
      <c r="L28">
        <v>2</v>
      </c>
      <c r="M28">
        <v>1</v>
      </c>
    </row>
    <row r="29" spans="3:13" x14ac:dyDescent="0.25">
      <c r="C29">
        <v>3</v>
      </c>
      <c r="D29">
        <v>3</v>
      </c>
      <c r="E29">
        <v>3</v>
      </c>
      <c r="F29">
        <v>3</v>
      </c>
      <c r="H29">
        <v>2</v>
      </c>
      <c r="I29">
        <v>3</v>
      </c>
      <c r="J29">
        <v>4</v>
      </c>
      <c r="K29">
        <v>2</v>
      </c>
      <c r="L29">
        <v>3</v>
      </c>
      <c r="M29">
        <v>4</v>
      </c>
    </row>
    <row r="30" spans="3:13" x14ac:dyDescent="0.25">
      <c r="C30">
        <v>2</v>
      </c>
      <c r="D30">
        <v>2</v>
      </c>
      <c r="E30">
        <v>2</v>
      </c>
      <c r="F30">
        <v>2</v>
      </c>
    </row>
    <row r="31" spans="3:13" x14ac:dyDescent="0.25">
      <c r="C31">
        <v>4</v>
      </c>
      <c r="D31">
        <v>4</v>
      </c>
      <c r="E31">
        <v>4</v>
      </c>
      <c r="F31">
        <v>4</v>
      </c>
    </row>
    <row r="32" spans="3:13" x14ac:dyDescent="0.25">
      <c r="C32">
        <v>5</v>
      </c>
      <c r="D32">
        <v>5</v>
      </c>
      <c r="E32">
        <v>5</v>
      </c>
      <c r="F32">
        <v>5</v>
      </c>
    </row>
    <row r="33" spans="3:10" x14ac:dyDescent="0.25">
      <c r="C33">
        <v>2</v>
      </c>
      <c r="D33">
        <v>2</v>
      </c>
      <c r="E33">
        <v>2</v>
      </c>
      <c r="F33">
        <v>2</v>
      </c>
    </row>
    <row r="35" spans="3:10" s="29" customFormat="1" x14ac:dyDescent="0.25">
      <c r="C35" s="30" t="s">
        <v>54</v>
      </c>
    </row>
    <row r="37" spans="3:10" x14ac:dyDescent="0.25">
      <c r="C37" s="2" t="s">
        <v>80</v>
      </c>
      <c r="H37" s="2" t="s">
        <v>79</v>
      </c>
    </row>
    <row r="38" spans="3:10" x14ac:dyDescent="0.25">
      <c r="C38" s="53" t="str">
        <f ca="1">_xlfn.FORMULATEXT(C39)</f>
        <v>=feid.REPEAT_ARRAY($C$4:$C$9,3,FALSE)</v>
      </c>
      <c r="H38" s="53" t="str">
        <f ca="1">_xlfn.FORMULATEXT(H39)</f>
        <v>=feid.REPEAT_ARRAY($I$4:$K$5)</v>
      </c>
    </row>
    <row r="39" spans="3:10" x14ac:dyDescent="0.25">
      <c r="C39" cm="1">
        <f t="array" ref="C39:E44">feid.REPEAT_ARRAY($C$4:$C$9,3,FALSE)</f>
        <v>1</v>
      </c>
      <c r="D39">
        <v>1</v>
      </c>
      <c r="E39">
        <v>1</v>
      </c>
      <c r="H39" cm="1">
        <f t="array" ref="H39:J42">feid.REPEAT_ARRAY($I$4:$K$5)</f>
        <v>3</v>
      </c>
      <c r="I39">
        <v>2</v>
      </c>
      <c r="J39">
        <v>1</v>
      </c>
    </row>
    <row r="40" spans="3:10" x14ac:dyDescent="0.25">
      <c r="C40">
        <v>3</v>
      </c>
      <c r="D40">
        <v>3</v>
      </c>
      <c r="E40">
        <v>3</v>
      </c>
      <c r="H40">
        <v>2</v>
      </c>
      <c r="I40">
        <v>3</v>
      </c>
      <c r="J40">
        <v>4</v>
      </c>
    </row>
    <row r="41" spans="3:10" x14ac:dyDescent="0.25">
      <c r="C41">
        <v>2</v>
      </c>
      <c r="D41">
        <v>2</v>
      </c>
      <c r="E41">
        <v>2</v>
      </c>
      <c r="H41">
        <v>3</v>
      </c>
      <c r="I41">
        <v>2</v>
      </c>
      <c r="J41">
        <v>1</v>
      </c>
    </row>
    <row r="42" spans="3:10" x14ac:dyDescent="0.25">
      <c r="C42">
        <v>4</v>
      </c>
      <c r="D42">
        <v>4</v>
      </c>
      <c r="E42">
        <v>4</v>
      </c>
      <c r="H42">
        <v>2</v>
      </c>
      <c r="I42">
        <v>3</v>
      </c>
      <c r="J42">
        <v>4</v>
      </c>
    </row>
    <row r="43" spans="3:10" x14ac:dyDescent="0.25">
      <c r="C43">
        <v>5</v>
      </c>
      <c r="D43">
        <v>5</v>
      </c>
      <c r="E43">
        <v>5</v>
      </c>
    </row>
    <row r="44" spans="3:10" x14ac:dyDescent="0.25">
      <c r="C44">
        <v>2</v>
      </c>
      <c r="D44">
        <v>2</v>
      </c>
      <c r="E4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BD4-9011-41C8-BE7A-2AB94786EB40}">
  <sheetPr>
    <tabColor rgb="FF00B0F0"/>
  </sheetPr>
  <dimension ref="B1:Z29"/>
  <sheetViews>
    <sheetView zoomScale="115" zoomScaleNormal="115" workbookViewId="0">
      <pane xSplit="11" topLeftCell="L1" activePane="topRight" state="frozen"/>
      <selection pane="topRight" activeCell="W6" sqref="W6"/>
    </sheetView>
  </sheetViews>
  <sheetFormatPr defaultRowHeight="15" x14ac:dyDescent="0.25"/>
  <cols>
    <col min="1" max="1" width="1.7109375" customWidth="1"/>
    <col min="3" max="10" width="5.7109375" customWidth="1"/>
    <col min="12" max="12" width="1.42578125" style="27" customWidth="1"/>
  </cols>
  <sheetData>
    <row r="1" spans="2:26" ht="7.5" customHeight="1" x14ac:dyDescent="0.25"/>
    <row r="2" spans="2:26" x14ac:dyDescent="0.25">
      <c r="C2" s="6" t="s">
        <v>55</v>
      </c>
      <c r="D2" s="6"/>
      <c r="E2" s="6"/>
      <c r="F2" s="6"/>
      <c r="G2" s="6"/>
      <c r="H2" s="6"/>
      <c r="I2" s="6"/>
      <c r="J2" s="6"/>
      <c r="N2" s="71" t="s">
        <v>58</v>
      </c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2:26" ht="15.75" thickBot="1" x14ac:dyDescent="0.3">
      <c r="B3" s="25" t="s">
        <v>4</v>
      </c>
      <c r="C3" s="25" cm="1">
        <f t="array" ref="C3:J3">_xlfn.SEQUENCE(1,8)</f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</row>
    <row r="4" spans="2:26" x14ac:dyDescent="0.25">
      <c r="B4" s="25" cm="1">
        <f t="array" ref="B4:B9">_xlfn.SEQUENCE(6)</f>
        <v>1</v>
      </c>
      <c r="C4" s="62">
        <v>24</v>
      </c>
      <c r="D4" s="63">
        <v>35</v>
      </c>
      <c r="E4" s="63">
        <v>3</v>
      </c>
      <c r="F4" s="63">
        <v>90</v>
      </c>
      <c r="G4" s="63">
        <v>44</v>
      </c>
      <c r="H4" s="63">
        <v>92</v>
      </c>
      <c r="I4" s="63">
        <v>17</v>
      </c>
      <c r="J4" s="64">
        <v>10</v>
      </c>
      <c r="N4" s="2" t="s">
        <v>48</v>
      </c>
      <c r="R4" s="2" t="s">
        <v>56</v>
      </c>
      <c r="W4" s="2" t="s">
        <v>57</v>
      </c>
    </row>
    <row r="5" spans="2:26" x14ac:dyDescent="0.25">
      <c r="B5" s="25">
        <v>2</v>
      </c>
      <c r="C5" s="68">
        <v>66</v>
      </c>
      <c r="D5" s="55">
        <v>6</v>
      </c>
      <c r="E5" s="55">
        <v>40</v>
      </c>
      <c r="F5" s="55">
        <v>6</v>
      </c>
      <c r="G5" s="55">
        <v>42</v>
      </c>
      <c r="H5" s="55">
        <v>74</v>
      </c>
      <c r="I5" s="55">
        <v>43</v>
      </c>
      <c r="J5" s="69">
        <v>34</v>
      </c>
      <c r="N5" s="53" t="str">
        <f ca="1">_xlfn.FORMULATEXT(N6)</f>
        <v>=feid.RESHAPE_BY_COLUMNS($C$4:$J$9)</v>
      </c>
      <c r="R5" s="53" t="str">
        <f ca="1">_xlfn.FORMULATEXT(R6)</f>
        <v>=feid.RESHAPE_BY_COLUMNS($C$4:$J$9,4)</v>
      </c>
      <c r="W5" s="53" t="str">
        <f ca="1">_xlfn.FORMULATEXT(W6)</f>
        <v>=feid.RESHAPE_BY_COLUMNS($C$4:$J$9,3)</v>
      </c>
    </row>
    <row r="6" spans="2:26" x14ac:dyDescent="0.25">
      <c r="B6" s="25">
        <v>3</v>
      </c>
      <c r="C6" s="68">
        <v>39</v>
      </c>
      <c r="D6" s="55">
        <v>1</v>
      </c>
      <c r="E6" s="55">
        <v>35</v>
      </c>
      <c r="F6" s="55">
        <v>5</v>
      </c>
      <c r="G6" s="55">
        <v>49</v>
      </c>
      <c r="H6" s="55">
        <v>31</v>
      </c>
      <c r="I6" s="55">
        <v>81</v>
      </c>
      <c r="J6" s="69">
        <v>23</v>
      </c>
      <c r="N6" cm="1">
        <f t="array" ref="N6:O29">feid.RESHAPE_BY_COLUMNS($C$4:$J$9)</f>
        <v>24</v>
      </c>
      <c r="O6">
        <v>35</v>
      </c>
      <c r="R6" cm="1">
        <f t="array" ref="R6:U17">feid.RESHAPE_BY_COLUMNS($C$4:$J$9,4)</f>
        <v>24</v>
      </c>
      <c r="S6">
        <v>35</v>
      </c>
      <c r="T6">
        <v>3</v>
      </c>
      <c r="U6">
        <v>90</v>
      </c>
      <c r="W6" t="str" cm="1">
        <f t="array" ref="W6">feid.RESHAPE_BY_COLUMNS($C$4:$J$9,3)</f>
        <v>#INVALID_NUM_SPLIT</v>
      </c>
    </row>
    <row r="7" spans="2:26" x14ac:dyDescent="0.25">
      <c r="B7" s="25">
        <v>4</v>
      </c>
      <c r="C7" s="68">
        <v>52</v>
      </c>
      <c r="D7" s="55">
        <v>38</v>
      </c>
      <c r="E7" s="55">
        <v>32</v>
      </c>
      <c r="F7" s="55">
        <v>100</v>
      </c>
      <c r="G7" s="55">
        <v>45</v>
      </c>
      <c r="H7" s="55">
        <v>8</v>
      </c>
      <c r="I7" s="55">
        <v>9</v>
      </c>
      <c r="J7" s="69">
        <v>45</v>
      </c>
      <c r="N7">
        <v>66</v>
      </c>
      <c r="O7">
        <v>6</v>
      </c>
      <c r="R7">
        <v>66</v>
      </c>
      <c r="S7">
        <v>6</v>
      </c>
      <c r="T7">
        <v>40</v>
      </c>
      <c r="U7">
        <v>6</v>
      </c>
    </row>
    <row r="8" spans="2:26" x14ac:dyDescent="0.25">
      <c r="B8" s="25">
        <v>5</v>
      </c>
      <c r="C8" s="68">
        <v>88</v>
      </c>
      <c r="D8" s="55">
        <v>30</v>
      </c>
      <c r="E8" s="55">
        <v>25</v>
      </c>
      <c r="F8" s="55">
        <v>64</v>
      </c>
      <c r="G8" s="55">
        <v>26</v>
      </c>
      <c r="H8" s="55">
        <v>49</v>
      </c>
      <c r="I8" s="55">
        <v>83</v>
      </c>
      <c r="J8" s="69">
        <v>39</v>
      </c>
      <c r="N8">
        <v>39</v>
      </c>
      <c r="O8">
        <v>1</v>
      </c>
      <c r="R8">
        <v>39</v>
      </c>
      <c r="S8">
        <v>1</v>
      </c>
      <c r="T8">
        <v>35</v>
      </c>
      <c r="U8">
        <v>5</v>
      </c>
    </row>
    <row r="9" spans="2:26" ht="15.75" thickBot="1" x14ac:dyDescent="0.3">
      <c r="B9" s="25">
        <v>6</v>
      </c>
      <c r="C9" s="65">
        <v>52</v>
      </c>
      <c r="D9" s="66">
        <v>16</v>
      </c>
      <c r="E9" s="66">
        <v>87</v>
      </c>
      <c r="F9" s="66">
        <v>70</v>
      </c>
      <c r="G9" s="66">
        <v>90</v>
      </c>
      <c r="H9" s="66">
        <v>23</v>
      </c>
      <c r="I9" s="66">
        <v>81</v>
      </c>
      <c r="J9" s="67">
        <v>55</v>
      </c>
      <c r="N9">
        <v>52</v>
      </c>
      <c r="O9">
        <v>38</v>
      </c>
      <c r="R9">
        <v>52</v>
      </c>
      <c r="S9">
        <v>38</v>
      </c>
      <c r="T9">
        <v>32</v>
      </c>
      <c r="U9">
        <v>100</v>
      </c>
    </row>
    <row r="10" spans="2:26" ht="15.75" thickBot="1" x14ac:dyDescent="0.3">
      <c r="N10">
        <v>88</v>
      </c>
      <c r="O10">
        <v>30</v>
      </c>
      <c r="R10">
        <v>88</v>
      </c>
      <c r="S10">
        <v>30</v>
      </c>
      <c r="T10">
        <v>25</v>
      </c>
      <c r="U10">
        <v>64</v>
      </c>
    </row>
    <row r="11" spans="2:26" ht="15.75" thickBot="1" x14ac:dyDescent="0.3">
      <c r="B11">
        <v>2</v>
      </c>
      <c r="C11" s="72"/>
      <c r="D11" s="73"/>
      <c r="E11" s="72"/>
      <c r="F11" s="73"/>
      <c r="G11" s="72"/>
      <c r="H11" s="73"/>
      <c r="I11" s="72"/>
      <c r="J11" s="73"/>
      <c r="N11">
        <v>52</v>
      </c>
      <c r="O11">
        <v>16</v>
      </c>
      <c r="R11">
        <v>52</v>
      </c>
      <c r="S11">
        <v>16</v>
      </c>
      <c r="T11">
        <v>87</v>
      </c>
      <c r="U11">
        <v>70</v>
      </c>
    </row>
    <row r="12" spans="2:26" ht="15.75" thickBot="1" x14ac:dyDescent="0.3">
      <c r="N12">
        <v>3</v>
      </c>
      <c r="O12">
        <v>90</v>
      </c>
      <c r="R12">
        <v>44</v>
      </c>
      <c r="S12">
        <v>92</v>
      </c>
      <c r="T12">
        <v>17</v>
      </c>
      <c r="U12">
        <v>10</v>
      </c>
    </row>
    <row r="13" spans="2:26" ht="15.75" thickBot="1" x14ac:dyDescent="0.3">
      <c r="B13">
        <v>4</v>
      </c>
      <c r="C13" s="74"/>
      <c r="D13" s="75"/>
      <c r="E13" s="75"/>
      <c r="F13" s="76"/>
      <c r="G13" s="74"/>
      <c r="H13" s="75"/>
      <c r="I13" s="75"/>
      <c r="J13" s="76"/>
      <c r="N13">
        <v>40</v>
      </c>
      <c r="O13">
        <v>6</v>
      </c>
      <c r="R13">
        <v>42</v>
      </c>
      <c r="S13">
        <v>74</v>
      </c>
      <c r="T13">
        <v>43</v>
      </c>
      <c r="U13">
        <v>34</v>
      </c>
    </row>
    <row r="14" spans="2:26" x14ac:dyDescent="0.25">
      <c r="N14">
        <v>35</v>
      </c>
      <c r="O14">
        <v>5</v>
      </c>
      <c r="R14">
        <v>49</v>
      </c>
      <c r="S14">
        <v>31</v>
      </c>
      <c r="T14">
        <v>81</v>
      </c>
      <c r="U14">
        <v>23</v>
      </c>
    </row>
    <row r="15" spans="2:26" x14ac:dyDescent="0.25">
      <c r="N15">
        <v>32</v>
      </c>
      <c r="O15">
        <v>100</v>
      </c>
      <c r="R15">
        <v>45</v>
      </c>
      <c r="S15">
        <v>8</v>
      </c>
      <c r="T15">
        <v>9</v>
      </c>
      <c r="U15">
        <v>45</v>
      </c>
    </row>
    <row r="16" spans="2:26" x14ac:dyDescent="0.25">
      <c r="N16">
        <v>25</v>
      </c>
      <c r="O16">
        <v>64</v>
      </c>
      <c r="R16">
        <v>26</v>
      </c>
      <c r="S16">
        <v>49</v>
      </c>
      <c r="T16">
        <v>83</v>
      </c>
      <c r="U16">
        <v>39</v>
      </c>
    </row>
    <row r="17" spans="14:21" x14ac:dyDescent="0.25">
      <c r="N17">
        <v>87</v>
      </c>
      <c r="O17">
        <v>70</v>
      </c>
      <c r="R17">
        <v>90</v>
      </c>
      <c r="S17">
        <v>23</v>
      </c>
      <c r="T17">
        <v>81</v>
      </c>
      <c r="U17">
        <v>55</v>
      </c>
    </row>
    <row r="18" spans="14:21" x14ac:dyDescent="0.25">
      <c r="N18">
        <v>44</v>
      </c>
      <c r="O18">
        <v>92</v>
      </c>
    </row>
    <row r="19" spans="14:21" x14ac:dyDescent="0.25">
      <c r="N19">
        <v>42</v>
      </c>
      <c r="O19">
        <v>74</v>
      </c>
    </row>
    <row r="20" spans="14:21" x14ac:dyDescent="0.25">
      <c r="N20">
        <v>49</v>
      </c>
      <c r="O20">
        <v>31</v>
      </c>
    </row>
    <row r="21" spans="14:21" x14ac:dyDescent="0.25">
      <c r="N21">
        <v>45</v>
      </c>
      <c r="O21">
        <v>8</v>
      </c>
    </row>
    <row r="22" spans="14:21" x14ac:dyDescent="0.25">
      <c r="N22">
        <v>26</v>
      </c>
      <c r="O22">
        <v>49</v>
      </c>
    </row>
    <row r="23" spans="14:21" x14ac:dyDescent="0.25">
      <c r="N23">
        <v>90</v>
      </c>
      <c r="O23">
        <v>23</v>
      </c>
    </row>
    <row r="24" spans="14:21" x14ac:dyDescent="0.25">
      <c r="N24">
        <v>17</v>
      </c>
      <c r="O24">
        <v>10</v>
      </c>
    </row>
    <row r="25" spans="14:21" x14ac:dyDescent="0.25">
      <c r="N25">
        <v>43</v>
      </c>
      <c r="O25">
        <v>34</v>
      </c>
    </row>
    <row r="26" spans="14:21" x14ac:dyDescent="0.25">
      <c r="N26">
        <v>81</v>
      </c>
      <c r="O26">
        <v>23</v>
      </c>
    </row>
    <row r="27" spans="14:21" x14ac:dyDescent="0.25">
      <c r="N27">
        <v>9</v>
      </c>
      <c r="O27">
        <v>45</v>
      </c>
    </row>
    <row r="28" spans="14:21" x14ac:dyDescent="0.25">
      <c r="N28">
        <v>83</v>
      </c>
      <c r="O28">
        <v>39</v>
      </c>
    </row>
    <row r="29" spans="14:21" x14ac:dyDescent="0.25">
      <c r="N29">
        <v>81</v>
      </c>
      <c r="O29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0930-383F-4C7B-9B23-46468CDF585A}">
  <sheetPr>
    <tabColor rgb="FF00B0F0"/>
  </sheetPr>
  <dimension ref="C1:P30"/>
  <sheetViews>
    <sheetView zoomScale="130" zoomScaleNormal="130" workbookViewId="0">
      <pane ySplit="10" topLeftCell="A23" activePane="bottomLeft" state="frozen"/>
      <selection pane="bottomLeft" activeCell="P30" sqref="P30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4" t="s">
        <v>49</v>
      </c>
      <c r="E3" s="6" t="s">
        <v>50</v>
      </c>
      <c r="F3" s="5"/>
      <c r="G3" s="5"/>
      <c r="H3" s="5"/>
      <c r="I3" s="5"/>
      <c r="J3" s="5"/>
      <c r="L3" s="6" t="s">
        <v>51</v>
      </c>
      <c r="M3" s="5"/>
      <c r="N3" s="5"/>
      <c r="O3" s="5"/>
      <c r="P3" s="5"/>
    </row>
    <row r="4" spans="3:16" ht="15.75" thickBot="1" x14ac:dyDescent="0.3">
      <c r="C4" s="56">
        <v>1</v>
      </c>
      <c r="E4" s="59">
        <v>1</v>
      </c>
      <c r="F4" s="60">
        <v>2</v>
      </c>
      <c r="G4" s="60">
        <v>3</v>
      </c>
      <c r="H4" s="60">
        <v>4</v>
      </c>
      <c r="I4" s="60">
        <v>5</v>
      </c>
      <c r="J4" s="61">
        <v>6</v>
      </c>
      <c r="L4" s="62">
        <v>1</v>
      </c>
      <c r="M4" s="63">
        <v>2</v>
      </c>
      <c r="N4" s="63">
        <v>3</v>
      </c>
      <c r="O4" s="63">
        <v>4</v>
      </c>
      <c r="P4" s="64">
        <v>5</v>
      </c>
    </row>
    <row r="5" spans="3:16" x14ac:dyDescent="0.25">
      <c r="C5" s="57">
        <v>2</v>
      </c>
      <c r="L5" s="68">
        <v>2</v>
      </c>
      <c r="M5" s="55">
        <v>3</v>
      </c>
      <c r="N5" s="55">
        <v>4</v>
      </c>
      <c r="O5" s="55">
        <v>6</v>
      </c>
      <c r="P5" s="69">
        <v>5</v>
      </c>
    </row>
    <row r="6" spans="3:16" ht="15.75" thickBot="1" x14ac:dyDescent="0.3">
      <c r="C6" s="57">
        <v>3</v>
      </c>
      <c r="L6" s="65">
        <v>3</v>
      </c>
      <c r="M6" s="66">
        <v>1</v>
      </c>
      <c r="N6" s="66">
        <v>2</v>
      </c>
      <c r="O6" s="66">
        <v>3</v>
      </c>
      <c r="P6" s="67">
        <v>7</v>
      </c>
    </row>
    <row r="7" spans="3:16" x14ac:dyDescent="0.25">
      <c r="C7" s="57">
        <v>4</v>
      </c>
    </row>
    <row r="8" spans="3:16" x14ac:dyDescent="0.25">
      <c r="C8" s="57">
        <v>5</v>
      </c>
    </row>
    <row r="9" spans="3:16" ht="15.75" thickBot="1" x14ac:dyDescent="0.3">
      <c r="C9" s="58">
        <v>6</v>
      </c>
    </row>
    <row r="11" spans="3:16" s="27" customFormat="1" ht="6.75" customHeight="1" x14ac:dyDescent="0.25"/>
    <row r="13" spans="3:16" s="29" customFormat="1" x14ac:dyDescent="0.25">
      <c r="C13" s="30" t="s">
        <v>59</v>
      </c>
    </row>
    <row r="15" spans="3:16" x14ac:dyDescent="0.25">
      <c r="C15" s="2" t="s">
        <v>83</v>
      </c>
      <c r="G15" s="2" t="s">
        <v>84</v>
      </c>
    </row>
    <row r="16" spans="3:16" x14ac:dyDescent="0.25">
      <c r="C16" s="53" t="str">
        <f ca="1">_xlfn.FORMULATEXT(C17)</f>
        <v>=feid.ROTATE_VECTOR($C$4:$C$9,2)</v>
      </c>
      <c r="G16" s="53" t="str">
        <f ca="1">_xlfn.FORMULATEXT(G17)</f>
        <v>=feid.ROTATE_VECTOR($E$4:$J$4,-1,FALSE)</v>
      </c>
    </row>
    <row r="17" spans="3:13" x14ac:dyDescent="0.25">
      <c r="C17" cm="1">
        <f t="array" ref="C17:C22">feid.ROTATE_VECTOR($C$4:$C$9,2)</f>
        <v>3</v>
      </c>
      <c r="G17" cm="1">
        <f t="array" ref="G17:L17">feid.ROTATE_VECTOR($E$4:$J$4,-1,FALSE)</f>
        <v>6</v>
      </c>
      <c r="H17">
        <v>1</v>
      </c>
      <c r="I17">
        <v>2</v>
      </c>
      <c r="J17">
        <v>3</v>
      </c>
      <c r="K17">
        <v>4</v>
      </c>
      <c r="L17">
        <v>5</v>
      </c>
    </row>
    <row r="18" spans="3:13" x14ac:dyDescent="0.25">
      <c r="C18">
        <v>4</v>
      </c>
    </row>
    <row r="19" spans="3:13" x14ac:dyDescent="0.25">
      <c r="C19">
        <v>5</v>
      </c>
    </row>
    <row r="20" spans="3:13" x14ac:dyDescent="0.25">
      <c r="C20">
        <v>6</v>
      </c>
    </row>
    <row r="21" spans="3:13" x14ac:dyDescent="0.25">
      <c r="C21">
        <v>1</v>
      </c>
    </row>
    <row r="22" spans="3:13" x14ac:dyDescent="0.25">
      <c r="C22">
        <v>2</v>
      </c>
    </row>
    <row r="24" spans="3:13" s="29" customFormat="1" x14ac:dyDescent="0.25">
      <c r="C24" s="30" t="s">
        <v>60</v>
      </c>
    </row>
    <row r="26" spans="3:13" x14ac:dyDescent="0.25">
      <c r="C26" s="2" t="s">
        <v>85</v>
      </c>
      <c r="I26" s="2" t="s">
        <v>86</v>
      </c>
    </row>
    <row r="27" spans="3:13" x14ac:dyDescent="0.25">
      <c r="C27" s="53" t="str">
        <f ca="1">_xlfn.FORMULATEXT(C28)</f>
        <v>=feid.ROTATE_ARRAY($L$4:$P$6,2)</v>
      </c>
      <c r="I27" s="53" t="str">
        <f ca="1">_xlfn.FORMULATEXT(I28)</f>
        <v>=feid.ROTATE_ARRAY($L$4:$P$6,-1,FALSE)</v>
      </c>
    </row>
    <row r="28" spans="3:13" x14ac:dyDescent="0.25">
      <c r="C28" cm="1">
        <f t="array" ref="C28:G30">feid.ROTATE_ARRAY($L$4:$P$6,2)</f>
        <v>3</v>
      </c>
      <c r="D28">
        <v>4</v>
      </c>
      <c r="E28">
        <v>5</v>
      </c>
      <c r="F28">
        <v>1</v>
      </c>
      <c r="G28">
        <v>2</v>
      </c>
      <c r="I28" cm="1">
        <f t="array" ref="I28:M30">feid.ROTATE_ARRAY($L$4:$P$6,-1,FALSE)</f>
        <v>3</v>
      </c>
      <c r="J28">
        <v>1</v>
      </c>
      <c r="K28">
        <v>2</v>
      </c>
      <c r="L28">
        <v>3</v>
      </c>
      <c r="M28">
        <v>7</v>
      </c>
    </row>
    <row r="29" spans="3:13" x14ac:dyDescent="0.25">
      <c r="C29">
        <v>4</v>
      </c>
      <c r="D29">
        <v>6</v>
      </c>
      <c r="E29">
        <v>5</v>
      </c>
      <c r="F29">
        <v>2</v>
      </c>
      <c r="G29">
        <v>3</v>
      </c>
      <c r="I29">
        <v>1</v>
      </c>
      <c r="J29">
        <v>2</v>
      </c>
      <c r="K29">
        <v>3</v>
      </c>
      <c r="L29">
        <v>4</v>
      </c>
      <c r="M29">
        <v>5</v>
      </c>
    </row>
    <row r="30" spans="3:13" x14ac:dyDescent="0.25">
      <c r="C30">
        <v>2</v>
      </c>
      <c r="D30">
        <v>3</v>
      </c>
      <c r="E30">
        <v>7</v>
      </c>
      <c r="F30">
        <v>3</v>
      </c>
      <c r="G30">
        <v>1</v>
      </c>
      <c r="I30">
        <v>2</v>
      </c>
      <c r="J30">
        <v>3</v>
      </c>
      <c r="K30">
        <v>4</v>
      </c>
      <c r="L30">
        <v>6</v>
      </c>
      <c r="M30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87E4-F488-4B97-88D4-01D406D9D2DD}">
  <sheetPr>
    <tabColor rgb="FF00B0F0"/>
  </sheetPr>
  <dimension ref="C1:P30"/>
  <sheetViews>
    <sheetView zoomScale="115" zoomScaleNormal="115" workbookViewId="0">
      <pane ySplit="10" topLeftCell="A11" activePane="bottomLeft" state="frozen"/>
      <selection pane="bottomLeft" activeCell="N29" sqref="N29"/>
    </sheetView>
  </sheetViews>
  <sheetFormatPr defaultRowHeight="15" x14ac:dyDescent="0.25"/>
  <cols>
    <col min="1" max="1" width="1.7109375" customWidth="1"/>
  </cols>
  <sheetData>
    <row r="1" spans="3:16" ht="7.5" customHeight="1" x14ac:dyDescent="0.25"/>
    <row r="3" spans="3:16" ht="30.75" thickBot="1" x14ac:dyDescent="0.3">
      <c r="C3" s="54" t="s">
        <v>49</v>
      </c>
      <c r="E3" s="6" t="s">
        <v>50</v>
      </c>
      <c r="F3" s="5"/>
      <c r="G3" s="5"/>
      <c r="H3" s="5"/>
      <c r="I3" s="5"/>
      <c r="J3" s="5"/>
      <c r="L3" s="6" t="s">
        <v>51</v>
      </c>
      <c r="M3" s="5"/>
      <c r="N3" s="5"/>
      <c r="O3" s="5"/>
      <c r="P3" s="5"/>
    </row>
    <row r="4" spans="3:16" ht="15.75" thickBot="1" x14ac:dyDescent="0.3">
      <c r="C4" s="56">
        <v>1</v>
      </c>
      <c r="E4" s="59">
        <v>1</v>
      </c>
      <c r="F4" s="60">
        <v>2</v>
      </c>
      <c r="G4" s="60">
        <v>3</v>
      </c>
      <c r="H4" s="60">
        <v>4</v>
      </c>
      <c r="I4" s="60">
        <v>5</v>
      </c>
      <c r="J4" s="61">
        <v>6</v>
      </c>
      <c r="L4" s="62">
        <v>1</v>
      </c>
      <c r="M4" s="63">
        <v>2</v>
      </c>
      <c r="N4" s="63">
        <v>3</v>
      </c>
      <c r="O4" s="63">
        <v>4</v>
      </c>
      <c r="P4" s="64">
        <v>5</v>
      </c>
    </row>
    <row r="5" spans="3:16" x14ac:dyDescent="0.25">
      <c r="C5" s="57">
        <v>2</v>
      </c>
      <c r="L5" s="68">
        <v>2</v>
      </c>
      <c r="M5" s="55">
        <v>3</v>
      </c>
      <c r="N5" s="55">
        <v>4</v>
      </c>
      <c r="O5" s="55">
        <v>6</v>
      </c>
      <c r="P5" s="69">
        <v>5</v>
      </c>
    </row>
    <row r="6" spans="3:16" ht="15.75" thickBot="1" x14ac:dyDescent="0.3">
      <c r="C6" s="57">
        <v>3</v>
      </c>
      <c r="L6" s="65">
        <v>3</v>
      </c>
      <c r="M6" s="66">
        <v>1</v>
      </c>
      <c r="N6" s="66">
        <v>2</v>
      </c>
      <c r="O6" s="66">
        <v>3</v>
      </c>
      <c r="P6" s="67">
        <v>7</v>
      </c>
    </row>
    <row r="7" spans="3:16" x14ac:dyDescent="0.25">
      <c r="C7" s="57">
        <v>4</v>
      </c>
    </row>
    <row r="8" spans="3:16" x14ac:dyDescent="0.25">
      <c r="C8" s="57">
        <v>5</v>
      </c>
    </row>
    <row r="9" spans="3:16" ht="15.75" thickBot="1" x14ac:dyDescent="0.3">
      <c r="C9" s="58">
        <v>6</v>
      </c>
    </row>
    <row r="11" spans="3:16" s="27" customFormat="1" ht="6.75" customHeight="1" x14ac:dyDescent="0.25"/>
    <row r="13" spans="3:16" s="29" customFormat="1" x14ac:dyDescent="0.25">
      <c r="C13" s="30" t="s">
        <v>61</v>
      </c>
    </row>
    <row r="15" spans="3:16" x14ac:dyDescent="0.25">
      <c r="C15" s="2" t="s">
        <v>88</v>
      </c>
      <c r="K15" s="2" t="s">
        <v>87</v>
      </c>
    </row>
    <row r="16" spans="3:16" x14ac:dyDescent="0.25">
      <c r="C16" s="53" t="str">
        <f ca="1">_xlfn.FORMULATEXT(C17)</f>
        <v>=feid.SWAP_COLUMNS($E$4:$J$4)</v>
      </c>
      <c r="K16" s="53" t="str">
        <f ca="1">_xlfn.FORMULATEXT(K17)</f>
        <v>=feid.SWAP_COLUMNS($L$4:$P$6,2,3)</v>
      </c>
    </row>
    <row r="17" spans="3:15" x14ac:dyDescent="0.25">
      <c r="C17" cm="1">
        <f t="array" ref="C17:H17">feid.SWAP_COLUMNS($E$4:$J$4)</f>
        <v>2</v>
      </c>
      <c r="D17">
        <v>1</v>
      </c>
      <c r="E17">
        <v>3</v>
      </c>
      <c r="F17">
        <v>4</v>
      </c>
      <c r="G17">
        <v>5</v>
      </c>
      <c r="H17">
        <v>6</v>
      </c>
      <c r="K17" cm="1">
        <f t="array" ref="K17:O19">feid.SWAP_COLUMNS($L$4:$P$6,2,3)</f>
        <v>1</v>
      </c>
      <c r="L17">
        <v>3</v>
      </c>
      <c r="M17">
        <v>2</v>
      </c>
      <c r="N17">
        <v>4</v>
      </c>
      <c r="O17">
        <v>5</v>
      </c>
    </row>
    <row r="18" spans="3:15" x14ac:dyDescent="0.25">
      <c r="K18">
        <v>2</v>
      </c>
      <c r="L18">
        <v>4</v>
      </c>
      <c r="M18">
        <v>3</v>
      </c>
      <c r="N18">
        <v>6</v>
      </c>
      <c r="O18">
        <v>5</v>
      </c>
    </row>
    <row r="19" spans="3:15" x14ac:dyDescent="0.25">
      <c r="K19">
        <v>3</v>
      </c>
      <c r="L19">
        <v>2</v>
      </c>
      <c r="M19">
        <v>1</v>
      </c>
      <c r="N19">
        <v>3</v>
      </c>
      <c r="O19">
        <v>7</v>
      </c>
    </row>
    <row r="21" spans="3:15" s="29" customFormat="1" x14ac:dyDescent="0.25">
      <c r="C21" s="30" t="s">
        <v>62</v>
      </c>
    </row>
    <row r="23" spans="3:15" x14ac:dyDescent="0.25">
      <c r="C23" s="2" t="s">
        <v>89</v>
      </c>
      <c r="K23" s="2" t="s">
        <v>87</v>
      </c>
    </row>
    <row r="24" spans="3:15" x14ac:dyDescent="0.25">
      <c r="C24" s="53" t="str">
        <f ca="1">_xlfn.FORMULATEXT(C25)</f>
        <v>=feid.SWAP_ROWS($C$4:$C$9)</v>
      </c>
      <c r="K24" s="53" t="str">
        <f ca="1">_xlfn.FORMULATEXT(K25)</f>
        <v>=feid.SWAP_ROWS($L$4:$P$6,2,3)</v>
      </c>
    </row>
    <row r="25" spans="3:15" x14ac:dyDescent="0.25">
      <c r="C25" cm="1">
        <f t="array" ref="C25:C30">feid.SWAP_ROWS($C$4:$C$9)</f>
        <v>2</v>
      </c>
      <c r="K25" cm="1">
        <f t="array" ref="K25:O27">feid.SWAP_ROWS($L$4:$P$6,2,3)</f>
        <v>1</v>
      </c>
      <c r="L25">
        <v>2</v>
      </c>
      <c r="M25">
        <v>3</v>
      </c>
      <c r="N25">
        <v>4</v>
      </c>
      <c r="O25">
        <v>5</v>
      </c>
    </row>
    <row r="26" spans="3:15" x14ac:dyDescent="0.25">
      <c r="C26">
        <v>1</v>
      </c>
      <c r="K26">
        <v>3</v>
      </c>
      <c r="L26">
        <v>1</v>
      </c>
      <c r="M26">
        <v>2</v>
      </c>
      <c r="N26">
        <v>3</v>
      </c>
      <c r="O26">
        <v>7</v>
      </c>
    </row>
    <row r="27" spans="3:15" x14ac:dyDescent="0.25">
      <c r="C27">
        <v>3</v>
      </c>
      <c r="K27">
        <v>2</v>
      </c>
      <c r="L27">
        <v>3</v>
      </c>
      <c r="M27">
        <v>4</v>
      </c>
      <c r="N27">
        <v>6</v>
      </c>
      <c r="O27">
        <v>5</v>
      </c>
    </row>
    <row r="28" spans="3:15" x14ac:dyDescent="0.25">
      <c r="C28">
        <v>4</v>
      </c>
    </row>
    <row r="29" spans="3:15" x14ac:dyDescent="0.25">
      <c r="C29">
        <v>5</v>
      </c>
    </row>
    <row r="30" spans="3:15" x14ac:dyDescent="0.25">
      <c r="C30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966-4B4F-4F7A-8837-3665724D6A73}">
  <sheetPr>
    <tabColor rgb="FF00B0F0"/>
  </sheetPr>
  <dimension ref="C1:R33"/>
  <sheetViews>
    <sheetView zoomScaleNormal="100" workbookViewId="0">
      <selection activeCell="O31" sqref="N31:O31"/>
    </sheetView>
  </sheetViews>
  <sheetFormatPr defaultRowHeight="15" x14ac:dyDescent="0.25"/>
  <cols>
    <col min="1" max="1" width="1.7109375" customWidth="1"/>
    <col min="3" max="3" width="31.28515625" bestFit="1" customWidth="1"/>
    <col min="5" max="5" width="2.42578125" style="27" customWidth="1"/>
    <col min="17" max="17" width="9.140625" customWidth="1"/>
  </cols>
  <sheetData>
    <row r="1" spans="3:18" ht="7.5" customHeight="1" x14ac:dyDescent="0.25"/>
    <row r="3" spans="3:18" x14ac:dyDescent="0.25">
      <c r="C3" s="2" t="s">
        <v>63</v>
      </c>
      <c r="G3" s="71" t="s">
        <v>65</v>
      </c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</row>
    <row r="4" spans="3:18" ht="15.75" thickBot="1" x14ac:dyDescent="0.3"/>
    <row r="5" spans="3:18" ht="18.75" x14ac:dyDescent="0.3">
      <c r="C5" s="80" t="s">
        <v>67</v>
      </c>
      <c r="F5" s="83"/>
      <c r="G5" s="2" t="s">
        <v>48</v>
      </c>
    </row>
    <row r="6" spans="3:18" ht="18.75" x14ac:dyDescent="0.3">
      <c r="C6" s="81" t="s">
        <v>64</v>
      </c>
      <c r="G6" s="53" t="str">
        <f ca="1">_xlfn.FORMULATEXT(G7)</f>
        <v>=feid.TEXT_SPLIT_VECTOR($C$5:$C$7)</v>
      </c>
    </row>
    <row r="7" spans="3:18" ht="19.5" thickBot="1" x14ac:dyDescent="0.35">
      <c r="C7" s="82" t="s">
        <v>68</v>
      </c>
      <c r="G7" t="str" cm="1">
        <f t="array" ref="G7:Q9">feid.TEXT_SPLIT_VECTOR($C$5:$C$7)</f>
        <v>ha</v>
      </c>
      <c r="H7" t="str">
        <v>lo</v>
      </c>
      <c r="I7" t="str">
        <v>#kawan</v>
      </c>
      <c r="J7" t="str">
        <v/>
      </c>
      <c r="K7" t="str">
        <v/>
      </c>
      <c r="L7" t="str">
        <v>#asda</v>
      </c>
      <c r="M7" t="str">
        <v/>
      </c>
      <c r="N7" t="str">
        <v/>
      </c>
      <c r="O7" t="str">
        <v>asd</v>
      </c>
      <c r="P7" t="str">
        <v/>
      </c>
      <c r="Q7" t="str">
        <v/>
      </c>
    </row>
    <row r="8" spans="3:18" x14ac:dyDescent="0.25">
      <c r="G8" t="str">
        <v>I</v>
      </c>
      <c r="H8" t="str">
        <v>ni,</v>
      </c>
      <c r="I8" t="str">
        <v>#buk</v>
      </c>
      <c r="J8" t="str">
        <v>an</v>
      </c>
      <c r="K8" t="str">
        <v>#se</v>
      </c>
      <c r="L8" t="str">
        <v>dang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spans="3:18" x14ac:dyDescent="0.25">
      <c r="G9" t="str">
        <v>per</v>
      </c>
      <c r="H9" t="str">
        <v>co</v>
      </c>
      <c r="I9" t="str">
        <v>#ba</v>
      </c>
      <c r="J9" t="str">
        <v>an</v>
      </c>
      <c r="K9" t="str">
        <v>#kedu</v>
      </c>
      <c r="L9" t="str">
        <v>a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1" spans="3:18" x14ac:dyDescent="0.25">
      <c r="F11" s="83"/>
      <c r="G11" s="2" t="s">
        <v>66</v>
      </c>
    </row>
    <row r="12" spans="3:18" x14ac:dyDescent="0.25">
      <c r="G12" s="53" t="str">
        <f ca="1">_xlfn.FORMULATEXT(G13)</f>
        <v>=feid.TEXT_SPLIT_VECTOR($C$5:$C$7,"#")</v>
      </c>
    </row>
    <row r="13" spans="3:18" x14ac:dyDescent="0.25">
      <c r="G13" t="str" cm="1">
        <f t="array" ref="G13:I15">feid.TEXT_SPLIT_VECTOR($C$5:$C$7,"#")</f>
        <v xml:space="preserve">ha lo </v>
      </c>
      <c r="H13" t="str">
        <v xml:space="preserve">kawan   </v>
      </c>
      <c r="I13" t="str">
        <v xml:space="preserve">asda   asd  </v>
      </c>
    </row>
    <row r="14" spans="3:18" x14ac:dyDescent="0.25">
      <c r="G14" t="str">
        <v xml:space="preserve">I ni, </v>
      </c>
      <c r="H14" t="str">
        <v xml:space="preserve">buk an </v>
      </c>
      <c r="I14" t="str">
        <v>se dang</v>
      </c>
    </row>
    <row r="15" spans="3:18" x14ac:dyDescent="0.25">
      <c r="G15" t="str">
        <v xml:space="preserve">per co </v>
      </c>
      <c r="H15" t="str">
        <v xml:space="preserve">ba an </v>
      </c>
      <c r="I15" t="str">
        <v>kedu a</v>
      </c>
    </row>
    <row r="17" spans="6:12" x14ac:dyDescent="0.25">
      <c r="F17" s="83"/>
      <c r="G17" s="2" t="s">
        <v>69</v>
      </c>
      <c r="L17" s="2"/>
    </row>
    <row r="18" spans="6:12" x14ac:dyDescent="0.25">
      <c r="G18" s="53" t="str">
        <f ca="1">_xlfn.FORMULATEXT(G19)</f>
        <v>=feid.TEXT_SPLIT_VECTOR($C$5:$C$7,,"#",TRUE)</v>
      </c>
      <c r="L18" s="53"/>
    </row>
    <row r="19" spans="6:12" x14ac:dyDescent="0.25">
      <c r="G19" t="str" cm="1">
        <f t="array" ref="G19:H27">feid.TEXT_SPLIT_VECTOR($C$5:$C$7,,"#",TRUE)</f>
        <v>ha</v>
      </c>
      <c r="H19" t="str">
        <v>lo</v>
      </c>
    </row>
    <row r="20" spans="6:12" x14ac:dyDescent="0.25">
      <c r="G20" t="str">
        <v>kawan</v>
      </c>
      <c r="H20" t="str">
        <v/>
      </c>
    </row>
    <row r="21" spans="6:12" x14ac:dyDescent="0.25">
      <c r="G21" t="str">
        <v>asda</v>
      </c>
      <c r="H21" t="str">
        <v>asd</v>
      </c>
    </row>
    <row r="22" spans="6:12" x14ac:dyDescent="0.25">
      <c r="G22" t="str">
        <v>I</v>
      </c>
      <c r="H22" t="str">
        <v>ni,</v>
      </c>
    </row>
    <row r="23" spans="6:12" x14ac:dyDescent="0.25">
      <c r="G23" t="str">
        <v>buk</v>
      </c>
      <c r="H23" t="str">
        <v>an</v>
      </c>
    </row>
    <row r="24" spans="6:12" x14ac:dyDescent="0.25">
      <c r="G24" t="str">
        <v>se</v>
      </c>
      <c r="H24" t="str">
        <v>dang</v>
      </c>
    </row>
    <row r="25" spans="6:12" x14ac:dyDescent="0.25">
      <c r="G25" t="str">
        <v>per</v>
      </c>
      <c r="H25" t="str">
        <v>co</v>
      </c>
    </row>
    <row r="26" spans="6:12" x14ac:dyDescent="0.25">
      <c r="G26" t="str">
        <v>ba</v>
      </c>
      <c r="H26" t="str">
        <v>an</v>
      </c>
    </row>
    <row r="27" spans="6:12" x14ac:dyDescent="0.25">
      <c r="G27" t="str">
        <v>kedu</v>
      </c>
      <c r="H27" t="str">
        <v>a</v>
      </c>
    </row>
    <row r="29" spans="6:12" x14ac:dyDescent="0.25">
      <c r="F29" s="83"/>
      <c r="G29" s="2" t="s">
        <v>70</v>
      </c>
    </row>
    <row r="30" spans="6:12" x14ac:dyDescent="0.25">
      <c r="G30" s="53" t="str">
        <f ca="1">_xlfn.FORMULATEXT(G31)</f>
        <v>=feid.TEXT_SPLIT_VECTOR($C$5:$C$7,,,TRUE,,123456)</v>
      </c>
    </row>
    <row r="31" spans="6:12" x14ac:dyDescent="0.25">
      <c r="G31" t="str" cm="1">
        <f t="array" ref="G31:L33">feid.TEXT_SPLIT_VECTOR($C$5:$C$7,,,TRUE,,123456)</f>
        <v>ha</v>
      </c>
      <c r="H31" t="str">
        <v>lo</v>
      </c>
      <c r="I31" t="str">
        <v>#kawan</v>
      </c>
      <c r="J31" t="str">
        <v>#asda</v>
      </c>
      <c r="K31" t="str">
        <v>asd</v>
      </c>
      <c r="L31">
        <v>123456</v>
      </c>
    </row>
    <row r="32" spans="6:12" x14ac:dyDescent="0.25">
      <c r="G32" t="str">
        <v>I</v>
      </c>
      <c r="H32" t="str">
        <v>ni,</v>
      </c>
      <c r="I32" t="str">
        <v>#buk</v>
      </c>
      <c r="J32" t="str">
        <v>an</v>
      </c>
      <c r="K32" t="str">
        <v>#se</v>
      </c>
      <c r="L32" t="str">
        <v>dang</v>
      </c>
    </row>
    <row r="33" spans="7:12" x14ac:dyDescent="0.25">
      <c r="G33" t="str">
        <v>per</v>
      </c>
      <c r="H33" t="str">
        <v>co</v>
      </c>
      <c r="I33" t="str">
        <v>#ba</v>
      </c>
      <c r="J33" t="str">
        <v>an</v>
      </c>
      <c r="K33" t="str">
        <v>#kedu</v>
      </c>
      <c r="L33" t="str">
        <v>a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5D62-3E9E-4E01-8D5F-3E08FF256BD5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">
        <v>37623</v>
      </c>
    </row>
    <row r="2" spans="1:6" x14ac:dyDescent="0.25">
      <c r="A2" t="str">
        <f>DOLLAR(1,0)</f>
        <v>$1</v>
      </c>
      <c r="B2" t="str">
        <f>ADDRESS(1,1,2,0)</f>
        <v>R1C[1]</v>
      </c>
      <c r="C2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mAGUAaQBkACIALAAiAHQAZQB4AHQAIgA6ACIALwAqAFwAbgBmAGUAaQBkAGwAYQBtAGIAZABhACAAdgAwAC4AMwAuADAAIAAtACAATABPAEcASQBDACAALwAgAFUAVABJAEwASQBUAEkARQBTACAARgBVAE4AQwBUAEkATwBOAFMAIABCAFkAIABGAEkAQQBLAE8AIABFAE4ARwBJAE4ARQBFAFIASQBOAEcAXABuAEcASQBTAFQAIAAoAGYAZQBpAGQAKQA6ACAAaAB0AHQAcABzADoALwAvAGcAaQBzAHQALgBnAGkAdABoAHUAYgAuAGMAbwBtAC8AdABhAHIAdQBtAGEALwA5ADIAYgBkADMAMwA2ADAAMABhADMAZAA0ADIAZABjADkAYQBlAGEAZAA4ADcANQA1ADgANAAwADQAYQAxADIAXABuAFIARQBQAE8AUwBJAFQATwBSAFkAOgAgAGgAdAB0AHAAcwA6AC8ALwBnAGkAdABoAHUAYgAuAGMAbwBtAC8AZgBpAGEAawBvAGUAbgBqAGkAbgBpAHIAaQBuAGcALwBmAGUAaQBkAGwAYQBtAGIAZABhAFwAbgBBAFUAVABIAE8AUgA6ACAAQAB0AGEAcgB1AG0AYQBcAG4AVABFAFMAVABFAEQAOgAgAE0AaQBjAHIAbwBzAG8AZgB0ACAARQB4AGMAZQBsACAAdgAyADIAMQAxACAAKABCAHUAaQBsAGQAIAAxADYALgAwAC4AMQA1ADgAMwAxAC4AMgAwADAAOQA4ACkAXABuACoALwBcAG4AXABuAC8AKgBcAG4ALQAtAC0ALQAgAEYASQBMAFQARQBSACAALQAtAC0ALQBcAG4AKgAvAFwAbgBcAG4ALwAvACAATgBPAE4ARQAgAC0ALQA+ACAARgBJAEwAVABFAFIAXwBEAFIATwBQAF8AUgBPAFcAUwBcAG4ARgBJAEwAVABFAFIAXwBEAFIATwBQAF8AUgBPAFcAUwAgAD0AIABMAEEATQBCAEQAQQAoAGEAcgByAGEAeQAsACAAcgBvAHcAXwBpAG4AZABlAHgALABcAG4AIAAgACAAIABMAEUAVAAoAFwAbgAgACAAIAAgACAAIAAgACAAcgBvAHcAXwBpAG4AZABlAHgALAAgAFQATwBDAE8ATAAoAHIAbwB3AF8AaQBuAGQAZQB4ACkALABcAG4AIAAgACAAIAAgACAAIAAgAHIAbwB3AF8AaQBuAGQAZQB4AF8AYwBsAGUAYQBuACwAIABGAEkATABUAEUAUgAoAHIAbwB3AF8AaQBuAGQAZQB4ACwAIABOAE8AVAAoAEkAUwBCAEwAQQBOAEsAKAByAG8AdwBfAGkAbgBkAGUAeAApACkAKQAsAFwAbgAgACAAIAAgACAAIAAgACAAbgByAG8AdwBzACwAIABSAE8AVwBTACgAYQByAHIAYQB5ACkALABcAG4AIAAgACAAIAAgACAAIAAgAHIAbwB3AF8AcwBlAHEAdQBlAG4AYwBlACwAIABTAEUAUQBVAEUATgBDAEUAKABuAHIAbwB3AHMAKQAsAFwAbgAgACAAIAAgACAAIAAgACAAcwBlAGwAZQBjAHQAZQBkAF8AcgBvAHcALAAgAEIAWQBSAE8AVwAoAHIAbwB3AF8AcwBlAHEAdQBlAG4AYwBlACwAIABMAEEATQBCAEQAQQAoAGUAYQBjAGgAXwByAG8AdwAsACAATwBSACgAZQBhAGMAaABfAHIAbwB3ACAAPQAgAHIAbwB3AF8AaQBuAGQAZQB4AF8AYwBsAGUAYQBuACkAKQApACwAXABuACAAIAAgACAAIAAgACAAIABGAEkATABUAEUAUgAoAGEAcgByAGEAeQAsACAATgBPAFQAKABzAGUAbABlAGMAdABlAGQAXwByAG8AdwApACkAXABuACAAIAAgACAAKQBcAG4AKQA7AFwAbgBcAG4ALwAvACAATgBPAE4ARQAgAC0ALQA+ACAARgBJAEwAVABFAFIAXwBEAFIATwBQAF8AQwBPAEwAVQBNAE4AUwBcAG4ARgBJAEwAVABFAFIAXwBEAFIATwBQAF8AQwBPAEwAVQBNAE4AUwAgAD0AIABMAEEATQBCAEQAQQAoAGEAcgByAGEAeQAsACAAYwBvAGwAdQBtAG4AXwBpAG4AZABlAHgALABcAG4AIAAgACAAIABMAEUAVAAoAFwAbgAgACAAIAAgACAAIAAgACAAYwBvAGwAdQBtAG4AXwBpAG4AZABlAHgALAAgAFQATwBSAE8AVwAoAGMAbwBsAHUAbQBuAF8AaQBuAGQAZQB4ACkALABcAG4AIAAgACAAIAAgACAAIAAgAGMAbwBsAHUAbQBuAF8AaQBuAGQAZQB4AF8AYwBsAGUAYQBuACwAIABGAEkATABUAEUAUgAoAGMAbwBsAHUAbQBuAF8AaQBuAGQAZQB4ACwAIABOAE8AVAAoAEkAUwBCAEwAQQBOAEsAKABjAG8AbAB1AG0AbgBfAGkAbgBkAGUAeAApACkAKQAsAFwAbgAgACAAIAAgACAAIAAgACAAbgBjAG8AbABzACwAIABDAE8ATABVAE0ATgBTACgAYQByAHIAYQB5ACkALABcAG4AIAAgACAAIAAgACAAIAAgAGMAbwBsAF8AcwBlAHEAdQBlAG4AYwBlACwAIABTAEUAUQBVAEUATgBDAEUAKAAxACwAIABuAGMAbwBsAHMAKQAsAFwAbgAgACAAIAAgACAAIAAgACAAcwBlAGwAZQBjAHQAZQBkAF8AYwBvAGwALAAgAEIAWQBDAE8ATAAoAGMAbwBsAF8AcwBlAHEAdQBlAG4AYwBlACwAIABMAEEATQBCAEQAQQAoAGUAYQBjAGgAXwBjAG8AbAAsACAATwBSACgAZQBhAGMAaABfAGMAbwBsACAAPQAgAGMAbwBsAHUAbQBuAF8AaQBuAGQAZQB4AF8AYwBsAGUAYQBuACkAKQApACwAXABuACAAIAAgACAAIAAgACAAIABGAEkATABUAEUAUgAoAGEAcgByAGEAeQAsACAATgBPAFQAKABzAGUAbABlAGMAdABlAGQAXwBjAG8AbAApACkAXABuACAAIAAgACAAKQBcAG4AKQA7AFwAbgBcAG4ALwAvACAATgBPAE4ARQAgAC0ALQA+ACAARgBJAEwAVABFAFIAXwBGAFUATgBDAF8AQwBPAEwAVQBNAE4AXABuAEYASQBMAFQARQBSAF8ARgBVAE4AQwBfAEMATwBMAFUATQBOACAAPQAgAEwAQQBNAEIARABBACgAYQByAHIAYQB5ACwAIABbAGMAbwBsAF0ALAAgAFsAbABhAGIAZQBsAF8AYwBvAGwAXQAsACAAWwB3AGkAdABoAF8AbABhAGIAZQBsAF0ALAAgAFsAZgB1AG4AYwB0AGkAbwBuAF0ALAAgAFsAbABhAGIAZQBsAF8AZgB1AG4AYwB0AGkAbwBuAF0ALABcAG4AIAAgACAAIABMAEUAVAAoAFwAbgAgACAAIAAgACAAIAAgACAAYwBvAGwALAAgAEkARgAoAEkAUwBPAE0ASQBUAFQARQBEACgAYwBvAGwAKQAsACAAMQAsACAAYwBvAGwAKQAsAFwAbgAgACAAIAAgACAAIAAgACAAbABhAGIAZQBsAF8AYwBvAGwALAAgAEkARgAoAEkAUwBPAE0ASQBUAFQARQBEACgAbABhAGIAZQBsAF8AYwBvAGwAKQAsACAAYwBvAGwALAAgAGwAYQBiAGUAbABfAGMAbwBsACkALABcAG4AIAAgACAAIAAgACAAIAAgAHcAaQB0AGgAXwBsAGEAYgBlAGwALAAgAEkARgAoAEkAUwBPAE0ASQBUAFQARQBEACgAdwBpAHQAaABfAGwAYQBiAGUAbAApACwAIABGAEEATABTAEUALAAgAHcAaQB0AGgAXwBsAGEAYgBlAGwAKQAsAFwAbgAgACAAIAAgACAAIAAgACAAZgB1AG4AYwB0AGkAbwBuACwAIABJAEYAKABJAFMATwBNAEkAVABUAEUARAAoAGYAdQBuAGMAdABpAG8AbgApACwAIABMAEEATQBCAEQAQQAoAHgALAAgAE0AQQBYACgAeAApACkALAAgAGYAdQBuAGMAdABpAG8AbgApACwAXABuACAAIAAgACAAIAAgACAAIABsAGEAYgBlAGwAXwBmAHUAbgBjAHQAaQBvAG4ALAAgAEkARgAoAEkAUwBPAE0ASQBUAFQARQBEACgAbABhAGIAZQBsAF8AZgB1AG4AYwB0AGkAbwBuACkALAAgAFwAIgBmAHUAbgBjAFwAIgAsACAAbABhAGIAZQBsAF8AZgB1AG4AYwB0AGkAbwBuACkALABcAG4AIAAgACAAIAAgACAAIAAgAHMAZQBsAGUAYwB0AGUAZABfAHYAZQBjAHQAbwByACwAIABDAEgATwBPAFMARQBDAE8ATABTACgAYQByAHIAYQB5ACwAIABjAG8AbAApACwAXABuACAAIAAgACAAIAAgACAAIABmAHUAbgBjAF8AdgBhAGwAdQBlACwAIABmAHUAbgBjAHQAaQBvAG4AKABzAGUAbABlAGMAdABlAGQAXwB2AGUAYwB0AG8AcgApACwAXABuACAAIAAgACAAIAAgACAAIABzAGUAbABlAGMAdABlAGQAXwBsAG8AZwBpAGMAYQBsACwAIABzAGUAbABlAGMAdABlAGQAXwB2AGUAYwB0AG8AcgAgAD0AIABmAHUAbgBjAF8AdgBhAGwAdQBlACwAXABuACAAIAAgACAAIAAgACAAIABhAHIAcgBhAHkAXwBtAGEAeAAsACAARgBJAEwAVABFAFIAKABhAHIAcgBhAHkALAAgAHMAZQBsAGUAYwB0AGUAZABfAGwAbwBnAGkAYwBhAGwAKQAsAFwAbgAgACAAIAAgACAAIAAgACAAbABhAGIAZQBsACwAIABNAEEASwBFAEEAUgBSAEEAWQAoAFIATwBXAFMAKABhAHIAcgBhAHkAXwBtAGEAeAApACwAIAAxACwAIABMAEEATQBCAEQAQQAoAHgALAAgAHkALAAgAEMATwBOAEMAQQBUACgAbABhAGIAZQBsAF8AYwBvAGwALAAgAFwAIgBfAFwAIgAsACAAbABhAGIAZQBsAF8AZgB1AG4AYwB0AGkAbwBuACkAKQApACwAXABuACAAIAAgACAAIAAgACAAIABJAEYAKAB3AGkAdABoAF8AbABhAGIAZQBsACwAIABIAFMAVABBAEMASwAoAGwAYQBiAGUAbAAsACAAYQByAHIAYQB5AF8AbQBhAHgAKQAsACAAYQByAHIAYQB5AF8AbQBhAHgAKQBcAG4AIAAgACAAIAApAFwAbgApADsAXABuAFwAbgAvAC8AIABGAEkATABUAEUAUgBfAEYAVQBOAEMAXwBDAE8ATABVAE0ATgAgAC0ALQA+ACAARgBJAEwAVABFAFIAXwBNAEkATgBNAEEAWABfAEMATwBMAFUATQBOAFwAbgBGAEkATABUAEUAUgBfAE0ASQBOAE0AQQBYAF8AQwBPAEwAVQBNAE4AIAA9ACAATABBAE0AQgBEAEEAKABhAHIAcgBhAHkALAAgAFsAYwBvAGwAXQAsACAAWwBsAGEAYgBlAGwAXwBjAG8AbABdACwAIABbAHcAaQB0AGgAXwBsAGEAYgBlAGwAXQAsAFwAbgAgACAAIAAgAEwARQBUACgAXABuACAAIAAgACAAIAAgACAAIABmAHUAbgBjAF8AMQAsACAATABBAE0AQgBEAEEAKAB4ACwAIABNAEkATgAoAHgAKQApACwAXABuACAAIAAgACAAIAAgACAAIABsAGEAYgBlAGwAXwBmAHUAbgBjAF8AMQAsACAAXAAiAG0AaQBuAFwAIgAsAFwAbgAgACAAIAAgACAAIAAgACAAZgB1AG4AYwBfADIALAAgAEwAQQBNAEIARABBACgAeAAsACAATQBBAFgAKAB4ACkAKQAsAFwAbgAgACAAIAAgACAAIAAgACAAbABhAGIAZQBsAF8AZgB1AG4AYwBfADIALAAgAFwAIgBtAGEAeABcACIALABcAG4AIAAgACAAIAAgACAAIAAgAGYAdQBuAGMAMQBfAHIAZQBzAHUAbAB0ACwAIABGAEkATABUAEUAUgBfAEYAVQBOAEMAXwBDAE8ATABVAE0ATgAoAGEAcgByAGEAeQAsACAAYwBvAGwALAAgAGwAYQBiAGUAbABfAGMAbwBsACwAIAB3AGkAdABoAF8AbABhAGIAZQBsACwAIABmAHUAbgBjAF8AMQAsACAAbABhAGIAZQBsAF8AZgB1AG4AYwBfADEAKQAsAFwAbgAgACAAIAAgACAAIAAgACAAZgB1AG4AYwAyAF8AcgBlAHMAdQBsAHQALAAgAEYASQBMAFQARQBSAF8ARgBVAE4AQwBfAEMATwBMAFUATQBOACgAYQByAHIAYQB5ACwAIABjAG8AbAAsACAAbABhAGIAZQBsAF8AYwBvAGwALAAgAHcAaQB0AGgAXwBsAGEAYgBlAGwALAAgAGYAdQBuAGMAXwAyACwAIABsAGEAYgBlAGwAXwBmAHUAbgBjAF8AMgApACwAXABuACAAIAAgACAAIAAgACAAIABWAFMAVABBAEMASwAoAGYAdQBuAGMAMQBfAHIAZQBzAHUAbAB0ACwAIABmAHUAbgBjADIAXwByAGUAcwB1AGwAdAApAFwAbgAgACAAIAAgACkAXABuACkAOwBcAG4AXABuAC8ALwAgAEYASQBMAFQARQBSAF8ATQBJAE4ATQBBAFgAXwBDAE8ATABVAE0ATgAgAC0ALQA+ACAAXwBSAEUAQwBVAFIAUwBJAFYARQBfAEYASQBMAFQARQBSAF8ATQBJAE4ATQBBAFgAXABuAC8ALwAgAF8AUgBFAEMAVQBSAFMASQBWAEUAXwBGAEkATABUAEUAUgBfAE0ASQBOAE0AQQBYACAALQAtAD4AIABfAFIARQBDAFUAUgBTAEkAVgBFAF8ARgBJAEwAVABFAFIAXwBNAEkATgBNAEEAWABcAG4AXwBSAEUAQwBVAFIAUwBJAFYARQBfAEYASQBMAFQARQBSAF8ATQBJAE4ATQBBAFgAIAA9ACAATABBAE0AQgBEAEEAKABhAHIAcgBhAHkALAAgAG4AdAByAHkALAAgAFsAaQBnAG4AbwByAGUAXwBmAGkAcgBzAHQAXwBjAG8AbAB1AG0AbgBdACwAIABbAGwAYQBiAGUAbABfAHYAZQBjAHQAbwByAF0ALAAgAFsAdwBpAHQAaABfAGwAYQBiAGUAbABdACwAXABuACAAIAAgACAATABFAFQAKABcAG4AIAAgACAAIAAgACAAIAAgAGkAZwBuAG8AcgBlAF8AZgBpAHIAcwB0AF8AYwBvAGwAdQBtAG4ALAAgAEkARgAoAEkAUwBPAE0ASQBUAFQARQBEACgAaQBnAG4AbwByAGUAXwBmAGkAcgBzAHQAXwBjAG8AbAB1AG0AbgApACwAIABGAEEATABTAEUALAAgAGkAZwBuAG8AcgBlAF8AZgBpAHIAcwB0AF8AYwBvAGwAdQBtAG4AKQAsAFwAbgAgACAAIAAgACAAIAAgACAAcwB0AG8AcABfAGMAbwBsACwAIABJAEYAKABpAGcAbgBvAHIAZQBfAGYAaQByAHMAdABfAGMAbwBsAHUAbQBuACwAIAAyACwAIAAxACkALABcAG4AIAAgACAAIAAgACAAIAAgAGwAYQBiAGUAbABfAHYAZQBjAHQAbwByACwAIABJAEYAKABJAFMATwBNAEkAVABUAEUARAAoAGwAYQBiAGUAbABfAHYAZQBjAHQAbwByACkALAAgAFMARQBRAFUARQBOAEMARQAoADEALAAgAEMATwBMAFUATQBOAFMAKABhAHIAcgBhAHkAKQApACwAIABsAGEAYgBlAGwAXwB2AGUAYwB0AG8AcgApACwAXABuACAAIAAgACAAIAAgACAAIABuAGUAdwBfAGwAYQBiAGUAbAAsACAASQBGACgAcwB0AG8AcABfAGMAbwBsACAAPQAgADIALAAgAEgAUwBUAEEAQwBLACgAewBcACIAIABcACIAfQAsACAAbABhAGIAZQBsAF8AdgBlAGMAdABvAHIAKQAsACAAbABhAGIAZQBsAF8AdgBlAGMAdABvAHIAKQAsAFwAbgAgACAAIAAgACAAIAAgACAAbABhAGIAZQBsAF8AYwBvAGwALAAgAEMASABPAE8AUwBFAEMATwBMAFMAKABuAGUAdwBfAGwAYQBiAGUAbAAsACAAbgB0AHIAeQApACwAXABuACAAIAAgACAAIAAgACAAIABJAEYAKABcAG4AIAAgACAAIAAgACAAIAAgACAAIAAgACAAbgB0AHIAeQAgAD0AIABzAHQAbwBwAF8AYwBvAGwALABcAG4AIAAgACAAIAAgACAAIAAgACAAIAAgACAARgBJAEwAVABFAFIAXwBNAEkATgBNAEEAWABfAEMATwBMAFUATQBOACgAYQByAHIAYQB5ACwAIABuAHQAcgB5ACwAIABsAGEAYgBlAGwAXwBjAG8AbAAsACAAdwBpAHQAaABfAGwAYQBiAGUAbAApACwAXABuACAAIAAgACAAIAAgACAAIAAgACAAIAAgAEwARQBUACgAXABuACAAIAAgACAAIAAgACAAIAAgACAAIAAgACAAIAAgACAAcgBlAHMAdQBsAHQAcwAsACAARgBJAEwAVABFAFIAXwBNAEkATgBNAEEAWABfAEMATwBMAFUATQBOACgAYQByAHIAYQB5ACwAIABuAHQAcgB5ACwAIABsAGEAYgBlAGwAXwBjAG8AbAAsACAAdwBpAHQAaABfAGwAYQBiAGUAbAApACwAXABuACAAIAAgACAAIAAgACAAIAAgACAAIAAgACAAIAAgACAAbgBlAHgAdABfAHQAcgB5ACwAIABuAHQAcgB5ACAALQAgADEALABcAG4AIAAgACAAIAAgACAAIAAgACAAIAAgACAAIAAgACAAIABWAFMAVABBAEMASwAoAFwAbgAgACAAIAAgACAAIAAgACAAIAAgACAAIAAgACAAIAAgACAAIAAgACAAXwBSAEUAQwBVAFIAUwBJAFYARQBfAEYASQBMAFQARQBSAF8ATQBJAE4ATQBBAFgAKABcAG4AIAAgACAAIAAgACAAIAAgACAAIAAgACAAIAAgACAAIAAgACAAIAAgACAAIAAgACAAYQByAHIAYQB5ACwAXABuACAAIAAgACAAIAAgACAAIAAgACAAIAAgACAAIAAgACAAIAAgACAAIAAgACAAIAAgAG4AZQB4AHQAXwB0AHIAeQAsAFwAbgAgACAAIAAgACAAIAAgACAAIAAgACAAIAAgACAAIAAgACAAIAAgACAAIAAgACAAIABpAGcAbgBvAHIAZQBfAGYAaQByAHMAdABfAGMAbwBsAHUAbQBuACwAXABuACAAIAAgACAAIAAgACAAIAAgACAAIAAgACAAIAAgACAAIAAgACAAIAAgACAAIAAgAGwAYQBiAGUAbABfAHYAZQBjAHQAbwByACwAXABuACAAIAAgACAAIAAgACAAIAAgACAAIAAgACAAIAAgACAAIAAgACAAIAAgACAAIAAgAHcAaQB0AGgAXwBsAGEAYgBlAGwAXABuACAAIAAgACAAIAAgACAAIAAgACAAIAAgACAAIAAgACAAIAAgACAAIAApACwAXABuACAAIAAgACAAIAAgACAAIAAgACAAIAAgACAAIAAgACAAIAAgACAAIAByAGUAcwB1AGwAdABzAFwAbgAgACAAIAAgACAAIAAgACAAIAAgACAAIAAgACAAIAAgACkAXABuACAAIAAgACAAIAAgACAAIAAgACAAIAAgACkAXABuACAAIAAgACAAIAAgACAAIAApAFwAbgAgACAAIAAgACkAXABuACkAOwBcAG4AXABuAC8ALwAgAF8AUgBFAEMAVQBSAFMASQBWAEUAXwBGAEkATABUAEUAUgBfAE0ASQBOAE0AQQBYACAALQAtAD4AIABGAEkATABUAEUAUgBfAE0ASQBOAE0AQQBYAF8AQQBSAFIAQQBZAFwAbgBGAEkATABUAEUAUgBfAE0ASQBOAE0AQQBYAF8AQQBSAFIAQQBZACAAPQAgAEwAQQBNAEIARABBACgAYQByAHIAYQB5ACwAIABbAGkAZwBuAG8AcgBlAF8AZgBpAHIAcwB0AF8AYwBvAGwAdQBtAG4AXQAsACAAWwB3AGkAdABoAF8AbABhAGIAZQBsAHMAXQAsACAAWwBsAGEAYgBlAGwAXwB2AGUAYwB0AG8AcgBdACwAXABuACAAIAAgACAAXwBSAEUAQwBVAFIAUwBJAFYARQBfAEYASQBMAFQARQBSAF8ATQBJAE4ATQBBAFgAKABhAHIAcgBhAHkALAAgAEMATwBMAFUATQBOAFMAKABhAHIAcgBhAHkAKQAsACAAaQBnAG4AbwByAGUAXwBmAGkAcgBzAHQAXwBjAG8AbAB1AG0AbgAsACAAbABhAGIAZQBsAF8AdgBlAGMAdABvAHIALAAgAHcAaQB0AGgAXwBsAGEAYgBlAGwAcwApAFwAbgApADsAXABuAFwAbgAvACoAXABuAC0ALQAtAC0AIABHAEUAVAAgAC0ALQAtAC0AXABuACoALwBcAG4AXABuAC8ALwAgAE4ATwBOAEUAIAAtAC0APgAgAEcARQBUAF8ASQBOAEQARQBYAF8AMgBEAFwAbgBHAEUAVABfAEkATgBEAEUAWABfADIARAAgAD0AIABMAEEATQBCAEQAQQAoAGwAbwBvAGsAdQBwAF8AdgBhAGwAdQBlACwAIABhAHIAcgBhAHkALAAgAFsAcgBlAHQAdQByAG4AXwBvAHIAZABlAHIAXwBvAG4AbAB5AF0ALABcAG4AIAAgACAAIABMAEUAVAAoAFwAbgAgACAAIAAgACAAIAAgACAAcgBlAHQAdQByAG4AXwBvAHIAZABlAHIAXwBvAG4AbAB5ACwAIABJAEYAKABJAFMATwBNAEkAVABUAEUARAAoAHIAZQB0AHUAcgBuAF8AbwByAGQAZQByAF8AbwBuAGwAeQApACwAIABGAEEATABTAEUALAAgAHIAZQB0AHUAcgBuAF8AbwByAGQAZQByAF8AbwBuAGwAeQApACwAXABuACAAIAAgACAAIAAgACAAIABuAHIAbwB3AHMALAAgAFIATwBXAFMAKABhAHIAcgBhAHkAKQAsAFwAbgAgACAAIAAgACAAIAAgACAAbgBjAG8AbABzACwAIABDAE8ATABVAE0ATgBTACgAYQByAHIAYQB5ACkALABcAG4AIAAgACAAIAAgACAAIAAgAHMAaQB6AGUALAAgAG4AcgBvAHcAcwAgACoAIABuAGMAbwBsAHMALABcAG4AIAAgACAAIAAgACAAIAAgAGEAcgByAGEAeQBfAGYAbABhAHQAdABlAG4ALAAgAFQATwBDAE8ATAAoAGEAcgByAGEAeQAsACAALAAgAFQAUgBVAEUAKQAsAFwAbgAgACAAIAAgACAAIAAgACAAaQBuAGQAZQB4AF8AcwBlAHEAdQBlAG4AYwBlACwAIABTAEUAUQBVAEUATgBDAEUAKABuAHIAbwB3AHMALAAgAG4AYwBvAGwAcwAsACAAMQAsACAAMQApACwAXABuACAAIAAgACAAIAAgACAAIAByAG8AdwBzAF8AcwBlAHEAdQBlAG4AYwBlACwAIABNAEEASwBFAEEAUgBSAEEAWQAoAG4AcgBvAHcAcwAsACAAbgBjAG8AbABzACwAIABMAEEATQBCAEQAQQAoAHgALAAgAHkALAAgAHgAKQApACwAXABuACAAIAAgACAAIAAgACAAIABjAG8AbAB1AG0AbgBzAF8AcwBlAHEAdQBlAG4AYwBlACwAIABNAEEASwBFAEEAUgBSAEEAWQAoAG4AcgBvAHcAcwAsACAAbgBjAG8AbABzACwAIABMAEEATQBCAEQAQQAoAHgALAAgAHkALAAgAHkAKQApACwAXABuACAAIAAgACAAIAAgACAAIAByAG8AdwBzAF8AZgBsAGEAdAB0AGUAbgAsACAAVABPAEMATwBMACgAcgBvAHcAcwBfAHMAZQBxAHUAZQBuAGMAZQAsACAALAAgAFQAUgBVAEUAKQAsAFwAbgAgACAAIAAgACAAIAAgACAAYwBvAGwAdQBtAG4AcwBfAGYAbABhAHQAdABlAG4ALAAgAFQATwBDAE8ATAAoAGMAbwBsAHUAbQBuAHMAXwBzAGUAcQB1AGUAbgBjAGUALAAgACwAIABUAFIAVQBFACkALABcAG4AIAAgACAAIAAgACAAIAAgAGkAbgBkAGUAeABfAGYAbABhAHQAdABlAG4ALAAgAFQATwBDAE8ATAAoAGkAbgBkAGUAeABfAHMAZQBxAHUAZQBuAGMAZQAsACAALAAgAFQAUgBVAEUAKQAsAFwAbgAgACAAIAAgACAAIAAgACAAbABvAG8AawB1AHAAXwB0AGEAYgBsAGUALAAgAEgAUwBUAEEAQwBLACgAaQBuAGQAZQB4AF8AZgBsAGEAdAB0AGUAbgAsACAAcgBvAHcAcwBfAGYAbABhAHQAdABlAG4ALAAgAGMAbwBsAHUAbQBuAHMAXwBmAGwAYQB0AHQAZQBuACkALABcAG4AIAAgACAAIAAgACAAIAAgAGwAbwBvAGsAdQBwAF8AcgBlAHMAdQBsAHQALAAgAEYASQBMAFQARQBSACgAbABvAG8AawB1AHAAXwB0AGEAYgBsAGUALAAgAGEAcgByAGEAeQBfAGYAbABhAHQAdABlAG4AIAA9ACAAbABvAG8AawB1AHAAXwB2AGEAbAB1AGUAKQAsAFwAbgAgACAAIAAgACAAIAAgACAASQBGACgAcgBlAHQAdQByAG4AXwBvAHIAZABlAHIAXwBvAG4AbAB5ACwAIABDAEgATwBPAFMARQBDAE8ATABTACgAbABvAG8AawB1AHAAXwByAGUAcwB1AGwAdAAsACAAMQApACwAIABsAG8AbwBrAHUAcABfAHIAZQBzAHUAbAB0ACkAXABuACAAIAAgACAAKQBcAG4AKQA7AFwAbgBcAG4ALwAqAFwAbgAtAC0ALQAtACAASQBTACAALQAtAC0ALQBcAG4AKgAvAFwAbgBcAG4ALwAvACAATgBPAE4ARQAgAC0ALQA+ACAASQBTAF8AQQBMAEwAXwBJAE4AXwBMAE8ATwBLAFUAUABfAFYARQBDAFQATwBSAFwAbgBJAFMAXwBBAEwATABfAEkATgBfAFYARQBDAFQATwBSACAAPQAgAEwAQQBNAEIARABBACgAbABvAG8AawB1AHAAXwB2AGUAYwB0AG8AcgAsACAAYQByAHIAYQB5ACwAXABuACAAIAAgACAATABFAFQAKABcAG4AIAAgACAAIAAgACAAIAAgAGwAbwBvAGsAdQBwAF8AdgBlAGMAdABvAHIALAAgAFQATwBDAE8ATAAoAGwAbwBvAGsAdQBwAF8AdgBlAGMAdABvAHIAKQAsAFwAbgAgACAAIAAgACAAIAAgACAATQBBAFAAKABhAHIAcgBhAHkALAAgAEwAQQBNAEIARABBACgAZQBsAGUAbQBlAG4AdAAsACAATwBSACgAQgBZAFIATwBXACgAbABvAG8AawB1AHAAXwB2AGUAYwB0AG8AcgAsACAATABBAE0AQgBEAEEAKABsAG8AbwBrAHUAcAAsACAAZQBsAGUAbQBlAG4AdAAgAD0AIABsAG8AbwBrAHUAcAApACkAKQApACkAXABuACAAIAAgACAAKQBcAG4AKQA7AFwAbgBcAG4ALwAvACAATgBPAE4ARQAgAC0ALQA+ACAASQBTAF8AQwBPAEwAUwBfAEUAUQBVAEEATABfAEwATwBPAEsAVQBQAF8AVgBFAEMAVABPAFIAXABuAEkAUwBfAEMATwBMAFMAXwBFAFEAVQBBAEwAXwBWAEUAQwBUAE8AUgAgAD0AIABMAEEATQBCAEQAQQAoAGwAbwBvAGsAdQBwAF8AdgBlAGMAdABvAHIALAAgAGEAcgByAGEAeQAsAFwAbgAgACAAIAAgAEwARQBUACgAXABuACAAIAAgACAAIAAgACAAIABsAG8AbwBrAHUAcABfAHYAZQBjAHQAbwByACwAIABUAE8AUgBPAFcAKABsAG8AbwBrAHUAcABfAHYAZQBjAHQAbwByACkALABcAG4AIAAgACAAIAAgACAAIAAgAG4AYwBvAGwAcwBfAHYAZQBjAHQAbwByACwAIABDAE8ATABVAE0ATgBTACgAbABvAG8AawB1AHAAXwB2AGUAYwB0AG8AcgApACwAXABuACAAIAAgACAAIAAgACAAIABuAGMAbwBsAHMAXwBhAHIAcgBhAHkALAAgAEMATwBMAFUATQBOAFMAKABhAHIAcgBhAHkAKQAsAFwAbgAgACAAIAAgACAAIAAgACAAbgByAG8AdwBzAF8AYQByAHIAYQB5ACwAIABSAE8AVwBTACgAYQByAHIAYQB5ACkALABcAG4AIAAgACAAIAAgACAAIAAgAEkARgAoAFwAbgAgACAAIAAgACAAIAAgACAAIAAgACAAIABuAGMAbwBsAHMAXwBhAHIAcgBhAHkAIAA9ACAAbgBjAG8AbABzAF8AdgBlAGMAdABvAHIALABcAG4AIAAgACAAIAAgACAAIAAgACAAIAAgACAATABFAFQAKABcAG4AIAAgACAAIAAgACAAIAAgACAAIAAgACAAIAAgACAAIAByAGUAcABlAGEAdABfAGEAcgByAGEAeQAsACAAQwBIAE8ATwBTAEUAUgBPAFcAUwAoAGwAbwBvAGsAdQBwAF8AdgBlAGMAdABvAHIALAAgAFMARQBRAFUARQBOAEMARQAoAG4AcgBvAHcAcwBfAGEAcgByAGEAeQAsACAALAAgADEALAAgADAAKQApACwAXABuACAAIAAgACAAIAAgACAAIAAgACAAIAAgACAAIAAgACAATQBBAFAAKABhAHIAcgBhAHkALAAgAHIAZQBwAGUAYQB0AF8AYQByAHIAYQB5ACwAIABMAEEATQBCAEQAQQAoAHgALAAgAHkALAAgAHgAIAA9ACAAeQApACkAXABuACAAIAAgACAAIAAgACAAIAAgACAAIAAgACkALABcAG4AIAAgACAAIAAgACAAIAAgACAAIAAgACAAXAAiAE4ALwBBAFwAIgBcAG4AIAAgACAAIAAgACAAIAAgACkAXABuACAAIAAgACAAKQBcAG4AKQA7AFwAbgBcAG4ALwAvACAASQBTAF8AQwBPAEwAUwBfAEUAUQBVAEEATABfAEwATwBPAEsAVQBQAF8AVgBFAEMAVABPAFIAIAAtAC0APgAgAEkAUwBfAEEATABMAF8AQwBPAEwAUwBfAEUAUQBVAEEATABfAEwATwBPAEsAVQBQAF8AVgBFAEMAVABPAFIAXABuAEkAUwBfAEEATABMAF8AQwBPAEwAUwBfAEUAUQBVAEEATABfAFYARQBDAFQATwBSACAAPQAgAEwAQQBNAEIARABBACgAbABvAG8AawB1AHAAXwB2AGUAYwB0AG8AcgAsACAAYQByAHIAYQB5ACwAIABbAGwAbwBnAGkAYwBhAGwAXwBmAHUAbgBjAHQAaQBvAG4AXQAsAFwAbgAgACAAIAAgAEwARQBUACgAXABuACAAIAAgACAAIAAgACAAIABsAG8AZwBpAGMAYQBsAF8AZgB1AG4AYwB0AGkAbwBuACwAIABJAEYAKABJAFMATwBNAEkAVABUAEUARAAoAGwAbwBnAGkAYwBhAGwAXwBmAHUAbgBjAHQAaQBvAG4AKQAsACAATABBAE0AQgBEAEEAKAB4ACwAIABPAFIAKAB4ACkAKQAsACAAbABvAGcAaQBjAGEAbABfAGYAdQBuAGMAdABpAG8AbgApACwAXABuACAAIAAgACAAIAAgACAAIABhAHIAcgBhAHkAXwBiAG8AbwBsAGUAYQBuACwAIABJAFMAXwBDAE8ATABTAF8ARQBRAFUAQQBMAF8AVgBFAEMAVABPAFIAKABsAG8AbwBrAHUAcABfAHYAZQBjAHQAbwByACwAIABhAHIAcgBhAHkAKQAsAFwAbgAgACAAIAAgACAAIAAgACAAQgBZAFIATwBXACgAYQByAHIAYQB5AF8AYgBvAG8AbABlAGEAbgAsACAATABBAE0AQgBEAEEAKABlAGEAYwBoAF8AcgBvAHcALAAgAGwAbwBnAGkAYwBhAGwAXwBmAHUAbgBjAHQAaQBvAG4AKABlAGEAYwBoAF8AcgBvAHcAKQApACkAXABuACAAIAAgACAAKQBcAG4AKQA7AFwAbgBcAG4ALwAvACAATgBPAE4ARQAgAC0ALQA+ACAASQBTAF8AUgBPAFcAUwBfAEwATwBHAEkAQwBBAEwAXABuAEkAUwBfAFIATwBXAFMAXwBMAE8ARwBJAEMAQQBMACAAPQAgAEwAQQBNAEIARABBACgAbABvAGcAaQBjAGEAbABfAGEAcgByAGEAeQAsACAAWwBsAG8AZwBpAGMAYQBsAF8AZgB1AG4AYwB0AGkAbwBuAF0ALABcAG4AIAAgACAAIABMAEUAVAAoAFwAbgAgACAAIAAgACAAIAAgACAAbABvAGcAaQBjAGEAbABfAGYAdQBuAGMAdABpAG8AbgAsACAASQBGACgASQBTAE8ATQBJAFQAVABFAEQAKABsAG8AZwBpAGMAYQBsAF8AZgB1AG4AYwB0AGkAbwBuACkALAAgAEwAQQBNAEIARABBACgAeAAsACAATwBSACgAeAApACkALAAgAGwAbwBnAGkAYwBhAGwAXwBmAHUAbgBjAHQAaQBvAG4AKQAsAFwAbgAgACAAIAAgACAAIAAgACAAQgBZAFIATwBXACgAbABvAGcAaQBjAGEAbABfAGEAcgByAGEAeQAsACAATABBAE0AQgBEAEEAKABlAGEAYwBoAF8AcgBvAHcALAAgAGwAbwBnAGkAYwBhAGwAXwBmAHUAbgBjAHQAaQBvAG4AKABlAGEAYwBoAF8AcgBvAHcAKQApACkAXABuACAAIAAgACAAKQBcAG4AKQA7AFwAbgBcAG4ALwAvACAATgBPAE4ARQAgAC0ALQA+ACAASQBTAF8AQwBPAEwAVQBNAE4AUwBfAEwATwBHAEkAQwBBAEwAXABuAEkAUwBfAEMATwBMAFUATQBOAFMAXwBMAE8ARwBJAEMAQQBMACAAPQAgAEwAQQBNAEIARABBACgAbABvAGcAaQBjAGEAbABfAGEAcgByAGEAeQAsACAAWwBsAG8AZwBpAGMAYQBsAF8AZgB1AG4AYwB0AGkAbwBuAF0ALABcAG4AIAAgACAAIABMAEUAVAAoAFwAbgAgACAAIAAgACAAIAAgACAAbABvAGcAaQBjAGEAbABfAGYAdQBuAGMAdABpAG8AbgAsACAASQBGACgASQBTAE8ATQBJAFQAVABFAEQAKABsAG8AZwBpAGMAYQBsAF8AZgB1AG4AYwB0AGkAbwBuACkALAAgAEwAQQBNAEIARABBACgAeAAsACAATwBSACgAeAApACkALAAgAGwAbwBnAGkAYwBhAGwAXwBmAHUAbgBjAHQAaQBvAG4AKQAsAFwAbgAgACAAIAAgACAAIAAgACAAQgBZAEMATwBMACgAbABvAGcAaQBjAGEAbABfAGEAcgByAGEAeQAsACAATABBAE0AQgBEAEEAKABlAGEAYwBoAF8AYwBvAGwALAAgAGwAbwBnAGkAYwBhAGwAXwBmAHUAbgBjAHQAaQBvAG4AKABlAGEAYwBoAF8AYwBvAGwAKQApACkAXABuACAAIAAgACAAKQBcAG4AKQA7AFwAbgBcAG4ALwAqAFwAbgAtAC0ALQAtACAATQBBAEsARQAgAC0ALQAtAC0AXABuACoALwBcAG4AXABuAC8ALwAgAF8AUgBFAEMAVQBSAFMASQBWAEUAXwBNAEEASwBFAF8AUwBFAFEAVQBFAE4AQwBFACAALQAtAD4AIABfAFIARQBDAFUAUgBTAEkAVgBFAF8ATQBBAEsARQBfAFMARQBRAFUARQBOAEMARQBcAG4AXwBSAEUAQwBVAFIAUwBJAFYARQBfAE0AQQBLAEUAXwBTAEUAUQBVAEUATgBDAEUAIAA9ACAATABBAE0AQgBEAEEAKABzAHQAYQByAHQAXwB2AGUAYwB0AG8AcgAsACAAZQBuAGQAXwB2AGUAYwB0AG8AcgAsACAAbgB0AHIAeQAsACAAWwBzAHQAYQBjAGsAXwBoAG8AcgBpAHoAbwBuAHQAYQBsAGwAeQBdACwAXABuACAAIAAgACAATABFAFQAKABcAG4AIAAgACAAIAAgACAAIAAgAHMAZQBxAF8AcwB0AGEAcgB0ACwAIABJAE4ARABFAFgAKABzAHQAYQByAHQAXwB2AGUAYwB0AG8AcgAsACAAbgB0AHIAeQApACwAXABuACAAIAAgACAAIAAgACAAIABzAGUAcQBfAGUAbgBkACwAIABJAE4ARABFAFgAKABlAG4AZABfAHYAZQBjAHQAbwByACwAIABuAHQAcgB5ACkALABcAG4AIAAgACAAIAAgACAAIAAgAHMAdABhAGMAawBfAGgAbwByAGkAegBvAG4AdABhAGwAbAB5ACwAIABJAEYAKABJAFMATwBNAEkAVABUAEUARAAoAHMAdABhAGMAawBfAGgAbwByAGkAegBvAG4AdABhAGwAbAB5ACkALAAgAEYAQQBMAFMARQAsACAAcwB0AGEAYwBrAF8AaABvAHIAaQB6AG8AbgB0AGEAbABsAHkAKQAsAFwAbgAgACAAIAAgACAAIAAgACAASQBGACgAXABuACAAIAAgACAAIAAgACAAIAAgACAAIAAgAG4AdAByAHkAIAA9ACAAMQAsAFwAbgAgACAAIAAgACAAIAAgACAAIAAgACAAIABTAEUAUQBVAEUATgBDAEUAKABzAGUAcQBfAGUAbgBkACAALQAgAHMAZQBxAF8AcwB0AGEAcgB0ACAAKwAgADEALAAgACwAIABzAGUAcQBfAHMAdABhAHIAdAApACwAXABuACAAIAAgACAAIAAgACAAIAAgACAAIAAgAEwARQBUACgAXABuACAAIAAgACAAIAAgACAAIAAgACAAIAAgACAAIAAgACAAbgBlAHgAdABfAHQAcgB5ACwAIABuAHQAcgB5ACAALQAgADEALABcAG4AIAAgACAAIAAgACAAIAAgACAAIAAgACAAIAAgACAAIAByAGUAcwB1AGwAdABzACwAIABTAEUAUQBVAEUATgBDAEUAKABzAGUAcQBfAGUAbgBkACAALQAgAHMAZQBxAF8AcwB0AGEAcgB0ACAAKwAgADEALAAgACwAIABzAGUAcQBfAHMAdABhAHIAdAApACwAXABuACAAIAAgACAAIAAgACAAIAAgACAAIAAgACAAIAAgACAASQBGACgAXABuACAAIAAgACAAIAAgACAAIAAgACAAIAAgACAAIAAgACAAIAAgACAAIABzAHQAYQBjAGsAXwBoAG8AcgBpAHoAbwBuAHQAYQBsAGwAeQAsAFwAbgAgACAAIAAgACAAIAAgACAAIAAgACAAIAAgACAAIAAgACAAIAAgACAASABTAFQAQQBDAEsAKABcAG4AIAAgACAAIAAgACAAIAAgACAAIAAgACAAIAAgACAAIAAgACAAIAAgACAAIAAgACAAXwBSAEUAQwBVAFIAUwBJAFYARQBfAE0AQQBLAEUAXwBTAEUAUQBVAEUATgBDAEUAKABcAG4AIAAgACAAIAAgACAAIAAgACAAIAAgACAAIAAgACAAIAAgACAAIAAgACAAIAAgACAAIAAgACAAIABzAHQAYQByAHQAXwB2AGUAYwB0AG8AcgAsAFwAbgAgACAAIAAgACAAIAAgACAAIAAgACAAIAAgACAAIAAgACAAIAAgACAAIAAgACAAIAAgACAAIAAgAGUAbgBkAF8AdgBlAGMAdABvAHIALABcAG4AIAAgACAAIAAgACAAIAAgACAAIAAgACAAIAAgACAAIAAgACAAIAAgACAAIAAgACAAIAAgACAAIABuAGUAeAB0AF8AdAByAHkALABcAG4AIAAgACAAIAAgACAAIAAgACAAIAAgACAAIAAgACAAIAAgACAAIAAgACAAIAAgACAAIAAgACAAIABzAHQAYQBjAGsAXwBoAG8AcgBpAHoAbwBuAHQAYQBsAGwAeQBcAG4AIAAgACAAIAAgACAAIAAgACAAIAAgACAAIAAgACAAIAAgACAAIAAgACAAIAAgACAAKQAsAFwAbgAgACAAIAAgACAAIAAgACAAIAAgACAAIAAgACAAIAAgACAAIAAgACAAIAAgACAAIAByAGUAcwB1AGwAdABzAFwAbgAgACAAIAAgACAAIAAgACAAIAAgACAAIAAgACAAIAAgACAAIAAgACAAKQAsAFwAbgAgACAAIAAgACAAIAAgACAAIAAgACAAIAAgACAAIAAgACAAIAAgACAAVgBTAFQAQQBDAEsAKABcAG4AIAAgACAAIAAgACAAIAAgACAAIAAgACAAIAAgACAAIAAgACAAIAAgACAAIAAgACAAXwBSAEUAQwBVAFIAUwBJAFYARQBfAE0AQQBLAEUAXwBTAEUAUQBVAEUATgBDAEUAKABcAG4AIAAgACAAIAAgACAAIAAgACAAIAAgACAAIAAgACAAIAAgACAAIAAgACAAIAAgACAAIAAgACAAIABzAHQAYQByAHQAXwB2AGUAYwB0AG8AcgAsAFwAbgAgACAAIAAgACAAIAAgACAAIAAgACAAIAAgACAAIAAgACAAIAAgACAAIAAgACAAIAAgACAAIAAgAGUAbgBkAF8AdgBlAGMAdABvAHIALABcAG4AIAAgACAAIAAgACAAIAAgACAAIAAgACAAIAAgACAAIAAgACAAIAAgACAAIAAgACAAIAAgACAAIABuAGUAeAB0AF8AdAByAHkALABcAG4AIAAgACAAIAAgACAAIAAgACAAIAAgACAAIAAgACAAIAAgACAAIAAgACAAIAAgACAAIAAgACAAIABzAHQAYQBjAGsAXwBoAG8AcgBpAHoAbwBuAHQAYQBsAGwAeQBcAG4AIAAgACAAIAAgACAAIAAgACAAIAAgACAAIAAgACAAIAAgACAAIAAgACAAIAAgACAAKQAsAFwAbgAgACAAIAAgACAAIAAgACAAIAAgACAAIAAgACAAIAAgACAAIAAgACAAIAAgACAAIAByAGUAcwB1AGwAdABzAFwAbgAgACAAIAAgACAAIAAgACAAIAAgACAAIAAgACAAIAAgACAAIAAgACAAKQBcAG4AIAAgACAAIAAgACAAIAAgACAAIAAgACAAIAAgACAAIAApAFwAbgAgACAAIAAgACAAIAAgACAAIAAgACAAIAApAFwAbgAgACAAIAAgACAAIAAgACAAKQBcAG4AIAAgACAAIAApAFwAbgApADsAXABuAFwAbgAvAC8AIABfAFIARQBDAFUAUgBTAEkAVgBFAF8ATQBBAEsARQBfAFMARQBRAFUARQBOAEMARQAgAC0ALQA+ACAATQBBAEsARQBfAFMARQBRAFUARQBOAEMARQBfAEYAUgBPAE0AXwBWAEUAQwBUAE8AUgBcAG4ATQBBAEsARQBfAFMARQBRAFUARQBOAEMARQBfAEYAUgBPAE0AXwBWAEUAQwBUAE8AUgAgAD0AIABMAEEATQBCAEQAQQAoAHMAdABhAHIAdABfAHYAZQBjAHQAbwByACwAIABlAG4AZABfAHYAZQBjAHQAbwByACwAIABbAHMAdABhAGMAawBfAGgAbwByAGkAegBvAG4AdABhAGwAbAB5AF0ALABcAG4AIAAgACAAIABfAFIARQBDAFUAUgBTAEkAVgBFAF8ATQBBAEsARQBfAFMARQBRAFUARQBOAEMARQAoAHMAdABhAHIAdABfAHYAZQBjAHQAbwByACwAIABlAG4AZABfAHYAZQBjAHQAbwByACwAIABSAE8AVwBTACgAcwB0AGEAcgB0AF8AdgBlAGMAdABvAHIAKQAsACAAcwB0AGEAYwBrAF8AaABvAHIAaQB6AG8AbgB0AGEAbABsAHkAKQBcAG4AKQA7AFwAbgBcAG4ALwAqAFwAbgAtAC0ALQAtACAAUgBFAFAARQBBAFQAIAAtAC0ALQAtAFwAbgAqAC8AXABuAFwAbgAvAC8AIABSAEUAUABFAEEAVABfAEEAUgBSAEEAWQBfAEIAWQBfAFIATwBXACAAJgAgAFIARQBQAEUAQQBUAF8AQQBSAFIAQQBZAF8AQgBZAF8AQwBPAEwAVQBNAE4AIAAtAC0APgAgAFIARQBQAEUAQQBUAF8AQQBSAFIAQQBZAFwAbgBSAEUAUABFAEEAVABfAEEAUgBSAEEAWQAgAD0AIABMAEEATQBCAEQAQQAoAGEAcgByAGEAeQAsACAAWwBuAHUAbQBfAHIAZQBwAGUAYQB0AF0ALAAgAFsAYgB5AF8AcgBvAHcAXQAsAFwAbgAgACAAIAAgAEwARQBUACgAXABuACAAIAAgACAAIAAgACAAIABiAHkAXwByAG8AdwAsACAASQBGACgASQBTAE8ATQBJAFQAVABFAEQAKABiAHkAXwByAG8AdwApACwAIABUAFIAVQBFACwAIABiAHkAXwByAG8AdwApACwAXABuACAAIAAgACAAIAAgACAAIABuAHUAbQBfAHIAZQBwAGUAYQB0ACwAIABJAEYAKABJAFMATwBNAEkAVABUAEUARAAoAG4AdQBtAF8AcgBlAHAAZQBhAHQAKQAsACAAMgAsACAAbgB1AG0AXwByAGUAcABlAGEAdAApACwAXABuACAAIAAgACAAIAAgACAAIABJAEYAKABcAG4AIAAgACAAIAAgACAAIAAgACAAIAAgACAAYgB5AF8AcgBvAHcALABcAG4AIAAgACAAIAAgACAAIAAgACAAIAAgACAAUgBFAFAARQBBAFQAXwBBAFIAUgBBAFkAXwBCAFkAXwBSAE8AVwAoAGEAcgByAGEAeQAsACAAbgB1AG0AXwByAGUAcABlAGEAdAApACwAXABuACAAIAAgACAAIAAgACAAIAAgACAAIAAgAFIARQBQAEUAQQBUAF8AQQBSAFIAQQBZAF8AQgBZAF8AQwBPAEwAVQBNAE4AKABhAHIAcgBhAHkALAAgAG4AdQBtAF8AcgBlAHAAZQBhAHQAKQBcAG4AIAAgACAAIAAgACAAIAAgACkAXABuACAAIAAgACAAKQBcAG4AKQA7AFwAbgBcAG4ALwAvACAAUgBFAFAARQBBAFQAXwBBAFIAUgBBAFkAXwBCAFkAXwBSAE8AVwAgAC0ALQA+ACAAUgBFAFAARQBBAFQAXwBBAFIAUgBBAFkAXwBCAFkAXwBSAE8AVwBcAG4AUgBFAFAARQBBAFQAXwBBAFIAUgBBAFkAXwBCAFkAXwBSAE8AVwAgAD0AIABMAEEATQBCAEQAQQAoAGEAcgByAGEAeQAsACAAWwBuAHUAbQBfAHIAZQBwAGUAYQB0AF0ALABcAG4AIAAgACAAIABMAEUAVAAoAFwAbgAgACAAIAAgACAAIAAgACAAbgB1AG0AXwByAGUAcABlAGEAdAAsACAASQBGACgASQBTAE8ATQBJAFQAVABFAEQAKABuAHUAbQBfAHIAZQBwAGUAYQB0ACkALAAgADIALAAgAG4AdQBtAF8AcgBlAHAAZQBhAHQAKQAsAFwAbgAgACAAIAAgACAAIAAgACAASQBGACgAXABuACAAIAAgACAAIAAgACAAIAAgACAAIAAgAG4AdQBtAF8AcgBlAHAAZQBhAHQAIAA9ACAAMQAsAFwAbgAgACAAIAAgACAAIAAgACAAIAAgACAAIABhAHIAcgBhAHkALABcAG4AIAAgACAAIAAgACAAIAAgACAAIAAgACAATABFAFQAKABuAGUAeAB0AF8AcgBlAHAAZQBhAHQALAAgAG4AdQBtAF8AcgBlAHAAZQBhAHQAIAAtACAAMQAsACAAVgBTAFQAQQBDAEsAKABSAEUAUABFAEEAVABfAEEAUgBSAEEAWQBfAEIAWQBfAFIATwBXACgAYQByAHIAYQB5ACwAIABuAGUAeAB0AF8AcgBlAHAAZQBhAHQAKQAsACAAYQByAHIAYQB5ACkAKQBcAG4AIAAgACAAIAAgACAAIAAgACkAXABuACAAIAAgACAAKQBcAG4AKQA7AFwAbgBcAG4ALwAvACAAUgBFAFAARQBBAFQAXwBBAFIAUgBBAFkAXwBCAFkAXwBDAE8ATABVAE0ATgAgAC0ALQA+ACAAUgBFAFAARQBBAFQAXwBBAFIAUgBBAFkAXwBCAFkAXwBDAE8ATABVAE0ATgBcAG4AUgBFAFAARQBBAFQAXwBBAFIAUgBBAFkAXwBCAFkAXwBDAE8ATABVAE0ATgAgAD0AIABMAEEATQBCAEQAQQAoAGEAcgByAGEAeQAsACAAWwBuAHUAbQBfAHIAZQBwAGUAYQB0AF0ALABcAG4AIAAgACAAIABMAEUAVAAoAFwAbgAgACAAIAAgACAAIAAgACAAbgB1AG0AXwByAGUAcABlAGEAdAAsACAASQBGACgASQBTAE8ATQBJAFQAVABFAEQAKABuAHUAbQBfAHIAZQBwAGUAYQB0ACkALAAgADIALAAgAG4AdQBtAF8AcgBlAHAAZQBhAHQAKQAsAFwAbgAgACAAIAAgACAAIAAgACAASQBGACgAXABuACAAIAAgACAAIAAgACAAIAAgACAAIAAgAG4AdQBtAF8AcgBlAHAAZQBhAHQAIAA9ACAAMQAsAFwAbgAgACAAIAAgACAAIAAgACAAIAAgACAAIABhAHIAcgBhAHkALABcAG4AIAAgACAAIAAgACAAIAAgACAAIAAgACAATABFAFQAKABcAG4AIAAgACAAIAAgACAAIAAgACAAIAAgACAAIAAgACAAIABuAGUAeAB0AF8AcgBlAHAAZQBhAHQALAAgAG4AdQBtAF8AcgBlAHAAZQBhAHQAIAAtACAAMQAsAFwAbgAgACAAIAAgACAAIAAgACAAIAAgACAAIAAgACAAIAAgAEgAUwBUAEEAQwBLACgAUgBFAFAARQBBAFQAXwBBAFIAUgBBAFkAXwBCAFkAXwBDAE8ATABVAE0ATgAoAGEAcgByAGEAeQAsACAAbgBlAHgAdABfAHIAZQBwAGUAYQB0ACkALAAgAGEAcgByAGEAeQApAFwAbgAgACAAIAAgACAAIAAgACAAIAAgACAAIAApAFwAbgAgACAAIAAgACAAIAAgACAAKQBcAG4AIAAgACAAIAApAFwAbgApADsAXABuAFwAbgAvACoAXABuAC0ALQAtAC0AIABSAEUAUwBIAEEAUABFACAALQAtAC0ALQBcAG4AKgAvAFwAbgBcAG4ALwAvACAATgBPAE4ARQAgAC0ALQA+ACAAUgBFAFMASABBAFAARQBfAEIAWQBfAEMATwBMAFUATQBOAFMAXABuAFIARQBTAEgAQQBQAEUAXwBCAFkAXwBDAE8ATABVAE0ATgBTACAAPQAgAEwAQQBNAEIARABBACgAYQByAHIAYQB5ACwAIABbAG4AdQBtAF8AcwBwAGwAaQB0AF0ALABcAG4AIAAgACAAIABMAEUAVAAoAFwAbgAgACAAIAAgACAAIAAgACAAbgB1AG0AXwBzAHAAbABpAHQALAAgAEkARgAoAEkAUwBPAE0ASQBUAFQARQBEACgAbgB1AG0AXwBzAHAAbABpAHQAKQAsACAAMgAsACAAbgB1AG0AXwBzAHAAbABpAHQAKQAsAFwAbgAgACAAIAAgACAAIAAgACAAbgBjAG8AbABzACwAIABDAE8ATABVAE0ATgBTACgAYQByAHIAYQB5ACkALABcAG4AIAAgACAAIAAgACAAIAAgAG4AcgBvAHcAcwAsACAAUgBPAFcAUwAoAGEAcgByAGEAeQApACwAXABuACAAIAAgACAAIAAgACAAIABJAEYAKABcAG4AIAAgACAAIAAgACAAIAAgACAAIAAgACAATQBPAEQAKABuAGMAbwBsAHMALAAgAG4AdQBtAF8AcwBwAGwAaQB0ACkAIAA9ACAAMAAsAFwAbgAgACAAIAAgACAAIAAgACAAIAAgACAAIABMAEUAVAAoAFwAbgAgACAAIAAgACAAIAAgACAAIAAgACAAIAAgACAAIAAgAGQAaQB2AGkAZABlAHIALAAgAG4AYwBvAGwAcwAgAC8AIABuAHUAbQBfAHMAcABsAGkAdAAsAFwAbgAgACAAIAAgACAAIAAgACAAIAAgACAAIAAgACAAIAAgAGQAaQB2AGkAZABlAHIAXwBzAGUAcQB1AGUAbgBjAGUALAAgAEMASABPAE8AUwBFAFIATwBXAFMAKABTAEUAUQBVAEUATgBDAEUAKAAxACwAIABkAGkAdgBpAGQAZQByACkALAAgAFMARQBRAFUARQBOAEMARQAoAG4AdQBtAF8AcwBwAGwAaQB0ACwAIAAsACAAMQAsACAAMAApACkALABcAG4AIAAgACAAIAAgACAAIAAgACAAIAAgACAAIAAgACAAIABkAGkAdgBpAGQAZQByAF8AZgBsAGEAdAB0AGUAbgAsACAAVABPAEMATwBMACgAZABpAHYAaQBkAGUAcgBfAHMAZQBxAHUAZQBuAGMAZQAsACAALAAgAFQAUgBVAEUAKQAsAFwAbgAgACAAIAAgACAAIAAgACAAIAAgACAAIAAgACAAIAAgAGQAaQB2AGkAZABlAHIAXwByAGUAcABlAGEAdAAsACAAQwBIAE8ATwBTAEUAUgBPAFcAUwAoAFQATwBSAE8AVwAoAGQAaQB2AGkAZABlAHIAXwBmAGwAYQB0AHQAZQBuACkALAAgAFMARQBRAFUARQBOAEMARQAoAG4AcgBvAHcAcwAsACAALAAgADEALAAgADAAKQApACwAXABuACAAIAAgACAAIAAgACAAIAAgACAAIAAgACAAIAAgACAAZABpAHYAaQBkAGUAcgBfAHIAZQBwAGUAYQB0AF8AYwBvAGwALAAgAFQATwBDAE8ATAAoAGQAaQB2AGkAZABlAHIAXwByAGUAcABlAGEAdAApACwAXABuACAAIAAgACAAIAAgACAAIAAgACAAIAAgACAAIAAgACAAYQByAHIAYQB5AF8AZgBsAGEAdAB0AGUAbgAsACAAVABPAEMATwBMACgAYQByAHIAYQB5ACkALABcAG4AIAAgACAAIAAgACAAIAAgACAAIAAgACAAIAAgACAAIABhAHIAcgBhAHkAXwBzAG8AcgB0AGUAZAAsACAAUwBPAFIAVABCAFkAKABhAHIAcgBhAHkAXwBmAGwAYQB0AHQAZQBuACwAIABkAGkAdgBpAGQAZQByAF8AcgBlAHAAZQBhAHQAXwBjAG8AbAApACwAXABuACAAIAAgACAAIAAgACAAIAAgACAAIAAgACAAIAAgACAAVwBSAEEAUABSAE8AVwBTACgAYQByAHIAYQB5AF8AcwBvAHIAdABlAGQALAAgAG4AdQBtAF8AcwBwAGwAaQB0ACkAXABuACAAIAAgACAAIAAgACAAIAAgACAAIAAgACkALABcAG4AIAAgACAAIAAgACAAIAAgACAAIAAgACAAXAAiACMASQBOAFYAQQBMAEkARABfAE4AVQBNAF8AUwBQAEwASQBUAFwAIgBcAG4AIAAgACAAIAAgACAAIAAgACkAXABuACAAIAAgACAAKQBcAG4AKQA7AFwAbgBcAG4ALwAqAFwAbgAtAC0ALQAtACAAUgBPAFQAQQBUAEUAIAAtAC0ALQAtAFwAbgAqAC8AXABuAFwAbgAvAC8AIABOAE8ATgBFACAALQAtAD4AIABSAE8AVABBAFQARQBfAFYARQBDAFQATwBSAFwAbgBSAE8AVABBAFQARQBfAFYARQBDAFQATwBSACAAPQAgAEwAQQBNAEIARABBACgAdgBlAGMAdABvAHIALAAgAG4ALAAgAFsAYQBzAF8AYwBvAGwAdQBtAG4AXwB2AGUAYwB0AG8AcgBdACwAXABuACAAIAAgACAATABFAFQAKABcAG4AIAAgACAAIAAgACAAIAAgAHYAZQBjAHQAbwByACwAIABUAE8AQwBPAEwAKAB2AGUAYwB0AG8AcgApACwAXABuACAAIAAgACAAIAAgACAAIAByAG8AdABhAHQAZQBkAF8AYQByAHIAYQB5ACwAIABJAEYAUwAoAFwAbgAgACAAIAAgACAAIAAgACAAIAAgACAAIABPAFIAKABuACAAPQAgADAALAAgAG4AIAA+AD0AIABSAE8AVwBTACgAdgBlAGMAdABvAHIAKQAsACAAbgAgADwAPQAgAC0AUgBPAFcAUwAoAHYAZQBjAHQAbwByACkAKQAsAFwAbgAgACAAIAAgACAAIAAgACAAIAAgACAAIAB2AGUAYwB0AG8AcgAsAFwAbgAgACAAIAAgACAAIAAgACAAIAAgACAAIABuACAAPgAgADAALABcAG4AIAAgACAAIAAgACAAIAAgACAAIAAgACAAVgBTAFQAQQBDAEsAKABEAFIATwBQACgAdgBlAGMAdABvAHIALAAgAG4AKQAsACAAVABBAEsARQAoAHYAZQBjAHQAbwByACwAIABuACkAKQAsAFwAbgAgACAAIAAgACAAIAAgACAAIAAgACAAIABuACAAPAAgADAALABcAG4AIAAgACAAIAAgACAAIAAgACAAIAAgACAAVgBTAFQAQQBDAEsAKABUAEEASwBFACgAdgBlAGMAdABvAHIALAAgAG4AKQAsACAARABSAE8AUAAoAHYAZQBjAHQAbwByACwAIABuACkAKQBcAG4AIAAgACAAIAAgACAAIAAgACkALABcAG4AIAAgACAAIAAgACAAIAAgAGEAcwBfAGMAbwBsAHUAbQBuAF8AdgBlAGMAdABvAHIALAAgAEkARgAoAEkAUwBPAE0ASQBUAFQARQBEACgAYQBzAF8AYwBvAGwAdQBtAG4AXwB2AGUAYwB0AG8AcgApACwAIABGAEEATABTAEUALAAgAFQAUgBVAEUAKQAsAFwAbgAgACAAIAAgACAAIAAgACAASQBGACgAYQBzAF8AYwBvAGwAdQBtAG4AXwB2AGUAYwB0AG8AcgAsACAAVABPAFIATwBXACgAcgBvAHQAYQB0AGUAZABfAGEAcgByAGEAeQApACwAIABUAE8AQwBPAEwAKAByAG8AdABhAHQAZQBkAF8AYQByAHIAYQB5ACkAKQBcAG4AIAAgACAAIAApAFwAbgApADsAXABuAFwAbgAvAC8AIABSAE8AVABBAFQARQBfAFYARQBDAFQATwBSACAALQAtAD4AIABSAE8AVABBAFQARQBfAEEAUgBSAEEAWQBcAG4AUgBPAFQAQQBUAEUAXwBBAFIAUgBBAFkAIAA9ACAATABBAE0AQgBEAEEAKABhAHIAcgBhAHkALAAgAG4ALAAgAFsAcgBvAHQAYQB0AGUAXwBjAG8AbAB1AG0AbgBzAF0ALABcAG4AIAAgACAAIABMAEUAVAAoAFwAbgAgACAAIAAgACAAIAAgACAAcgBvAHQAYQB0AGUAXwBjAG8AbAB1AG0AbgBzACwAIABJAEYAKABJAFMATwBNAEkAVABUAEUARAAoAHIAbwB0AGEAdABlAF8AYwBvAGwAdQBtAG4AcwApACwAIABUAFIAVQBFACwAIABGAEEATABTAEUAKQAsAFwAbgAgACAAIAAgACAAIAAgACAAbgByAG8AdwBzACwAIABSAE8AVwBTACgAYQByAHIAYQB5ACkALABcAG4AIAAgACAAIAAgACAAIAAgAG4AYwBvAGwAcwAsACAAQwBPAEwAVQBNAE4AUwAoAGEAcgByAGEAeQApACwAXABuACAAIAAgACAAIAAgACAAIABzAGUAcQByAG8AdwBzACwAIABTAEUAUQBVAEUATgBDAEUAKABuAHIAbwB3AHMAKQAsAFwAbgAgACAAIAAgACAAIAAgACAAcwBlAHEAYwBvAGwAcwAsACAAUwBFAFEAVQBFAE4AQwBFACgAMQAsACAAbgBjAG8AbABzACkALABcAG4AIAAgACAAIAAgACAAIAAgAHIAZQBzAHUAbAB0AHMALAAgAEkARgAoAFwAbgAgACAAIAAgACAAIAAgACAAIAAgACAAIAByAG8AdABhAHQAZQBfAGMAbwBsAHUAbQBuAHMALABcAG4AIAAgACAAIAAgACAAIAAgACAAIAAgACAAQwBIAE8ATwBTAEUAQwBPAEwAUwAoAGEAcgByAGEAeQAsACAAUgBPAFQAQQBUAEUAXwBWAEUAQwBUAE8AUgAoAHMAZQBxAGMAbwBsAHMALAAgAG4ALAAgAFQAUgBVAEUAKQApACwAXABuACAAIAAgACAAIAAgACAAIAAgACAAIAAgAEMASABPAE8AUwBFAFIATwBXAFMAKABhAHIAcgBhAHkALAAgAFIATwBUAEEAVABFAF8AVgBFAEMAVABPAFIAKABzAGUAcQByAG8AdwBzACwAIABuACwAIABGAEEATABTAEUAKQApAFwAbgAgACAAIAAgACAAIAAgACAAKQAsAFwAbgAgACAAIAAgACAAIAAgACAAcgBlAHMAdQBsAHQAcwBcAG4AIAAgACAAIAApAFwAbgApADsAXABuAFwAbgAvACoAXABuAC0ALQAtAC0AIABTAFcAQQBQACAALQAtAC0ALQBcAG4AKgAvAFwAbgBcAG4ALwAvACAATgBPAE4ARQAgAC0ALQA+ACAAUwBXAEEAUABfAEMATwBMAFUATQBOAFMAXABuAFMAVwBBAFAAXwBDAE8ATABVAE0ATgBTACAAPQAgAEwAQQBNAEIARABBACgAYQByAHIAYQB5ACwAIABbAGYAcgBvAG0AXwBpAG4AZABlAHgAXQAsACAAWwB0AG8AXwBpAG4AZABlAHgAXQAsAFwAbgAgACAAIAAgAEwARQBUACgAXABuACAAIAAgACAAIAAgACAAIABmAHIAbwBtAF8AaQBuAGQAZQB4ACwAIABJAEYAKABJAFMATwBNAEkAVABUAEUARAAoAGYAcgBvAG0AXwBpAG4AZABlAHgAKQAsACAAMQAsACAAZgByAG8AbQBfAGkAbgBkAGUAeAApACwAXABuACAAIAAgACAAIAAgACAAIAB0AG8AXwBpAG4AZABlAHgALAAgAEkARgAoAEkAUwBPAE0ASQBUAFQARQBEACgAdABvAF8AaQBuAGQAZQB4ACkALAAgADIALAAgAHQAbwBfAGkAbgBkAGUAeAApACwAXABuACAAIAAgACAAIAAgACAAIABjAG8AbAB1AG0AbgBfAHMAZQBxAHUAZQBuAGMAZQAsACAAUwBFAFEAVQBFAE4AQwBFACgAMQAsACAAQwBPAEwAVQBNAE4AUwAoAGEAcgByAGEAeQApACkALABcAG4AIAAgACAAIAAgACAAIAAgAGYAcgBvAG0AXwBsAG8AZwBpAGMAYQBsACwAIABjAG8AbAB1AG0AbgBfAHMAZQBxAHUAZQBuAGMAZQAgAD0AIABmAHIAbwBtAF8AaQBuAGQAZQB4ACwAXABuACAAIAAgACAAIAAgACAAIAB0AG8AXwBsAG8AZwBpAGMAYQBsACwAIABjAG8AbAB1AG0AbgBfAHMAZQBxAHUAZQBuAGMAZQAgAD0AIAB0AG8AXwBpAG4AZABlAHgALABcAG4AIAAgACAAIAAgACAAIAAgAHIAZQBwAGwAYQBjAGUAXwBmAHIAbwBtACwAIABJAEYAKABmAHIAbwBtAF8AbABvAGcAaQBjAGEAbAAsACAAdABvAF8AaQBuAGQAZQB4ACwAIABjAG8AbAB1AG0AbgBfAHMAZQBxAHUAZQBuAGMAZQApACwAXABuACAAIAAgACAAIAAgACAAIAByAGUAcABsAGEAYwBlAF8AdABvACwAIABJAEYAKAB0AG8AXwBsAG8AZwBpAGMAYQBsACwAIABmAHIAbwBtAF8AaQBuAGQAZQB4ACwAIAByAGUAcABsAGEAYwBlAF8AZgByAG8AbQApACwAXABuACAAIAAgACAAIAAgACAAIABDAEgATwBPAFMARQBDAE8ATABTACgAYQByAHIAYQB5ACwAIAByAGUAcABsAGEAYwBlAF8AdABvACkAXABuACAAIAAgACAAKQBcAG4AKQA7AFwAbgBcAG4ALwAvACAATgBPAE4ARQAgAC0ALQA+ACAAUwBXAEEAUABfAFIATwBXAFMAXABuAFMAVwBBAFAAXwBSAE8AVwBTACAAPQAgAEwAQQBNAEIARABBACgAYQByAHIAYQB5ACwAIABbAGYAcgBvAG0AXwBpAG4AZABlAHgAXQAsACAAWwB0AG8AXwBpAG4AZABlAHgAXQAsAFwAbgAgACAAIAAgAEwARQBUACgAXABuACAAIAAgACAAIAAgACAAIABmAHIAbwBtAF8AaQBuAGQAZQB4ACwAIABJAEYAKABJAFMATwBNAEkAVABUAEUARAAoAGYAcgBvAG0AXwBpAG4AZABlAHgAKQAsACAAMQAsACAAZgByAG8AbQBfAGkAbgBkAGUAeAApACwAXABuACAAIAAgACAAIAAgACAAIAB0AG8AXwBpAG4AZABlAHgALAAgAEkARgAoAEkAUwBPAE0ASQBUAFQARQBEACgAdABvAF8AaQBuAGQAZQB4ACkALAAgADIALAAgAHQAbwBfAGkAbgBkAGUAeAApACwAXABuACAAIAAgACAAIAAgACAAIAByAG8AdwBfAHMAZQBxAHUAZQBuAGMAZQAsACAAUwBFAFEAVQBFAE4AQwBFACgAUgBPAFcAUwAoAGEAcgByAGEAeQApACkALABcAG4AIAAgACAAIAAgACAAIAAgAGYAcgBvAG0AXwBsAG8AZwBpAGMAYQBsACwAIAByAG8AdwBfAHMAZQBxAHUAZQBuAGMAZQAgAD0AIABmAHIAbwBtAF8AaQBuAGQAZQB4ACwAXABuACAAIAAgACAAIAAgACAAIAB0AG8AXwBsAG8AZwBpAGMAYQBsACwAIAByAG8AdwBfAHMAZQBxAHUAZQBuAGMAZQAgAD0AIAB0AG8AXwBpAG4AZABlAHgALABcAG4AIAAgACAAIAAgACAAIAAgAHIAZQBwAGwAYQBjAGUAXwBmAHIAbwBtACwAIABJAEYAKABmAHIAbwBtAF8AbABvAGcAaQBjAGEAbAAsACAAdABvAF8AaQBuAGQAZQB4ACwAIAByAG8AdwBfAHMAZQBxAHUAZQBuAGMAZQApACwAXABuACAAIAAgACAAIAAgACAAIAByAGUAcABsAGEAYwBlAF8AdABvACwAIABJAEYAKAB0AG8AXwBsAG8AZwBpAGMAYQBsACwAIABmAHIAbwBtAF8AaQBuAGQAZQB4ACwAIAByAGUAcABsAGEAYwBlAF8AZgByAG8AbQApACwAXABuACAAIAAgACAAIAAgACAAIABDAEgATwBPAFMARQBSAE8AVwBTACgAYQByAHIAYQB5ACwAIAByAGUAcABsAGEAYwBlAF8AdABvACkAXABuACAAIAAgACAAKQBcAG4AKQA7AFwAbgBcAG4ALwAqAFwAbgAtAC0ALQAtACAAVABFAFgAVAAgAC0ALQAtAC0AXABuACoALwBcAG4AXABuAC8ALwAgAE4ATwBOAEUAIAAtAC0APgAgAFQARQBYAFQAXwBTAFAATABJAFQAXwBWAEUAQwBUAE8AUgBcAG4AVABFAFgAVABfAFMAUABMAEkAVABfAFYARQBDAFQATwBSACAAPQAgAEwAQQBNAEIARABBACgAXABuACAAIAAgACAAdABlAHgAdABfAHYAZQBjAHQAbwByACwAXABuACAAIAAgACAAWwB0AGUAeAB0AF8AZABlAGwAaQBtAGkAdABlAHIAXQAsAFwAbgAgACAAIAAgAFsAcgBvAHcAXwBkAGUAbABpAG0AaQB0AGUAcgBdACwAXABuACAAIAAgACAAWwBpAGcAbgBvAHIAZQBfAGUAbQBwAHQAeQBdACwAXABuACAAIAAgACAAWwBtAGEAdABjAGgAXwBtAG8AZABlAF0ALABcAG4AIAAgACAAIABbAHAAYQBkAF8AdwBpAHQAaABdACwAXABuACAAIAAgACAATABFAFQAKABcAG4AIAAgACAAIAAgACAAIAAgAHQAZQB4AHQAXwBkAGUAbABpAG0AaQB0AGUAcgAsACAASQBGACgASQBTAE8ATQBJAFQAVABFAEQAKAB0AGUAeAB0AF8AZABlAGwAaQBtAGkAdABlAHIAKQAsACAAXAAiACAAXAAiACwAIAB0AGUAeAB0AF8AZABlAGwAaQBtAGkAdABlAHIAKQAsAFwAbgAgACAAIAAgACAAIAAgACAAcgBvAHcAXwBkAGUAbABpAG0AaQB0AGUAcgAsACAASQBGACgASQBTAE8ATQBJAFQAVABFAEQAKAByAG8AdwBfAGQAZQBsAGkAbQBpAHQAZQByACkALAAgAFwAIgB8ADwAIwA+AHwAXAAiACwAIAByAG8AdwBfAGQAZQBsAGkAbQBpAHQAZQByACkALABcAG4AIAAgACAAIAAgACAAIAAgAHAAYQBkAF8AdwBpAHQAaAAsACAASQBGACgASQBTAE8ATQBJAFQAVABFAEQAKABwAGEAZABfAHcAaQB0AGgAKQAsACAAXAAiAFwAIgAsACAAcABhAGQAXwB3AGkAdABoACkALABcAG4AIAAgACAAIAAgACAAIAAgAHIAZQBkAHUAYwBlAF8AdABlAHgAdAAsACAAUgBFAEQAVQBDAEUAKAAsACAAdABlAHgAdABfAHYAZQBjAHQAbwByACwAIABMAEEATQBCAEQAQQAoAGEAYwBjACwAIABjAHUAcgByACwAIABDAE8ATgBDAEEAVAAoAGEAYwBjACwAIAByAG8AdwBfAGQAZQBsAGkAbQBpAHQAZQByACwAIABjAHUAcgByACkAKQApACwAXABuACAAIAAgACAAIAAgACAAIABUAEUAWABUAFMAUABMAEkAVAAoAHIAZQBkAHUAYwBlAF8AdABlAHgAdAAsACAAdABlAHgAdABfAGQAZQBsAGkAbQBpAHQAZQByACwAIAByAG8AdwBfAGQAZQBsAGkAbQBpAHQAZQByACwAIABpAGcAbgBvAHIAZQBfAGUAbQBwAHQAeQAsACAAbQBhAHQAYwBoAF8AbQBvAGQAZQAsACAAcABhAGQAXwB3AGkAdABoACkAXABuACAAIAAgACAAKQBcAG4AKQA7AFwAbgBcAG4ALwAqAFwAbgBNAEkAVAAgAEwAaQBjAGUAbgBzAGUAXABuAFwAbgBDAG8AcAB5AHIAaQBnAGgAdAAgACgAYwApACAAMgAwADIAMgAtADIAMAAyADMAIABQAFQALgAgAEYASQBBAEsATwAgAEUATgBKAEkATgBJAFIASQBOAEcAIABJAE4ARABPAE4ARQBTAEkAQQBcAG4AXABuAFAAZQByAG0AaQBzAHMAaQBvAG4AIABpAHMAIABoAGUAcgBlAGIAeQAgAGcAcgBhAG4AdABlAGQALAAgAGYAcgBlAGUAIABvAGYAIABjAGgAYQByAGcAZQAsACAAdABvACAAYQBuAHkAIABwAGUAcgBzAG8AbgAgAG8AYgB0AGEAaQBuAGkAbgBnACAAYQAgAGMAbwBwAHkAXABuAG8AZgAgAHQAaABpAHMAIABzAG8AZgB0AHcAYQByAGUAIABhAG4AZAAgAGEAcwBzAG8AYwBpAGEAdABlAGQAIABkAG8AYwB1AG0AZQBuAHQAYQB0AGkAbwBuACAAZgBpAGwAZQBzACAAKAB0AGgAZQAgAFwAIgBTAG8AZgB0AHcAYQByAGUAXAAiACkALAAgAHQAbwAgAGQAZQBhAGwAXABuAGkAbgAgAHQAaABlACAAUwBvAGYAdAB3AGEAcgBlACAAdwBpAHQAaABvAHUAdAAgAHIAZQBzAHQAcgBpAGMAdABpAG8AbgAsACAAaQBuAGMAbAB1AGQAaQBuAGcAIAB3AGkAdABoAG8AdQB0ACAAbABpAG0AaQB0AGEAdABpAG8AbgAgAHQAaABlACAAcgBpAGcAaAB0AHMAXABuAHQAbwAgAHUAcwBlACwAIABjAG8AcAB5ACwAIABtAG8AZABpAGYAeQAsACAAbQBlAHIAZwBlACwAIABwAHUAYgBsAGkAcwBoACwAIABkAGkAcwB0AHIAaQBiAHUAdABlACwAIABzAHUAYgBsAGkAYwBlAG4AcwBlACwAIABhAG4AZAAvAG8AcgAgAHMAZQBsAGwAXABuAGMAbwBwAGkAZQBzACAAbwBmACAAdABoAGUAIABTAG8AZgB0AHcAYQByAGUALAAgAGEAbgBkACAAdABvACAAcABlAHIAbQBpAHQAIABwAGUAcgBzAG8AbgBzACAAdABvACAAdwBoAG8AbQAgAHQAaABlACAAUwBvAGYAdAB3AGEAcgBlACAAaQBzAFwAbgBmAHUAcgBuAGkAcwBoAGUAZAAgAHQAbwAgAGQAbwAgAHMAbwAsACAAcwB1AGIAagBlAGMAdAAgAHQAbwAgAHQAaABlACAAZgBvAGwAbABvAHcAaQBuAGcAIABjAG8AbgBkAGkAdABpAG8AbgBzADoAXABuAFwAbgBUAGgAZQAgAGEAYgBvAHYAZQAgAGMAbwBwAHkAcgBpAGcAaAB0ACAAbgBvAHQAaQBjAGUAIABhAG4AZAAgAHQAaABpAHMAIABwAGUAcgBtAGkAcwBzAGkAbwBuACAAbgBvAHQAaQBjAGUAIABzAGgAYQBsAGwAIABiAGUAIABpAG4AYwBsAHUAZABlAGQAIABpAG4AIABhAGwAbABcAG4AYwBvAHAAaQBlAHMAIABvAHIAIABzAHUAYgBzAHQAYQBuAHQAaQBhAGwAIABwAG8AcgB0AGkAbwBuAHMAIABvAGYAIAB0AGgAZQAgAFMAbwBmAHQAdwBhAHIAZQAuAFwAbgBcAG4AVABIAEUAIABTAE8ARgBUAFcAQQBSAEUAIABJAFMAIABQAFIATwBWAEkARABFAEQAIABcACIAQQBTACAASQBTAFwAIgAsACAAVwBJAFQASABPAFUAVAAgAFcAQQBSAFIAQQBOAFQAWQAgAE8ARgAgAEEATgBZACAASwBJAE4ARAAsACAARQBYAFAAUgBFAFMAUwAgAE8AUgBcAG4ASQBNAFAATABJAEUARAAsACAASQBOAEMATABVAEQASQBOAEcAIABCAFUAVAAgAE4ATwBUACAATABJAE0ASQBUAEUARAAgAFQATwAgAFQASABFACAAVwBBAFIAUgBBAE4AVABJAEUAUwAgAE8ARgAgAE0ARQBSAEMASABBAE4AVABBAEIASQBMAEkAVABZACwAXABuAEYASQBUAE4ARQBTAFMAIABGAE8AUgAgAEEAIABQAEEAUgBUAEkAQwBVAEwAQQBSACAAUABVAFIAUABPAFMARQAgAEEATgBEACAATgBPAE4ASQBOAEYAUgBJAE4ARwBFAE0ARQBOAFQALgAgAEkATgAgAE4ATwAgAEUAVgBFAE4AVAAgAFMASABBAEwATAAgAFQASABFAFwAbgBBAFUAVABIAE8AUgBTACAATwBSACAAQwBPAFAAWQBSAEkARwBIAFQAIABIAE8ATABEAEUAUgBTACAAQgBFACAATABJAEEAQgBMAEUAIABGAE8AUgAgAEEATgBZACAAQwBMAEEASQBNACwAIABEAEEATQBBAEcARQBTACAATwBSACAATwBUAEgARQBSAFwAbgBMAEkAQQBCAEkATABJAFQAWQAsACAAVwBIAEUAVABIAEUAUgAgAEkATgAgAEEATgAgAEEAQwBUAEkATwBOACAATwBGACAAQwBPAE4AVABSAEEAQwBUACwAIABUAE8AUgBUACAATwBSACAATwBUAEgARQBSAFcASQBTAEUALAAgAEEAUgBJAFMASQBOAEcAIABGAFIATwBNACwAXABuAE8AVQBUACAATwBGACAATwBSACAASQBOACAAQwBPAE4ATgBFAEMAVABJAE8ATgAgAFcASQBUAEgAIABUAEgARQAgAFMATwBGAFQAVwBBAFIARQAgAE8AUgAgAFQASABFACAAVQBTAEUAIABPAFIAIABPAFQASABFAFIAIABEAEUAQQBMAEkATgBHAFMAIABJAE4AIABUAEgARQBcAG4AUwBPAEYAVABXAEEAUgBFAC4AXABuACoALwAiAH0AXQAsACIAcAByAG8AagBlAGMAdABOAGEAbQBlAHMAIgA6AFsAIgBmAGUAaQBkAC4ARgBJAEwAVABFAFIAXwBEAFIATwBQAF8AUgBPAFcAUwAiACwAIgBmAGUAaQBkAC4ARgBJAEwAVABFAFIAXwBEAFIATwBQAF8AQwBPAEwAVQBNAE4AUwAiACwAIgBmAGUAaQBkAC4ARgBJAEwAVABFAFIAXwBGAFUATgBDAF8AQwBPAEwAVQBNAE4AIgAsACIAZgBlAGkAZAAuAEYASQBMAFQARQBSAF8ATQBJAE4ATQBBAFgAXwBDAE8ATABVAE0ATgAiACwAIgBmAGUAaQBkAC4AXwBSAEUAQwBVAFIAUwBJAFYARQBfAEYASQBMAFQARQBSAF8ATQBJAE4ATQBBAFgAIgAsACIAZgBlAGkAZAAuAEYASQBMAFQARQBSAF8ATQBJAE4ATQBBAFgAXwBBAFIAUgBBAFkAIgAsACIAZgBlAGkAZAAuAEcARQBUAF8ASQBOAEQARQBYAF8AMgBEACIALAAiAGYAZQBpAGQALgBJAFMAXwBBAEwATABfAEkATgBfAFYARQBDAFQATwBSACIALAAiAGYAZQBpAGQALgBJAFMAXwBDAE8ATABTAF8ARQBRAFUAQQBMAF8AVgBFAEMAVABPAFIAIgAsACIAZgBlAGkAZAAuAEkAUwBfAEEATABMAF8AQwBPAEwAUwBfAEUAUQBVAEEATABfAFYARQBDAFQATwBSACIALAAiAGYAZQBpAGQALgBJAFMAXwBSAE8AVwBTAF8ATABPAEcASQBDAEEATAAiACwAIgBmAGUAaQBkAC4ASQBTAF8AQwBPAEwAVQBNAE4AUwBfAEwATwBHAEkAQwBBAEwAIgAsACIAZgBlAGkAZAAuAF8AUgBFAEMAVQBSAFMASQBWAEUAXwBNAEEASwBFAF8AUwBFAFEAVQBFAE4AQwBFACIALAAiAGYAZQBpAGQALgBNAEEASwBFAF8AUwBFAFEAVQBFAE4AQwBFAF8ARgBSAE8ATQBfAFYARQBDAFQATwBSACIALAAiAGYAZQBpAGQALgBSAEUAUABFAEEAVABfAEEAUgBSAEEAWQAiACwAIgBmAGUAaQBkAC4AUgBFAFAARQBBAFQAXwBBAFIAUgBBAFkAXwBCAFkAXwBSAE8AVwAiACwAIgBmAGUAaQBkAC4AUgBFAFAARQBBAFQAXwBBAFIAUgBBAFkAXwBCAFkAXwBDAE8ATABVAE0ATgAiACwAIgBmAGUAaQBkAC4AUgBFAFMASABBAFAARQBfAEIAWQBfAEMATwBMAFUATQBOAFMAIgAsACIAZgBlAGkAZAAuAFIATwBUAEEAVABFAF8AVgBFAEMAVABPAFIAIgAsACIAZgBlAGkAZAAuAFIATwBUAEEAVABFAF8AQQBSAFIAQQBZACIALAAiAGYAZQBpAGQALgBTAFcAQQBQAF8AQwBPAEwAVQBNAE4AUwAiACwAIgBmAGUAaQBkAC4AUwBXAEEAUABfAFIATwBXAFMAIgAsACIAZgBlAGkAZAAuAFQARQBYAFQAXwBTAFAATABJAFQAXwBWAEUAQwBUAE8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15826EE-180C-4826-A130-5225CB694C7B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_INTRO</vt:lpstr>
      <vt:lpstr>FILTER_1</vt:lpstr>
      <vt:lpstr>FILTER_2</vt:lpstr>
      <vt:lpstr>GET</vt:lpstr>
      <vt:lpstr>IS</vt:lpstr>
      <vt:lpstr>MAKE</vt:lpstr>
      <vt:lpstr>REPEAT</vt:lpstr>
      <vt:lpstr>RESHAPE</vt:lpstr>
      <vt:lpstr>ROTATE</vt:lpstr>
      <vt:lpstr>SWAP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2023-01-05T01:41:58Z</dcterms:created>
  <dcterms:modified xsi:type="dcterms:W3CDTF">2023-01-06T08:53:03Z</dcterms:modified>
</cp:coreProperties>
</file>