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4.xml" ContentType="application/vnd.openxmlformats-officedocument.drawing+xml"/>
  <Override PartName="/xl/ctrlProps/ctrlProp5.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_github\gptreader-xl\workbook\"/>
    </mc:Choice>
  </mc:AlternateContent>
  <xr:revisionPtr revIDLastSave="0" documentId="13_ncr:1_{20FD1692-B66A-4353-B856-3FFE1AFDB40F}" xr6:coauthVersionLast="47" xr6:coauthVersionMax="47" xr10:uidLastSave="{00000000-0000-0000-0000-000000000000}"/>
  <bookViews>
    <workbookView xWindow="-120" yWindow="-120" windowWidth="29040" windowHeight="15720" tabRatio="858" xr2:uid="{FF46895C-8740-414E-86B5-0A2F4F2D47C9}"/>
  </bookViews>
  <sheets>
    <sheet name="_INFO" sheetId="22" r:id="rId1"/>
    <sheet name="_LICENSE" sheetId="23" r:id="rId2"/>
    <sheet name="PROJECT" sheetId="24" r:id="rId3"/>
    <sheet name="_INPUT" sheetId="3" state="hidden" r:id="rId4"/>
    <sheet name="_INFO_DATA" sheetId="5" state="hidden" r:id="rId5"/>
    <sheet name="_GLOBAL_DATA" sheetId="19" state="hidden" r:id="rId6"/>
    <sheet name="_LOCAL_DATA" sheetId="20" state="hidden" r:id="rId7"/>
    <sheet name="_LOAD_VIEWER" sheetId="7" state="hidden" r:id="rId8"/>
    <sheet name="INPUT" sheetId="1" r:id="rId9"/>
    <sheet name="GPT_INFO" sheetId="26" r:id="rId10"/>
    <sheet name="_RECAP" sheetId="8" state="hidden" r:id="rId11"/>
    <sheet name="_RECAPMIN" sheetId="10" state="hidden" r:id="rId12"/>
    <sheet name="_RECAPMAX" sheetId="11" state="hidden" r:id="rId13"/>
    <sheet name="_SUMID" sheetId="15" state="hidden" r:id="rId14"/>
    <sheet name="_SUM" sheetId="18" state="hidden" r:id="rId15"/>
    <sheet name="_SUMIDENTIFIER" sheetId="21" state="hidden" r:id="rId16"/>
    <sheet name="LOAD_VIEWER" sheetId="4" r:id="rId17"/>
    <sheet name="_PILE1" sheetId="29" state="hidden" r:id="rId18"/>
    <sheet name="_PILE2" sheetId="30" state="hidden" r:id="rId19"/>
    <sheet name="PILE_VIEWER" sheetId="28" r:id="rId20"/>
    <sheet name="SUMMARY" sheetId="9" r:id="rId21"/>
    <sheet name="_SSUMSEP" sheetId="34" state="hidden" r:id="rId22"/>
    <sheet name="_SSUMMIN" sheetId="35" state="hidden" r:id="rId23"/>
    <sheet name="_SSUMMAX" sheetId="36" state="hidden" r:id="rId24"/>
    <sheet name="SINGLE_SUMMARY" sheetId="33" r:id="rId25"/>
    <sheet name="e00eb4de3c8a421cba9b8f4cb8546ec" sheetId="6" state="veryHidden" r:id="rId26"/>
  </sheets>
  <definedNames>
    <definedName name="_RECURSIVE">_xlfn.LAMBDA(_xlpm.data,_xlpm.minid,_xlpm.ntry, _xlfn.LET(_xlpm.selected_id, _xlfn.CHOOSECOLS(_xlpm.minid, _xlpm.ntry), _xlpm.identifier, _xlfn.CHOOSECOLS(_xlpm.data, 1), IF(_xlpm.ntry = 1, TRANSPOSE(_xlfn._xlws.FILTER(_xlpm.data, _xlpm.identifier = _xlpm.selected_id)), _xlfn.LET(_xlpm.next_try, _xlpm.ntry - 1, _xlpm.results, TRANSPOSE(_xlfn._xlws.FILTER(_xlpm.data, _xlpm.identifier = _xlpm.selected_id)), _xlfn.HSTACK(_RECURSIVE(_xlpm.data, _xlpm.minid, _xlpm.next_try), _xlpm.results)))))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B3" i="6"/>
  <c r="C3" i="6"/>
  <c r="A1" i="6"/>
  <c r="B1" i="6" a="1"/>
  <c r="B1" i="6" s="1"/>
  <c r="C1" i="6"/>
  <c r="D1" i="6"/>
  <c r="E1" i="6"/>
  <c r="K14" i="26"/>
  <c r="A4" i="34" s="1"/>
  <c r="K12" i="26"/>
  <c r="K10" i="26"/>
  <c r="A2" i="34" s="1"/>
  <c r="B32" i="21"/>
  <c r="B31" i="21"/>
  <c r="B30" i="21"/>
  <c r="A30" i="21"/>
  <c r="B23" i="33" a="1"/>
  <c r="B23" i="33" s="1"/>
  <c r="B2" i="34"/>
  <c r="B1" i="34"/>
  <c r="A1" i="34"/>
  <c r="B5" i="33"/>
  <c r="A1" i="29"/>
  <c r="C3" i="26"/>
  <c r="C2" i="26"/>
  <c r="E1" i="5" a="1"/>
  <c r="E1" i="5" s="1"/>
  <c r="B23" i="9" a="1"/>
  <c r="B23" i="9" s="1"/>
  <c r="J2" i="8"/>
  <c r="G2" i="8"/>
  <c r="B1" i="8" a="1"/>
  <c r="B1" i="8" s="1"/>
  <c r="D1" i="8" a="1"/>
  <c r="D1" i="8" s="1"/>
  <c r="B7" i="9" s="1" a="1"/>
  <c r="B7" i="9" s="1"/>
  <c r="B6" i="33" s="1"/>
  <c r="I2" i="33" s="1"/>
  <c r="A1" i="3" a="1"/>
  <c r="A1" i="3" s="1"/>
  <c r="C30" i="21" l="1"/>
  <c r="C2" i="34"/>
  <c r="A33" i="21"/>
  <c r="A3" i="34"/>
  <c r="C1" i="34"/>
  <c r="A31" i="21"/>
  <c r="C31" i="21" s="1"/>
  <c r="A32" i="21"/>
  <c r="C32" i="21" s="1"/>
  <c r="O2" i="33"/>
  <c r="C1" i="29" a="1"/>
  <c r="C1" i="29" s="1"/>
  <c r="L1" i="8" a="1"/>
  <c r="L1" i="8" s="1"/>
  <c r="H1" i="5" l="1" a="1"/>
  <c r="H1" i="5" s="1"/>
  <c r="F1" i="5" a="1"/>
  <c r="F1" i="5" s="1"/>
  <c r="G1" i="5" s="1" a="1"/>
  <c r="G1" i="5" s="1"/>
  <c r="I1" i="5" s="1" a="1"/>
  <c r="I1" i="5" s="1"/>
  <c r="A1" i="5" l="1" a="1"/>
  <c r="A1" i="5" s="1"/>
  <c r="B2" i="28" s="1"/>
  <c r="C1" i="7" a="1"/>
  <c r="C1" i="7" s="1"/>
  <c r="E1" i="7" s="1" a="1"/>
  <c r="E1" i="7" s="1"/>
  <c r="J1" i="7" s="1" a="1"/>
  <c r="J1" i="7" s="1"/>
  <c r="B1" i="5" a="1"/>
  <c r="B1" i="5" s="1"/>
  <c r="C1" i="5" a="1"/>
  <c r="C1" i="5" s="1"/>
  <c r="B3" i="28" s="1"/>
  <c r="K1" i="5" a="1"/>
  <c r="K1" i="5" s="1"/>
  <c r="M1" i="5" s="1" a="1"/>
  <c r="M1" i="5" s="1"/>
  <c r="P1" i="5" a="1"/>
  <c r="P1" i="5" s="1"/>
  <c r="R1" i="5" s="1" a="1"/>
  <c r="R1" i="5" s="1"/>
  <c r="AF1" i="5" l="1" a="1"/>
  <c r="AF1" i="5" s="1"/>
  <c r="AH1" i="5" a="1"/>
  <c r="AH1" i="5" s="1"/>
  <c r="H8" i="26" s="1" a="1"/>
  <c r="H8" i="26" s="1"/>
  <c r="B5" i="28" a="1"/>
  <c r="B5" i="28" s="1"/>
  <c r="B6" i="28" a="1"/>
  <c r="B6" i="28" s="1"/>
  <c r="B4" i="28" a="1"/>
  <c r="B4" i="28" s="1"/>
  <c r="B2" i="4"/>
  <c r="E8" i="26" a="1"/>
  <c r="E8" i="26" s="1"/>
  <c r="F8" i="26" a="1"/>
  <c r="F8" i="26" s="1"/>
  <c r="AG1" i="5" a="1"/>
  <c r="AG1" i="5" s="1"/>
  <c r="G8" i="26" s="1" a="1"/>
  <c r="G8" i="26" s="1"/>
  <c r="C5" i="26"/>
  <c r="B7" i="34" s="1"/>
  <c r="B3" i="4"/>
  <c r="C6" i="26"/>
  <c r="B4" i="4" a="1"/>
  <c r="B4" i="4" s="1"/>
  <c r="B6" i="4" a="1"/>
  <c r="B6" i="4" s="1"/>
  <c r="B5" i="4" a="1"/>
  <c r="B5" i="4" s="1"/>
  <c r="Q1" i="5" a="1"/>
  <c r="Q1" i="5" s="1"/>
  <c r="L1" i="5" a="1"/>
  <c r="L1" i="5" s="1"/>
  <c r="W1" i="5" a="1"/>
  <c r="W1" i="5" s="1"/>
  <c r="Y1" i="5" s="1" a="1"/>
  <c r="Y1" i="5" s="1"/>
  <c r="S1" i="5" a="1"/>
  <c r="S1" i="5" s="1"/>
  <c r="G2" i="34" l="1" a="1"/>
  <c r="G2" i="34" s="1"/>
  <c r="B3" i="9"/>
  <c r="E38" i="9" s="1" a="1"/>
  <c r="E38" i="9" s="1"/>
  <c r="B2" i="33"/>
  <c r="B4" i="9"/>
  <c r="D39" i="9" s="1" a="1"/>
  <c r="D39" i="9" s="1"/>
  <c r="B3" i="33"/>
  <c r="A1" i="19" a="1"/>
  <c r="A1" i="19" s="1"/>
  <c r="N1" i="5" a="1"/>
  <c r="N1" i="5" s="1"/>
  <c r="G1" i="8"/>
  <c r="G3" i="8" s="1"/>
  <c r="U1" i="5" a="1"/>
  <c r="U1" i="5" s="1"/>
  <c r="AA1" i="5" a="1"/>
  <c r="AA1" i="5" s="1"/>
  <c r="AC1" i="5" s="1" a="1"/>
  <c r="AC1" i="5" s="1"/>
  <c r="T1" i="5" a="1"/>
  <c r="T1" i="5" s="1"/>
  <c r="V1" i="5" s="1" a="1"/>
  <c r="V1" i="5" s="1"/>
  <c r="X1" i="5" a="1"/>
  <c r="X1" i="5" s="1"/>
  <c r="Z1" i="5" s="1" a="1"/>
  <c r="Z1" i="5" s="1"/>
  <c r="A1" i="15" l="1" a="1"/>
  <c r="A1" i="15" s="1"/>
  <c r="E19" i="9" a="1"/>
  <c r="E19" i="9" s="1"/>
  <c r="B1" i="21"/>
  <c r="B3" i="34"/>
  <c r="H2" i="34" s="1" a="1"/>
  <c r="H2" i="34" s="1"/>
  <c r="K15" i="26"/>
  <c r="B14" i="28" s="1" a="1"/>
  <c r="B14" i="28" s="1"/>
  <c r="C3" i="34"/>
  <c r="E2" i="34" a="1"/>
  <c r="E2" i="34" s="1"/>
  <c r="F2" i="34" a="1"/>
  <c r="F2" i="34" s="1"/>
  <c r="E2" i="9" a="1"/>
  <c r="E2" i="9" s="1"/>
  <c r="A39" i="9" a="1"/>
  <c r="A39" i="9" s="1"/>
  <c r="AB1" i="5" a="1"/>
  <c r="AB1" i="5" s="1"/>
  <c r="B4" i="34" l="1"/>
  <c r="B33" i="21"/>
  <c r="C33" i="21" s="1"/>
  <c r="B11" i="9" a="1"/>
  <c r="B11" i="9" s="1"/>
  <c r="B13" i="33" a="1"/>
  <c r="B13" i="33" s="1"/>
  <c r="A1" i="20" a="1"/>
  <c r="A1" i="20" s="1"/>
  <c r="A2" i="30" a="1"/>
  <c r="A2" i="30" s="1"/>
  <c r="D1" i="30" s="1" a="1"/>
  <c r="D1" i="30" s="1"/>
  <c r="E1" i="28" s="1" a="1"/>
  <c r="E1" i="28" s="1"/>
  <c r="AD1" i="5" a="1"/>
  <c r="AD1" i="5" s="1"/>
  <c r="A1" i="7" s="1" a="1"/>
  <c r="A1" i="7" s="1"/>
  <c r="D1" i="4" s="1" a="1"/>
  <c r="D1" i="4" s="1"/>
  <c r="J1" i="8"/>
  <c r="J3" i="8" s="1"/>
  <c r="G5" i="8" s="1" a="1"/>
  <c r="G5" i="8" s="1"/>
  <c r="P1" i="8" s="1" a="1"/>
  <c r="P1" i="8" s="1"/>
  <c r="E39" i="9" s="1" a="1"/>
  <c r="E39" i="9" s="1"/>
  <c r="C4" i="34" l="1"/>
  <c r="I2" i="34" a="1"/>
  <c r="I2" i="34" s="1"/>
  <c r="A1" i="11" a="1"/>
  <c r="A1" i="11" s="1"/>
  <c r="C4" i="18" s="1" a="1"/>
  <c r="C4" i="18" s="1"/>
  <c r="A1" i="10" a="1"/>
  <c r="A1" i="10" s="1"/>
  <c r="C1" i="18" s="1" a="1"/>
  <c r="C1" i="18" s="1"/>
  <c r="C6" i="18" s="1" a="1"/>
  <c r="C6" i="18" s="1"/>
  <c r="E3" i="9" l="1" a="1"/>
  <c r="E3" i="9" s="1"/>
  <c r="E3" i="33" s="1" a="1"/>
  <c r="E3" i="33" s="1"/>
  <c r="C2" i="18" a="1"/>
  <c r="C2" i="18" s="1"/>
  <c r="C3" i="18" a="1"/>
  <c r="C3" i="18" s="1"/>
  <c r="C22" i="18" s="1" a="1"/>
  <c r="C22" i="18" s="1"/>
  <c r="B2" i="35" l="1" a="1"/>
  <c r="B2" i="35" s="1"/>
  <c r="A2" i="35" a="1"/>
  <c r="A2" i="35" s="1"/>
  <c r="D2" i="35" a="1"/>
  <c r="D2" i="35" s="1"/>
  <c r="C2" i="35" a="1"/>
  <c r="C2" i="35" s="1"/>
  <c r="A9" i="34"/>
  <c r="A1" i="21"/>
  <c r="A2" i="21" s="1" a="1"/>
  <c r="A2" i="21" s="1"/>
  <c r="B18" i="21" a="1"/>
  <c r="B18" i="21" s="1"/>
  <c r="E20" i="9" a="1"/>
  <c r="E20" i="9" s="1"/>
  <c r="K2" i="35" l="1"/>
  <c r="X2" i="35" s="1" a="1"/>
  <c r="X2" i="35" s="1"/>
  <c r="F2" i="35"/>
  <c r="P2" i="35" s="1" a="1"/>
  <c r="P2" i="35" s="1"/>
  <c r="I2" i="35"/>
  <c r="S2" i="35" s="1" a="1"/>
  <c r="S2" i="35" s="1"/>
  <c r="N2" i="35"/>
  <c r="AA2" i="35" s="1" a="1"/>
  <c r="AA2" i="35" s="1"/>
  <c r="M2" i="35"/>
  <c r="Z2" i="35" s="1" a="1"/>
  <c r="Z2" i="35" s="1"/>
  <c r="H2" i="35"/>
  <c r="R2" i="35" s="1" a="1"/>
  <c r="R2" i="35" s="1"/>
  <c r="L2" i="35"/>
  <c r="Y2" i="35" s="1" a="1"/>
  <c r="Y2" i="35" s="1"/>
  <c r="G2" i="35"/>
  <c r="Q2" i="35" s="1" a="1"/>
  <c r="Q2" i="35" s="1"/>
  <c r="B77" i="21" a="1"/>
  <c r="B77" i="21" s="1"/>
  <c r="B76" i="21" a="1"/>
  <c r="B76" i="21" s="1"/>
  <c r="B75" i="21" a="1"/>
  <c r="B75" i="21" s="1"/>
  <c r="B74" i="21" a="1"/>
  <c r="B74" i="21" s="1"/>
  <c r="C20" i="21"/>
  <c r="B24" i="21" s="1" a="1"/>
  <c r="B24" i="21" s="1"/>
  <c r="B36" i="21" a="1"/>
  <c r="B36" i="21" s="1"/>
  <c r="B35" i="21" a="1"/>
  <c r="B35" i="21" s="1"/>
  <c r="B38" i="21" a="1"/>
  <c r="B38" i="21" s="1"/>
  <c r="B37" i="21" a="1"/>
  <c r="B37" i="21" s="1"/>
  <c r="B19" i="21" a="1"/>
  <c r="B19" i="21" s="1"/>
  <c r="K3" i="33" a="1"/>
  <c r="K3" i="33" s="1"/>
  <c r="B20" i="21"/>
  <c r="B23" i="21" s="1" a="1"/>
  <c r="B23" i="21" s="1"/>
  <c r="D2" i="36" l="1" a="1"/>
  <c r="D2" i="36" s="1"/>
  <c r="B2" i="36" a="1"/>
  <c r="B2" i="36" s="1"/>
  <c r="C2" i="36" a="1"/>
  <c r="C2" i="36" s="1"/>
  <c r="A2" i="36" a="1"/>
  <c r="A2" i="36" s="1"/>
  <c r="AC2" i="35" a="1"/>
  <c r="AC2" i="35" s="1"/>
  <c r="AD2" i="35" s="1" a="1"/>
  <c r="AD2" i="35" s="1"/>
  <c r="U2" i="35" a="1"/>
  <c r="U2" i="35" s="1"/>
  <c r="V2" i="35" s="1" a="1"/>
  <c r="V2" i="35" s="1"/>
  <c r="B21" i="21"/>
  <c r="B26" i="21" s="1" a="1"/>
  <c r="B26" i="21" s="1"/>
  <c r="B58" i="21" a="1"/>
  <c r="B58" i="21" s="1"/>
  <c r="B56" i="21" a="1"/>
  <c r="B56" i="21" s="1"/>
  <c r="B57" i="21" a="1"/>
  <c r="B57" i="21" s="1"/>
  <c r="B55" i="21" a="1"/>
  <c r="B55" i="21" s="1"/>
  <c r="G40" i="21"/>
  <c r="B47" i="21" s="1" a="1"/>
  <c r="B47" i="21" s="1"/>
  <c r="G39" i="21"/>
  <c r="B43" i="21" s="1" a="1"/>
  <c r="B43" i="21" s="1"/>
  <c r="I39" i="21"/>
  <c r="B44" i="21" s="1" a="1"/>
  <c r="B44" i="21" s="1"/>
  <c r="I40" i="21"/>
  <c r="B48" i="21" s="1" a="1"/>
  <c r="B48" i="21" s="1"/>
  <c r="C40" i="21"/>
  <c r="B45" i="21" s="1" a="1"/>
  <c r="B45" i="21" s="1"/>
  <c r="C39" i="21"/>
  <c r="B41" i="21" s="1" a="1"/>
  <c r="B41" i="21" s="1"/>
  <c r="E40" i="21"/>
  <c r="B46" i="21" s="1" a="1"/>
  <c r="B46" i="21" s="1"/>
  <c r="E39" i="21"/>
  <c r="B42" i="21" s="1" a="1"/>
  <c r="B42" i="21" s="1"/>
  <c r="C21" i="21"/>
  <c r="B27" i="21" s="1" a="1"/>
  <c r="B27" i="21" s="1"/>
  <c r="N2" i="36" l="1"/>
  <c r="AA2" i="36" s="1" a="1"/>
  <c r="AA2" i="36" s="1"/>
  <c r="I2" i="36"/>
  <c r="S2" i="36" s="1" a="1"/>
  <c r="S2" i="36" s="1"/>
  <c r="K2" i="36"/>
  <c r="X2" i="36" s="1" a="1"/>
  <c r="X2" i="36" s="1"/>
  <c r="F2" i="36"/>
  <c r="P2" i="36" s="1" a="1"/>
  <c r="P2" i="36" s="1"/>
  <c r="H2" i="36"/>
  <c r="R2" i="36" s="1" a="1"/>
  <c r="R2" i="36" s="1"/>
  <c r="M2" i="36"/>
  <c r="Z2" i="36" s="1" a="1"/>
  <c r="Z2" i="36" s="1"/>
  <c r="G2" i="36"/>
  <c r="Q2" i="36" s="1" a="1"/>
  <c r="Q2" i="36" s="1"/>
  <c r="L2" i="36"/>
  <c r="Y2" i="36" s="1" a="1"/>
  <c r="Y2" i="36" s="1"/>
  <c r="B51" i="21" a="1"/>
  <c r="B51" i="21" s="1"/>
  <c r="B52" i="21" s="1" a="1"/>
  <c r="B52" i="21" s="1"/>
  <c r="C60" i="21"/>
  <c r="B65" i="21" s="1" a="1"/>
  <c r="B65" i="21" s="1"/>
  <c r="C59" i="21"/>
  <c r="B61" i="21" s="1" a="1"/>
  <c r="B61" i="21" s="1"/>
  <c r="G59" i="21"/>
  <c r="B63" i="21" s="1" a="1"/>
  <c r="B63" i="21" s="1"/>
  <c r="G60" i="21"/>
  <c r="B67" i="21" s="1" a="1"/>
  <c r="B67" i="21" s="1"/>
  <c r="E59" i="21"/>
  <c r="B62" i="21" s="1" a="1"/>
  <c r="B62" i="21" s="1"/>
  <c r="E60" i="21"/>
  <c r="B66" i="21" s="1" a="1"/>
  <c r="B66" i="21" s="1"/>
  <c r="I60" i="21"/>
  <c r="B68" i="21" s="1" a="1"/>
  <c r="B68" i="21" s="1"/>
  <c r="I59" i="21"/>
  <c r="B64" i="21" s="1" a="1"/>
  <c r="B64" i="21" s="1"/>
  <c r="B49" i="21" a="1"/>
  <c r="B49" i="21" s="1"/>
  <c r="B50" i="21" s="1" a="1"/>
  <c r="B50" i="21" s="1"/>
  <c r="U2" i="36" l="1" a="1"/>
  <c r="U2" i="36" s="1"/>
  <c r="V2" i="36" s="1" a="1"/>
  <c r="V2" i="36" s="1"/>
  <c r="AC2" i="36" a="1"/>
  <c r="AC2" i="36" s="1"/>
  <c r="AD2" i="36" s="1" a="1"/>
  <c r="AD2" i="36" s="1"/>
  <c r="B71" i="21" a="1"/>
  <c r="B71" i="21" s="1"/>
  <c r="B72" i="21" s="1" a="1"/>
  <c r="B72" i="21" s="1"/>
  <c r="B69" i="21" a="1"/>
  <c r="B69" i="21" s="1"/>
  <c r="B70" i="21" s="1" a="1"/>
  <c r="B70"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<sst xmlns="http://schemas.openxmlformats.org/spreadsheetml/2006/main" count="299" uniqueCount="132">
  <si>
    <t>TOTAL LOAD CASE</t>
  </si>
  <si>
    <t>TABLE</t>
  </si>
  <si>
    <t>Reduction Factor</t>
  </si>
  <si>
    <t>LOCAL</t>
  </si>
  <si>
    <t>GLOBAL</t>
  </si>
  <si>
    <t>LATERAL MINIMUM</t>
  </si>
  <si>
    <t>TOTAL PILE</t>
  </si>
  <si>
    <t>LOAD CASE</t>
  </si>
  <si>
    <t>LATERAL MAXIMUM</t>
  </si>
  <si>
    <t>LOAD ID</t>
  </si>
  <si>
    <t>CASE NAME</t>
  </si>
  <si>
    <t>LOAD TYPE</t>
  </si>
  <si>
    <t>DISPLACEMENT - X</t>
  </si>
  <si>
    <t>DISPLACEMENT - Y</t>
  </si>
  <si>
    <t>DISPLACEMENT - Z</t>
  </si>
  <si>
    <t>FORCE - X</t>
  </si>
  <si>
    <t>FORCE - Y</t>
  </si>
  <si>
    <t>FORCE - Z</t>
  </si>
  <si>
    <t>MOMENT - X</t>
  </si>
  <si>
    <t>MOMENT - Y</t>
  </si>
  <si>
    <t>MOMENT - Z</t>
  </si>
  <si>
    <t>ROTATION - X</t>
  </si>
  <si>
    <t>ROTATION - Y</t>
  </si>
  <si>
    <t>ROTATION - Z</t>
  </si>
  <si>
    <t>AXIS</t>
  </si>
  <si>
    <t>COLUMN NAME</t>
  </si>
  <si>
    <t>COLUMN ID</t>
  </si>
  <si>
    <t>SELECTED</t>
  </si>
  <si>
    <t>HEADER</t>
  </si>
  <si>
    <t>PILE ID</t>
  </si>
  <si>
    <t>MIN</t>
  </si>
  <si>
    <t>MAX</t>
  </si>
  <si>
    <t>MIN_FIRST</t>
  </si>
  <si>
    <t>MIN_ALL</t>
  </si>
  <si>
    <t>MAX_ALL</t>
  </si>
  <si>
    <t>SUMMARY
MINIMUM</t>
  </si>
  <si>
    <t>PILE</t>
  </si>
  <si>
    <t>MAX_FIRST</t>
  </si>
  <si>
    <t>SUMMARY
MAXIMUM</t>
  </si>
  <si>
    <t>MIN_MIN</t>
  </si>
  <si>
    <t>MIN_MAX</t>
  </si>
  <si>
    <t>MAX_MIN</t>
  </si>
  <si>
    <t>MAX_MAX</t>
  </si>
  <si>
    <t>LOAD CASE /
 PILE NUMBER</t>
  </si>
  <si>
    <t>DO NOT REMOVE THIS LICENSE (YOU CAN HIDE THIS SHEET)</t>
  </si>
  <si>
    <t>FIAKO-GPTREADER.XL</t>
  </si>
  <si>
    <t>DO NOT REMOVE THIS SHEET (YOU CAN HIDE THIS SHEET)</t>
  </si>
  <si>
    <t>PROJECT</t>
  </si>
  <si>
    <t>AUTHOR</t>
  </si>
  <si>
    <t>[NAMA PROYEK]</t>
  </si>
  <si>
    <t>[NAMA PENGGUNA EXCEL INI]</t>
  </si>
  <si>
    <t>JANGAN HAPUS LEMBAR INI (CUKUP SEMBUNYIKAN)</t>
  </si>
  <si>
    <t>GITHUB</t>
  </si>
  <si>
    <t>BUG/ISSUE</t>
  </si>
  <si>
    <t>BY</t>
  </si>
  <si>
    <t>https://manual.fiako.engineering/solummaa/gptreader-xl.html</t>
  </si>
  <si>
    <t>CREATED BY: @taruma</t>
  </si>
  <si>
    <t>MANUAL/TUTORIAL</t>
  </si>
  <si>
    <r>
      <t xml:space="preserve">Lembar kerja ini digunakan untuk mengeksplorasi </t>
    </r>
    <r>
      <rPr>
        <i/>
        <sz val="11"/>
        <color theme="1"/>
        <rFont val="Calibri"/>
        <family val="2"/>
        <scheme val="minor"/>
      </rPr>
      <t>records</t>
    </r>
    <r>
      <rPr>
        <sz val="11"/>
        <color theme="1"/>
        <rFont val="Calibri"/>
        <family val="2"/>
        <scheme val="minor"/>
      </rPr>
      <t xml:space="preserve"> yang diperoleh dari aplikasi </t>
    </r>
    <r>
      <rPr>
        <b/>
        <sz val="11"/>
        <color theme="1"/>
        <rFont val="Calibri"/>
        <family val="2"/>
        <scheme val="minor"/>
      </rPr>
      <t>fiako-gpconverter</t>
    </r>
    <r>
      <rPr>
        <sz val="11"/>
        <color theme="1"/>
        <rFont val="Calibri"/>
        <family val="2"/>
        <scheme val="minor"/>
      </rPr>
      <t xml:space="preserve">. </t>
    </r>
  </si>
  <si>
    <t>COLID</t>
  </si>
  <si>
    <t>LOADID</t>
  </si>
  <si>
    <t>LOAD CASE VIEWER</t>
  </si>
  <si>
    <t>PILE VIEWER</t>
  </si>
  <si>
    <t>SUMMARY</t>
  </si>
  <si>
    <t>SUMMARY MINIMUM</t>
  </si>
  <si>
    <t>SUMMARY MAXIMUM</t>
  </si>
  <si>
    <t>SECTION 1-START</t>
  </si>
  <si>
    <t>SECTION 2-END</t>
  </si>
  <si>
    <t>SECTION 1-END</t>
  </si>
  <si>
    <t>SECTION 2-START</t>
  </si>
  <si>
    <t>SECTION 3-START</t>
  </si>
  <si>
    <t>SECTION 4-END</t>
  </si>
  <si>
    <r>
      <t xml:space="preserve">Untuk penggunaannya dapat dibaca di halaman </t>
    </r>
    <r>
      <rPr>
        <b/>
        <sz val="11"/>
        <color theme="1"/>
        <rFont val="Calibri"/>
        <family val="2"/>
        <scheme val="minor"/>
      </rPr>
      <t>manual</t>
    </r>
    <r>
      <rPr>
        <sz val="11"/>
        <color theme="1"/>
        <rFont val="Calibri"/>
        <family val="2"/>
        <scheme val="minor"/>
      </rPr>
      <t xml:space="preserve"> gptreader.xl</t>
    </r>
    <r>
      <rPr>
        <b/>
        <sz val="11"/>
        <color theme="1"/>
        <rFont val="Calibri"/>
        <family val="2"/>
        <scheme val="minor"/>
      </rPr>
      <t xml:space="preserve"> </t>
    </r>
    <r>
      <rPr>
        <sz val="11"/>
        <color theme="1"/>
        <rFont val="Calibri"/>
        <family val="2"/>
        <scheme val="minor"/>
      </rPr>
      <t xml:space="preserve">yang dapat diakses melalui link di atas. </t>
    </r>
  </si>
  <si>
    <t>Panduan singkat:</t>
  </si>
  <si>
    <t>4. Sel yang berwarna biru dapat diubah sebagai input.</t>
  </si>
  <si>
    <r>
      <t xml:space="preserve">1. Konversi .gp*t menjadi .csv menggunakan </t>
    </r>
    <r>
      <rPr>
        <b/>
        <sz val="11"/>
        <color theme="1"/>
        <rFont val="Calibri"/>
        <family val="2"/>
        <scheme val="minor"/>
      </rPr>
      <t>fiako-gpconverter</t>
    </r>
    <r>
      <rPr>
        <sz val="11"/>
        <color theme="1"/>
        <rFont val="Calibri"/>
        <family val="2"/>
        <scheme val="minor"/>
      </rPr>
      <t>.</t>
    </r>
  </si>
  <si>
    <r>
      <t xml:space="preserve">2. Buka .csv dan salin seluruh isinya ke sheet </t>
    </r>
    <r>
      <rPr>
        <b/>
        <sz val="11"/>
        <color theme="1"/>
        <rFont val="Calibri"/>
        <family val="2"/>
        <scheme val="minor"/>
      </rPr>
      <t>INPUT</t>
    </r>
    <r>
      <rPr>
        <sz val="11"/>
        <color theme="1"/>
        <rFont val="Calibri"/>
        <family val="2"/>
        <scheme val="minor"/>
      </rPr>
      <t>.</t>
    </r>
  </si>
  <si>
    <t>MAXIMUM</t>
  </si>
  <si>
    <t>MINIMUM</t>
  </si>
  <si>
    <t>LEGENDA:</t>
  </si>
  <si>
    <t>SUMMARY (SINGLE)
MIN/MAX EACH SECTION</t>
  </si>
  <si>
    <t>SECTION</t>
  </si>
  <si>
    <t>SECTION 3-END</t>
  </si>
  <si>
    <t>SECTION 4-START</t>
  </si>
  <si>
    <t>MIN_1</t>
  </si>
  <si>
    <t>MIN_2</t>
  </si>
  <si>
    <t>MIN_3</t>
  </si>
  <si>
    <t>MIN_4</t>
  </si>
  <si>
    <t>MIN_MIN_1</t>
  </si>
  <si>
    <t>MIN_MIN_2</t>
  </si>
  <si>
    <t>MIN_MIN_3</t>
  </si>
  <si>
    <t>MIN_MIN_4</t>
  </si>
  <si>
    <t>MIN_MAX_1</t>
  </si>
  <si>
    <t>MIN_MAX_2</t>
  </si>
  <si>
    <t>MIN_MAX_3</t>
  </si>
  <si>
    <t>MIN_MAX_4</t>
  </si>
  <si>
    <t>MIN_MIN_A</t>
  </si>
  <si>
    <t>MINIMUM_MIN</t>
  </si>
  <si>
    <t>MIN_MAX_A</t>
  </si>
  <si>
    <t>MINIMUM_MAX</t>
  </si>
  <si>
    <t>MAX_1</t>
  </si>
  <si>
    <t>MAX_2</t>
  </si>
  <si>
    <t>MAX_3</t>
  </si>
  <si>
    <t>MAX_4</t>
  </si>
  <si>
    <t>MAX_MIN_1</t>
  </si>
  <si>
    <t>MAX_MIN_2</t>
  </si>
  <si>
    <t>MAX_MIN_3</t>
  </si>
  <si>
    <t>MAX_MIN_4</t>
  </si>
  <si>
    <t>MAX_MAX_1</t>
  </si>
  <si>
    <t>MAX_MAX_2</t>
  </si>
  <si>
    <t>MAX_MAX_3</t>
  </si>
  <si>
    <t>MAX_MAX_4</t>
  </si>
  <si>
    <t>MAX_MIN_A</t>
  </si>
  <si>
    <t>MAXIMUM_MIN</t>
  </si>
  <si>
    <t>MAX_MAX_A</t>
  </si>
  <si>
    <t>MAXIMUM_MAX</t>
  </si>
  <si>
    <t>SECTION SEPARATOR</t>
  </si>
  <si>
    <t>SECTIONS</t>
  </si>
  <si>
    <t>SEC_1</t>
  </si>
  <si>
    <t>SEC_2</t>
  </si>
  <si>
    <t>SEC_3</t>
  </si>
  <si>
    <t>SEC_4</t>
  </si>
  <si>
    <t>MIN_A</t>
  </si>
  <si>
    <t>MAX_A</t>
  </si>
  <si>
    <r>
      <t xml:space="preserve">5. Mulai eksplorasi data menggunakan </t>
    </r>
    <r>
      <rPr>
        <b/>
        <sz val="11"/>
        <color theme="1"/>
        <rFont val="Calibri"/>
        <family val="2"/>
        <scheme val="minor"/>
      </rPr>
      <t>LOAD_VIEWER</t>
    </r>
    <r>
      <rPr>
        <sz val="11"/>
        <color theme="1"/>
        <rFont val="Calibri"/>
        <family val="2"/>
        <scheme val="minor"/>
      </rPr>
      <t xml:space="preserve">, </t>
    </r>
    <r>
      <rPr>
        <b/>
        <sz val="11"/>
        <color theme="1"/>
        <rFont val="Calibri"/>
        <family val="2"/>
        <scheme val="minor"/>
      </rPr>
      <t xml:space="preserve">PILE_VIEWER, SUMMARY, </t>
    </r>
    <r>
      <rPr>
        <sz val="11"/>
        <color theme="1"/>
        <rFont val="Calibri"/>
        <family val="2"/>
        <scheme val="minor"/>
      </rPr>
      <t xml:space="preserve">dan </t>
    </r>
    <r>
      <rPr>
        <b/>
        <sz val="11"/>
        <color theme="1"/>
        <rFont val="Calibri"/>
        <family val="2"/>
        <scheme val="minor"/>
      </rPr>
      <t>SINGLE_SUM</t>
    </r>
    <r>
      <rPr>
        <sz val="11"/>
        <color theme="1"/>
        <rFont val="Calibri"/>
        <family val="2"/>
        <scheme val="minor"/>
      </rPr>
      <t>.</t>
    </r>
  </si>
  <si>
    <t>DEPENDENCIES: fiako-gpconverter@v0.2.0</t>
  </si>
  <si>
    <t>LAST UPDATE: 2023-02-03</t>
  </si>
  <si>
    <t>VERSION: v1.0.1</t>
  </si>
  <si>
    <t>https://github.com/fiakoenjiniring/gptreader.xl</t>
  </si>
  <si>
    <t>https://github.com/fiakoenjiniring/gptreader.xl/issues/new</t>
  </si>
  <si>
    <r>
      <t xml:space="preserve">3. Pada sheet </t>
    </r>
    <r>
      <rPr>
        <b/>
        <sz val="11"/>
        <color theme="5" tint="-0.249977111117893"/>
        <rFont val="Calibri"/>
        <family val="2"/>
        <scheme val="minor"/>
      </rPr>
      <t>GPT_INFO</t>
    </r>
    <r>
      <rPr>
        <sz val="11"/>
        <color theme="1"/>
        <rFont val="Calibri"/>
        <family val="2"/>
        <scheme val="minor"/>
      </rPr>
      <t>, tentukan kelompok load case untuk setiap kategori (max 4).</t>
    </r>
  </si>
  <si>
    <t>FIAKO-GPTREADER.XL | MIT License
Copyright (c) 2023 PT. FIAKO ENJINIRING INDONESIA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</si>
</sst>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b/>
      <i/>
      <sz val="11"/>
      <color theme="1"/>
      <name val="Calibri"/>
      <family val="2"/>
      <scheme val="minor"/>
    </font>
    <font>
      <sz val="5"/>
      <color theme="1"/>
      <name val="Calibri"/>
      <family val="2"/>
      <scheme val="minor"/>
    </font>
    <font>
      <b/>
      <sz val="16"/>
      <color theme="1"/>
      <name val="Calibri"/>
      <family val="2"/>
      <scheme val="minor"/>
    </font>
    <font>
      <b/>
      <sz val="9"/>
      <color theme="1"/>
      <name val="Arial"/>
      <family val="2"/>
    </font>
    <font>
      <sz val="9"/>
      <color theme="1"/>
      <name val="Arial"/>
      <family val="2"/>
    </font>
    <font>
      <b/>
      <sz val="12"/>
      <color theme="1"/>
      <name val="Calibri"/>
      <family val="2"/>
      <scheme val="minor"/>
    </font>
    <font>
      <b/>
      <sz val="14"/>
      <color theme="1"/>
      <name val="Calibri"/>
      <family val="2"/>
      <scheme val="minor"/>
    </font>
    <font>
      <b/>
      <sz val="11"/>
      <color theme="1"/>
      <name val="Consolas"/>
      <family val="3"/>
    </font>
    <font>
      <sz val="11"/>
      <color theme="1"/>
      <name val="Consolas"/>
      <family val="3"/>
    </font>
    <font>
      <sz val="14"/>
      <color theme="1"/>
      <name val="Consolas"/>
      <family val="3"/>
    </font>
    <font>
      <u/>
      <sz val="11"/>
      <color theme="10"/>
      <name val="Calibri"/>
      <family val="2"/>
      <scheme val="minor"/>
    </font>
    <font>
      <b/>
      <sz val="11"/>
      <color theme="1"/>
      <name val="Tahoma"/>
      <family val="2"/>
    </font>
    <font>
      <sz val="11"/>
      <color theme="1"/>
      <name val="Tahoma"/>
      <family val="2"/>
    </font>
    <font>
      <b/>
      <sz val="10"/>
      <color theme="1"/>
      <name val="Consolas"/>
      <family val="3"/>
    </font>
    <font>
      <b/>
      <sz val="22"/>
      <color theme="1"/>
      <name val="Consolas"/>
      <family val="3"/>
    </font>
    <font>
      <i/>
      <sz val="11"/>
      <color theme="1"/>
      <name val="Calibri"/>
      <family val="2"/>
      <scheme val="minor"/>
    </font>
    <font>
      <b/>
      <sz val="8"/>
      <color theme="1"/>
      <name val="Consolas"/>
      <family val="3"/>
    </font>
    <font>
      <b/>
      <sz val="16"/>
      <color theme="1"/>
      <name val="Arial"/>
      <family val="2"/>
    </font>
    <font>
      <b/>
      <sz val="18"/>
      <color theme="1"/>
      <name val="Calibri"/>
      <family val="2"/>
      <scheme val="minor"/>
    </font>
    <font>
      <sz val="11"/>
      <name val="Calibri"/>
      <family val="2"/>
      <scheme val="minor"/>
    </font>
    <font>
      <b/>
      <sz val="12"/>
      <color theme="1"/>
      <name val="Arial"/>
      <family val="2"/>
    </font>
    <font>
      <b/>
      <sz val="11"/>
      <color theme="5" tint="-0.249977111117893"/>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rgb="FF92D05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style="dotted">
        <color auto="1"/>
      </top>
      <bottom style="dotted">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46">
    <xf numFmtId="0" fontId="0" fillId="0" borderId="0" xfId="0"/>
    <xf numFmtId="11" fontId="0" fillId="0" borderId="0" xfId="0" applyNumberFormat="1"/>
    <xf numFmtId="0" fontId="1" fillId="0" borderId="0" xfId="0" applyFont="1"/>
    <xf numFmtId="14" fontId="0" fillId="0" borderId="0" xfId="0" applyNumberFormat="1"/>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2" fillId="0" borderId="0" xfId="0" applyFont="1" applyAlignment="1">
      <alignment horizontal="center" vertical="center"/>
    </xf>
    <xf numFmtId="0" fontId="1" fillId="7" borderId="0" xfId="0" applyFont="1" applyFill="1"/>
    <xf numFmtId="0" fontId="1" fillId="7" borderId="0" xfId="0" applyFont="1" applyFill="1" applyAlignment="1">
      <alignment horizontal="center" vertical="center"/>
    </xf>
    <xf numFmtId="0" fontId="0" fillId="7" borderId="0" xfId="0" applyFill="1" applyAlignment="1">
      <alignment horizontal="center" vertical="center"/>
    </xf>
    <xf numFmtId="0" fontId="2" fillId="7" borderId="0" xfId="0" applyFont="1" applyFill="1" applyAlignment="1">
      <alignment horizontal="center" vertical="center"/>
    </xf>
    <xf numFmtId="0" fontId="0" fillId="0" borderId="0" xfId="0" applyAlignment="1">
      <alignment horizontal="right" vertical="center"/>
    </xf>
    <xf numFmtId="0" fontId="1" fillId="0" borderId="0" xfId="0" applyFont="1" applyAlignment="1">
      <alignment horizontal="right" vertical="center"/>
    </xf>
    <xf numFmtId="0" fontId="1" fillId="8" borderId="9" xfId="0" applyFont="1" applyFill="1" applyBorder="1" applyAlignment="1">
      <alignment horizontal="center"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1" fillId="2" borderId="3" xfId="0" applyFont="1" applyFill="1" applyBorder="1"/>
    <xf numFmtId="0" fontId="1" fillId="2" borderId="14" xfId="0" applyFont="1" applyFill="1" applyBorder="1"/>
    <xf numFmtId="0" fontId="1" fillId="2" borderId="16" xfId="0" applyFont="1" applyFill="1" applyBorder="1"/>
    <xf numFmtId="0" fontId="1" fillId="3" borderId="3" xfId="0" applyFont="1" applyFill="1" applyBorder="1"/>
    <xf numFmtId="0" fontId="1" fillId="3" borderId="4" xfId="0" applyFont="1" applyFill="1" applyBorder="1" applyAlignment="1">
      <alignment horizontal="center" vertical="center"/>
    </xf>
    <xf numFmtId="0" fontId="1" fillId="3" borderId="7" xfId="0" applyFont="1" applyFill="1" applyBorder="1"/>
    <xf numFmtId="0" fontId="1" fillId="3" borderId="8" xfId="0" applyFont="1" applyFill="1" applyBorder="1" applyAlignment="1">
      <alignment horizontal="center" vertical="center"/>
    </xf>
    <xf numFmtId="0" fontId="0" fillId="2" borderId="4"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4" fillId="5" borderId="12" xfId="0" applyFont="1" applyFill="1" applyBorder="1" applyAlignment="1">
      <alignment horizontal="center" vertical="center"/>
    </xf>
    <xf numFmtId="0" fontId="4" fillId="5" borderId="13" xfId="0" applyFont="1" applyFill="1" applyBorder="1" applyAlignment="1">
      <alignment horizontal="center" vertical="center"/>
    </xf>
    <xf numFmtId="0" fontId="5" fillId="2" borderId="3" xfId="0" applyFont="1" applyFill="1" applyBorder="1"/>
    <xf numFmtId="0" fontId="6" fillId="2" borderId="4" xfId="0" applyFont="1" applyFill="1" applyBorder="1" applyAlignment="1">
      <alignment horizontal="center" vertical="center"/>
    </xf>
    <xf numFmtId="0" fontId="5" fillId="2" borderId="5" xfId="0" applyFont="1" applyFill="1" applyBorder="1"/>
    <xf numFmtId="0" fontId="6" fillId="2" borderId="6" xfId="0" applyFont="1" applyFill="1" applyBorder="1" applyAlignment="1">
      <alignment horizontal="center" vertical="center"/>
    </xf>
    <xf numFmtId="0" fontId="5" fillId="2" borderId="14" xfId="0" applyFont="1" applyFill="1" applyBorder="1"/>
    <xf numFmtId="0" fontId="6" fillId="2" borderId="15"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xf numFmtId="0" fontId="5" fillId="0" borderId="0" xfId="0" applyFont="1" applyAlignment="1">
      <alignment horizontal="center" vertical="center"/>
    </xf>
    <xf numFmtId="0" fontId="1" fillId="5" borderId="2" xfId="0" applyFont="1" applyFill="1" applyBorder="1" applyAlignment="1">
      <alignment horizontal="center" vertical="center" wrapText="1"/>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0" fillId="0" borderId="0" xfId="0" applyFont="1"/>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0" fillId="0" borderId="0" xfId="0" applyAlignment="1">
      <alignment vertical="center"/>
    </xf>
    <xf numFmtId="0" fontId="0" fillId="0" borderId="4" xfId="0" applyBorder="1" applyAlignment="1">
      <alignment horizontal="left" vertical="center" indent="2"/>
    </xf>
    <xf numFmtId="0" fontId="0" fillId="0" borderId="6" xfId="0" applyBorder="1" applyAlignment="1">
      <alignment horizontal="left" vertical="center" indent="2"/>
    </xf>
    <xf numFmtId="0" fontId="0" fillId="0" borderId="8" xfId="0" applyBorder="1" applyAlignment="1">
      <alignment horizontal="left" vertical="center" indent="2"/>
    </xf>
    <xf numFmtId="0" fontId="1" fillId="0" borderId="0" xfId="0" applyFont="1" applyAlignment="1">
      <alignment vertical="center"/>
    </xf>
    <xf numFmtId="0" fontId="0" fillId="0" borderId="1" xfId="0" applyBorder="1" applyAlignment="1">
      <alignment horizontal="center" vertical="center"/>
    </xf>
    <xf numFmtId="0" fontId="0" fillId="0" borderId="23" xfId="0" applyBorder="1" applyAlignment="1">
      <alignment horizontal="center" vertical="center"/>
    </xf>
    <xf numFmtId="0" fontId="1" fillId="2" borderId="7" xfId="0" applyFont="1" applyFill="1" applyBorder="1"/>
    <xf numFmtId="0" fontId="13" fillId="2" borderId="3" xfId="0" applyFont="1" applyFill="1" applyBorder="1" applyAlignment="1">
      <alignment vertical="center"/>
    </xf>
    <xf numFmtId="0" fontId="14" fillId="2" borderId="4" xfId="0" applyFont="1" applyFill="1" applyBorder="1" applyAlignment="1">
      <alignment vertical="center"/>
    </xf>
    <xf numFmtId="0" fontId="13" fillId="2" borderId="7" xfId="0" applyFont="1" applyFill="1" applyBorder="1" applyAlignment="1">
      <alignment vertical="center"/>
    </xf>
    <xf numFmtId="0" fontId="14" fillId="2" borderId="8" xfId="0" applyFont="1" applyFill="1" applyBorder="1" applyAlignment="1">
      <alignment vertical="center"/>
    </xf>
    <xf numFmtId="0" fontId="1" fillId="2" borderId="3" xfId="0" applyFont="1" applyFill="1" applyBorder="1" applyAlignment="1">
      <alignment vertical="center"/>
    </xf>
    <xf numFmtId="0" fontId="1" fillId="2" borderId="7" xfId="0" applyFont="1" applyFill="1" applyBorder="1" applyAlignment="1">
      <alignment vertical="center"/>
    </xf>
    <xf numFmtId="0" fontId="8" fillId="2" borderId="18"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9" xfId="0" applyFont="1" applyFill="1" applyBorder="1" applyAlignment="1">
      <alignment horizontal="center" vertical="center"/>
    </xf>
    <xf numFmtId="0" fontId="12" fillId="0" borderId="0" xfId="1" applyAlignment="1">
      <alignment vertical="center"/>
    </xf>
    <xf numFmtId="0" fontId="9" fillId="2" borderId="24" xfId="0" applyFont="1" applyFill="1" applyBorder="1" applyAlignment="1">
      <alignment horizontal="center" vertical="center"/>
    </xf>
    <xf numFmtId="0" fontId="9" fillId="2" borderId="11" xfId="0" applyFont="1" applyFill="1" applyBorder="1" applyAlignment="1">
      <alignment horizontal="center" vertical="center"/>
    </xf>
    <xf numFmtId="0" fontId="7" fillId="0" borderId="0" xfId="0" applyFont="1" applyAlignment="1">
      <alignment vertical="center"/>
    </xf>
    <xf numFmtId="0" fontId="1" fillId="5" borderId="0" xfId="0" applyFont="1" applyFill="1" applyAlignment="1">
      <alignment horizontal="center" vertical="center"/>
    </xf>
    <xf numFmtId="0" fontId="18" fillId="2" borderId="18"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1" fillId="2" borderId="5" xfId="0" applyFont="1" applyFill="1" applyBorder="1"/>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9" fillId="0" borderId="0" xfId="0" applyFont="1" applyAlignment="1">
      <alignment horizontal="centerContinuous" vertical="center" wrapText="1"/>
    </xf>
    <xf numFmtId="0" fontId="1" fillId="3" borderId="6" xfId="0" applyFont="1" applyFill="1" applyBorder="1" applyAlignment="1">
      <alignment horizontal="center" vertical="center"/>
    </xf>
    <xf numFmtId="0" fontId="1" fillId="2" borderId="5" xfId="0" applyFont="1" applyFill="1" applyBorder="1" applyAlignment="1">
      <alignment vertical="center"/>
    </xf>
    <xf numFmtId="0" fontId="0" fillId="5" borderId="26" xfId="0" applyFill="1" applyBorder="1" applyAlignment="1">
      <alignment horizontal="centerContinuous" vertical="center"/>
    </xf>
    <xf numFmtId="0" fontId="0" fillId="5" borderId="27" xfId="0" applyFill="1" applyBorder="1" applyAlignment="1">
      <alignment horizontal="centerContinuous" vertical="center"/>
    </xf>
    <xf numFmtId="0" fontId="20" fillId="5" borderId="25" xfId="0" applyFont="1" applyFill="1" applyBorder="1" applyAlignment="1">
      <alignment horizontal="centerContinuous"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0" fillId="0" borderId="1" xfId="0" applyBorder="1" applyAlignment="1">
      <alignment vertical="center"/>
    </xf>
    <xf numFmtId="0" fontId="0" fillId="0" borderId="3" xfId="0" applyBorder="1" applyAlignment="1">
      <alignment vertical="center"/>
    </xf>
    <xf numFmtId="0" fontId="0" fillId="0" borderId="31" xfId="0" applyBorder="1" applyAlignment="1">
      <alignment vertical="center"/>
    </xf>
    <xf numFmtId="0" fontId="0" fillId="0" borderId="31" xfId="0"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20" fillId="6" borderId="25" xfId="0" applyFont="1" applyFill="1" applyBorder="1" applyAlignment="1">
      <alignment horizontal="centerContinuous" vertical="center"/>
    </xf>
    <xf numFmtId="0" fontId="0" fillId="6" borderId="26" xfId="0" applyFill="1" applyBorder="1" applyAlignment="1">
      <alignment horizontal="centerContinuous" vertical="center"/>
    </xf>
    <xf numFmtId="0" fontId="0" fillId="6" borderId="27" xfId="0" applyFill="1" applyBorder="1" applyAlignment="1">
      <alignment horizontal="centerContinuous"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3" borderId="5" xfId="0" applyFont="1" applyFill="1" applyBorder="1" applyAlignment="1">
      <alignment vertical="center"/>
    </xf>
    <xf numFmtId="0" fontId="21" fillId="0" borderId="3" xfId="0" applyFont="1" applyBorder="1" applyAlignment="1">
      <alignment vertical="center"/>
    </xf>
    <xf numFmtId="0" fontId="21" fillId="0" borderId="31" xfId="0" applyFont="1" applyBorder="1" applyAlignment="1">
      <alignment vertical="center"/>
    </xf>
    <xf numFmtId="0" fontId="21" fillId="0" borderId="31" xfId="0" applyFont="1" applyBorder="1" applyAlignment="1">
      <alignment horizontal="center" vertical="center"/>
    </xf>
    <xf numFmtId="0" fontId="21" fillId="0" borderId="4" xfId="0" applyFont="1" applyBorder="1" applyAlignment="1">
      <alignment vertical="center"/>
    </xf>
    <xf numFmtId="0" fontId="21" fillId="0" borderId="5" xfId="0" applyFont="1" applyBorder="1" applyAlignment="1">
      <alignment vertical="center"/>
    </xf>
    <xf numFmtId="0" fontId="21" fillId="0" borderId="1" xfId="0" applyFont="1" applyBorder="1" applyAlignment="1">
      <alignment vertical="center"/>
    </xf>
    <xf numFmtId="0" fontId="21" fillId="0" borderId="1" xfId="0" applyFont="1" applyBorder="1" applyAlignment="1">
      <alignment horizontal="center" vertical="center"/>
    </xf>
    <xf numFmtId="0" fontId="21" fillId="0" borderId="6" xfId="0" applyFont="1" applyBorder="1" applyAlignment="1">
      <alignment vertical="center"/>
    </xf>
    <xf numFmtId="0" fontId="8" fillId="0" borderId="0" xfId="0" applyFont="1" applyAlignment="1">
      <alignment vertical="center"/>
    </xf>
    <xf numFmtId="0" fontId="2" fillId="5" borderId="32" xfId="0" applyFont="1" applyFill="1" applyBorder="1" applyAlignment="1">
      <alignment horizontal="center" vertical="center"/>
    </xf>
    <xf numFmtId="0" fontId="2" fillId="9" borderId="32" xfId="0" applyFont="1" applyFill="1" applyBorder="1" applyAlignment="1">
      <alignment horizontal="center" vertical="center"/>
    </xf>
    <xf numFmtId="0" fontId="22" fillId="0" borderId="0" xfId="0" applyFont="1" applyAlignment="1">
      <alignment horizontal="centerContinuous" vertical="center" wrapText="1"/>
    </xf>
    <xf numFmtId="0" fontId="3" fillId="0" borderId="0" xfId="0" applyFont="1" applyAlignment="1">
      <alignment horizontal="center" vertical="center"/>
    </xf>
    <xf numFmtId="0" fontId="0" fillId="0" borderId="29" xfId="0" applyBorder="1" applyAlignment="1">
      <alignment horizontal="right" vertical="center"/>
    </xf>
    <xf numFmtId="0" fontId="1" fillId="0" borderId="29" xfId="0" applyFont="1" applyBorder="1" applyAlignment="1">
      <alignment horizontal="right" vertical="center"/>
    </xf>
    <xf numFmtId="0" fontId="1" fillId="0" borderId="0" xfId="0" applyFont="1" applyAlignment="1">
      <alignment horizontal="centerContinuous"/>
    </xf>
    <xf numFmtId="0" fontId="1" fillId="0" borderId="0" xfId="0" applyFont="1" applyAlignment="1">
      <alignment horizontal="centerContinuous" vertical="center"/>
    </xf>
    <xf numFmtId="0" fontId="4" fillId="0" borderId="0" xfId="0" applyFont="1" applyAlignment="1">
      <alignment horizontal="centerContinuous" vertical="center"/>
    </xf>
    <xf numFmtId="0" fontId="9" fillId="2" borderId="4" xfId="0" applyFont="1" applyFill="1" applyBorder="1" applyAlignment="1">
      <alignment horizontal="center" vertical="center"/>
    </xf>
    <xf numFmtId="0" fontId="9" fillId="2" borderId="8" xfId="0" applyFont="1" applyFill="1" applyBorder="1" applyAlignment="1">
      <alignment horizontal="center" vertical="center"/>
    </xf>
    <xf numFmtId="0" fontId="0" fillId="2" borderId="3" xfId="0" applyFill="1" applyBorder="1" applyAlignment="1">
      <alignment vertical="center"/>
    </xf>
    <xf numFmtId="0" fontId="0" fillId="2" borderId="5" xfId="0" applyFill="1" applyBorder="1" applyAlignment="1">
      <alignment vertical="center"/>
    </xf>
    <xf numFmtId="0" fontId="0" fillId="2" borderId="7" xfId="0" applyFill="1" applyBorder="1" applyAlignment="1">
      <alignment vertical="center"/>
    </xf>
    <xf numFmtId="0" fontId="11" fillId="0" borderId="0" xfId="0" applyFont="1" applyAlignment="1">
      <alignment vertical="center" wrapText="1"/>
    </xf>
    <xf numFmtId="0" fontId="2" fillId="8" borderId="24" xfId="0" applyFont="1" applyFill="1" applyBorder="1" applyAlignment="1">
      <alignment horizontal="center" vertical="center" wrapText="1"/>
    </xf>
    <xf numFmtId="0" fontId="2" fillId="0" borderId="1" xfId="0" applyFont="1" applyBorder="1" applyAlignment="1">
      <alignment horizontal="center" vertical="center"/>
    </xf>
    <xf numFmtId="0" fontId="9" fillId="0" borderId="0" xfId="0" applyFont="1" applyAlignment="1">
      <alignment vertical="center"/>
    </xf>
    <xf numFmtId="0" fontId="9" fillId="2" borderId="25" xfId="0" applyFont="1" applyFill="1" applyBorder="1" applyAlignment="1">
      <alignment horizontal="center" vertical="center"/>
    </xf>
    <xf numFmtId="0" fontId="9" fillId="2" borderId="26" xfId="0" applyFont="1" applyFill="1" applyBorder="1" applyAlignment="1">
      <alignment horizontal="center" vertical="center"/>
    </xf>
    <xf numFmtId="0" fontId="9" fillId="2" borderId="27"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29" xfId="0" applyFont="1" applyFill="1" applyBorder="1" applyAlignment="1">
      <alignment horizontal="center" vertical="center"/>
    </xf>
    <xf numFmtId="0" fontId="9" fillId="2" borderId="30" xfId="0" applyFont="1" applyFill="1" applyBorder="1" applyAlignment="1">
      <alignment horizontal="center" vertical="center"/>
    </xf>
    <xf numFmtId="0" fontId="15" fillId="0" borderId="0" xfId="0" applyFont="1" applyAlignment="1">
      <alignment horizontal="center"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cellXfs>
  <cellStyles count="2">
    <cellStyle name="Hyperlink" xfId="1" builtinId="8"/>
    <cellStyle name="Normal" xfId="0" builtinId="0"/>
  </cellStyles>
  <dxfs count="42">
    <dxf>
      <font>
        <b/>
        <i/>
      </font>
      <fill>
        <patternFill>
          <bgColor rgb="FFFF8F8F"/>
        </patternFill>
      </fill>
      <border>
        <top style="dotted">
          <color auto="1"/>
        </top>
        <bottom style="dotted">
          <color auto="1"/>
        </bottom>
      </border>
    </dxf>
    <dxf>
      <font>
        <b/>
        <i/>
      </font>
      <fill>
        <patternFill>
          <bgColor theme="9" tint="0.39994506668294322"/>
        </patternFill>
      </fill>
      <border>
        <top style="dotted">
          <color auto="1"/>
        </top>
        <bottom style="dotted">
          <color auto="1"/>
        </bottom>
      </border>
    </dxf>
    <dxf>
      <font>
        <b/>
        <i/>
      </font>
      <fill>
        <patternFill>
          <bgColor rgb="FFFF8F8F"/>
        </patternFill>
      </fill>
      <border>
        <top style="dotted">
          <color auto="1"/>
        </top>
        <bottom style="dotted">
          <color auto="1"/>
        </bottom>
      </border>
    </dxf>
    <dxf>
      <font>
        <b/>
        <i/>
      </font>
      <fill>
        <patternFill>
          <bgColor theme="9" tint="0.39994506668294322"/>
        </patternFill>
      </fill>
      <border>
        <top style="dotted">
          <color auto="1"/>
        </top>
        <bottom style="dotted">
          <color auto="1"/>
        </bottom>
      </border>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patternType="gray0625">
          <bgColor rgb="FF00B0F0"/>
        </patternFill>
      </fill>
    </dxf>
    <dxf>
      <fill>
        <patternFill patternType="lightUp">
          <bgColor rgb="FFFFFF00"/>
        </patternFill>
      </fill>
    </dxf>
    <dxf>
      <fill>
        <patternFill patternType="lightVertical">
          <bgColor theme="5" tint="0.39994506668294322"/>
        </patternFill>
      </fill>
    </dxf>
    <dxf>
      <fill>
        <patternFill patternType="lightGrid">
          <bgColor theme="9" tint="0.39994506668294322"/>
        </patternFill>
      </fill>
    </dxf>
    <dxf>
      <font>
        <b/>
        <i/>
        <strike val="0"/>
        <color theme="0"/>
      </font>
      <fill>
        <patternFill>
          <bgColor rgb="FFFF0000"/>
        </patternFill>
      </fill>
      <border>
        <left style="thin">
          <color auto="1"/>
        </left>
        <right style="thin">
          <color auto="1"/>
        </right>
        <top style="thin">
          <color auto="1"/>
        </top>
        <bottom style="thin">
          <color auto="1"/>
        </bottom>
      </border>
    </dxf>
    <dxf>
      <font>
        <b/>
        <i/>
        <color theme="0"/>
      </font>
      <fill>
        <patternFill>
          <bgColor theme="9" tint="-0.24994659260841701"/>
        </patternFill>
      </fill>
      <border>
        <left style="thin">
          <color auto="1"/>
        </left>
        <right style="thin">
          <color auto="1"/>
        </right>
        <top style="thin">
          <color auto="1"/>
        </top>
        <bottom style="thin">
          <color auto="1"/>
        </bottom>
      </border>
    </dxf>
    <dxf>
      <font>
        <b/>
        <i/>
      </font>
      <fill>
        <patternFill>
          <bgColor theme="8" tint="0.39994506668294322"/>
        </patternFill>
      </fill>
      <border>
        <top style="thin">
          <color auto="1"/>
        </top>
        <bottom style="thin">
          <color auto="1"/>
        </bottom>
      </border>
    </dxf>
    <dxf>
      <font>
        <b/>
        <i/>
      </font>
      <fill>
        <patternFill>
          <bgColor rgb="FFFF8F8F"/>
        </patternFill>
      </fill>
      <border>
        <left style="dotted">
          <color auto="1"/>
        </left>
        <right style="dotted">
          <color auto="1"/>
        </right>
        <vertical/>
        <horizontal/>
      </border>
    </dxf>
    <dxf>
      <font>
        <b/>
        <i/>
      </font>
      <fill>
        <patternFill>
          <bgColor theme="9" tint="0.39994506668294322"/>
        </patternFill>
      </fill>
      <border>
        <left style="dotted">
          <color auto="1"/>
        </left>
        <right style="dotted">
          <color auto="1"/>
        </right>
        <vertical/>
        <horizontal/>
      </border>
    </dxf>
    <dxf>
      <font>
        <b/>
        <i/>
      </font>
      <fill>
        <patternFill>
          <bgColor theme="8" tint="0.39994506668294322"/>
        </patternFill>
      </fill>
      <border>
        <top style="thin">
          <color auto="1"/>
        </top>
        <bottom style="thin">
          <color auto="1"/>
        </bottom>
      </border>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ont>
        <b/>
        <i/>
      </font>
      <fill>
        <patternFill>
          <bgColor rgb="FFFF8F8F"/>
        </patternFill>
      </fill>
      <border>
        <left style="dotted">
          <color auto="1"/>
        </left>
        <right style="dotted">
          <color auto="1"/>
        </right>
        <vertical/>
        <horizontal/>
      </border>
    </dxf>
    <dxf>
      <font>
        <b/>
        <i/>
      </font>
      <fill>
        <patternFill>
          <bgColor theme="9" tint="0.39994506668294322"/>
        </patternFill>
      </fill>
      <border>
        <left style="dotted">
          <color auto="1"/>
        </left>
        <right style="dotted">
          <color auto="1"/>
        </right>
        <vertical/>
        <horizontal/>
      </border>
    </dxf>
    <dxf>
      <fill>
        <patternFill patternType="gray125">
          <bgColor rgb="FF00B0F0"/>
        </patternFill>
      </fill>
    </dxf>
    <dxf>
      <fill>
        <patternFill patternType="lightUp">
          <bgColor rgb="FFFFFF00"/>
        </patternFill>
      </fill>
    </dxf>
    <dxf>
      <fill>
        <patternFill patternType="lightVertical">
          <bgColor theme="5" tint="0.39994506668294322"/>
        </patternFill>
      </fill>
    </dxf>
    <dxf>
      <fill>
        <patternFill patternType="lightGrid">
          <bgColor theme="9" tint="0.39994506668294322"/>
        </patternFill>
      </fill>
    </dxf>
    <dxf>
      <font>
        <b/>
        <i/>
        <color theme="0"/>
      </font>
      <fill>
        <patternFill>
          <bgColor theme="8" tint="-0.499984740745262"/>
        </patternFill>
      </fill>
    </dxf>
    <dxf>
      <font>
        <b/>
        <i/>
        <color theme="0"/>
      </font>
      <fill>
        <patternFill>
          <bgColor theme="8" tint="-0.499984740745262"/>
        </patternFill>
      </fill>
    </dxf>
    <dxf>
      <fill>
        <patternFill patternType="gray125">
          <bgColor rgb="FF00B0F0"/>
        </patternFill>
      </fill>
    </dxf>
    <dxf>
      <fill>
        <patternFill patternType="lightUp">
          <bgColor rgb="FFFFFF00"/>
        </patternFill>
      </fill>
    </dxf>
    <dxf>
      <fill>
        <patternFill patternType="lightVertical">
          <bgColor theme="7" tint="-0.24994659260841701"/>
        </patternFill>
      </fill>
    </dxf>
    <dxf>
      <fill>
        <patternFill patternType="lightGrid">
          <bgColor theme="9" tint="0.39994506668294322"/>
        </patternFill>
      </fill>
    </dxf>
    <dxf>
      <fill>
        <patternFill>
          <bgColor theme="8" tint="0.79998168889431442"/>
        </patternFill>
      </fill>
      <border>
        <left style="thin">
          <color auto="1"/>
        </left>
        <right style="thin">
          <color auto="1"/>
        </right>
        <bottom style="thin">
          <color auto="1"/>
        </bottom>
      </border>
    </dxf>
    <dxf>
      <fill>
        <patternFill>
          <bgColor theme="7" tint="0.79998168889431442"/>
        </patternFill>
      </fill>
      <border>
        <left style="thin">
          <color auto="1"/>
        </left>
        <right style="thin">
          <color auto="1"/>
        </right>
        <bottom style="thin">
          <color auto="1"/>
        </bottom>
      </border>
    </dxf>
    <dxf>
      <fill>
        <patternFill>
          <bgColor theme="5" tint="0.79998168889431442"/>
        </patternFill>
      </fill>
      <border>
        <left style="thin">
          <color auto="1"/>
        </left>
        <right style="thin">
          <color auto="1"/>
        </right>
        <bottom style="thin">
          <color auto="1"/>
        </bottom>
      </border>
    </dxf>
    <dxf>
      <fill>
        <patternFill>
          <bgColor theme="9" tint="0.79998168889431442"/>
        </patternFill>
      </fill>
      <border>
        <left style="thin">
          <color auto="1"/>
        </left>
        <right style="thin">
          <color auto="1"/>
        </right>
        <bottom style="thin">
          <color auto="1"/>
        </bottom>
      </border>
    </dxf>
    <dxf>
      <fill>
        <patternFill>
          <bgColor theme="9"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s>
  <tableStyles count="0" defaultTableStyle="TableStyleMedium2" defaultPivotStyle="PivotStyleLight16"/>
  <colors>
    <mruColors>
      <color rgb="FFFF8F8F"/>
      <color rgb="FFFF7171"/>
      <color rgb="FFFFFFAB"/>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1.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Spin" dx="22" fmlaLink="$B$8" max="30000" min="1" noThreeD="1" page="10" val="18"/>
</file>

<file path=xl/ctrlProps/ctrlProp2.xml><?xml version="1.0" encoding="utf-8"?>
<formControlPr xmlns="http://schemas.microsoft.com/office/spreadsheetml/2009/9/main" objectType="Spin" dx="22" fmlaLink="$B$8" max="30000" min="1" noThreeD="1" page="10" val="15"/>
</file>

<file path=xl/ctrlProps/ctrlProp3.xml><?xml version="1.0" encoding="utf-8"?>
<formControlPr xmlns="http://schemas.microsoft.com/office/spreadsheetml/2009/9/main" objectType="Spin" dx="22" fmlaLink="$B$6" max="12" min="1" noThreeD="1" page="10" val="11"/>
</file>

<file path=xl/ctrlProps/ctrlProp4.xml><?xml version="1.0" encoding="utf-8"?>
<formControlPr xmlns="http://schemas.microsoft.com/office/spreadsheetml/2009/9/main" objectType="Spin" dx="22" fmlaLink="$B$6" max="12" min="1" noThreeD="1" page="10" val="11"/>
</file>

<file path=xl/ctrlProps/ctrlProp5.xml><?xml version="1.0" encoding="utf-8"?>
<formControlPr xmlns="http://schemas.microsoft.com/office/spreadsheetml/2009/9/main" objectType="Spin" dx="22" fmlaLink="SUMMARY!$B$6" max="12" min="1" noThreeD="1" page="10" val="1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1247775</xdr:colOff>
          <xdr:row>8</xdr:row>
          <xdr:rowOff>161925</xdr:rowOff>
        </xdr:from>
        <xdr:to>
          <xdr:col>1</xdr:col>
          <xdr:colOff>1581150</xdr:colOff>
          <xdr:row>11</xdr:row>
          <xdr:rowOff>47625</xdr:rowOff>
        </xdr:to>
        <xdr:sp macro="" textlink="">
          <xdr:nvSpPr>
            <xdr:cNvPr id="9218" name="Spinner 2" hidden="1">
              <a:extLst>
                <a:ext uri="{63B3BB69-23CF-44E3-9099-C40C66FF867C}">
                  <a14:compatExt spid="_x0000_s9218"/>
                </a:ext>
                <a:ext uri="{FF2B5EF4-FFF2-40B4-BE49-F238E27FC236}">
                  <a16:creationId xmlns:a16="http://schemas.microsoft.com/office/drawing/2014/main" id="{00000000-0008-0000-1000-000002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1247775</xdr:colOff>
          <xdr:row>8</xdr:row>
          <xdr:rowOff>161925</xdr:rowOff>
        </xdr:from>
        <xdr:to>
          <xdr:col>1</xdr:col>
          <xdr:colOff>1581150</xdr:colOff>
          <xdr:row>11</xdr:row>
          <xdr:rowOff>47625</xdr:rowOff>
        </xdr:to>
        <xdr:sp macro="" textlink="">
          <xdr:nvSpPr>
            <xdr:cNvPr id="28673" name="Spinner 1" hidden="1">
              <a:extLst>
                <a:ext uri="{63B3BB69-23CF-44E3-9099-C40C66FF867C}">
                  <a14:compatExt spid="_x0000_s28673"/>
                </a:ext>
                <a:ext uri="{FF2B5EF4-FFF2-40B4-BE49-F238E27FC236}">
                  <a16:creationId xmlns:a16="http://schemas.microsoft.com/office/drawing/2014/main" id="{00000000-0008-0000-1300-0000017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828675</xdr:colOff>
          <xdr:row>7</xdr:row>
          <xdr:rowOff>66675</xdr:rowOff>
        </xdr:from>
        <xdr:to>
          <xdr:col>1</xdr:col>
          <xdr:colOff>1171575</xdr:colOff>
          <xdr:row>9</xdr:row>
          <xdr:rowOff>104775</xdr:rowOff>
        </xdr:to>
        <xdr:sp macro="" textlink="">
          <xdr:nvSpPr>
            <xdr:cNvPr id="1027" name="Spinner 3" hidden="1">
              <a:extLst>
                <a:ext uri="{63B3BB69-23CF-44E3-9099-C40C66FF867C}">
                  <a14:compatExt spid="_x0000_s1027"/>
                </a:ext>
                <a:ext uri="{FF2B5EF4-FFF2-40B4-BE49-F238E27FC236}">
                  <a16:creationId xmlns:a16="http://schemas.microsoft.com/office/drawing/2014/main" id="{00000000-0008-0000-14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866775</xdr:colOff>
          <xdr:row>44</xdr:row>
          <xdr:rowOff>28575</xdr:rowOff>
        </xdr:from>
        <xdr:to>
          <xdr:col>1</xdr:col>
          <xdr:colOff>1209675</xdr:colOff>
          <xdr:row>46</xdr:row>
          <xdr:rowOff>66675</xdr:rowOff>
        </xdr:to>
        <xdr:sp macro="" textlink="">
          <xdr:nvSpPr>
            <xdr:cNvPr id="1029" name="Spinner 5" hidden="1">
              <a:extLst>
                <a:ext uri="{63B3BB69-23CF-44E3-9099-C40C66FF867C}">
                  <a14:compatExt spid="_x0000_s1029"/>
                </a:ext>
                <a:ext uri="{FF2B5EF4-FFF2-40B4-BE49-F238E27FC236}">
                  <a16:creationId xmlns:a16="http://schemas.microsoft.com/office/drawing/2014/main" id="{00000000-0008-0000-14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1028700</xdr:colOff>
          <xdr:row>8</xdr:row>
          <xdr:rowOff>38100</xdr:rowOff>
        </xdr:from>
        <xdr:to>
          <xdr:col>1</xdr:col>
          <xdr:colOff>1371600</xdr:colOff>
          <xdr:row>10</xdr:row>
          <xdr:rowOff>76200</xdr:rowOff>
        </xdr:to>
        <xdr:sp macro="" textlink="">
          <xdr:nvSpPr>
            <xdr:cNvPr id="33795" name="Spinner 3" hidden="1">
              <a:extLst>
                <a:ext uri="{63B3BB69-23CF-44E3-9099-C40C66FF867C}">
                  <a14:compatExt spid="_x0000_s33795"/>
                </a:ext>
                <a:ext uri="{FF2B5EF4-FFF2-40B4-BE49-F238E27FC236}">
                  <a16:creationId xmlns:a16="http://schemas.microsoft.com/office/drawing/2014/main" id="{00000000-0008-0000-1800-0000038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13</v>
    <v>3</v>
  </rv>
  <rv s="1">
    <v>13</v>
    <v>1</v>
  </rv>
  <rv s="2">
    <v>1</v>
    <v>8</v>
    <v>1</v>
    <v>1</v>
  </rv>
</rvData>
</file>

<file path=xl/richData/rdrichvaluestructure.xml><?xml version="1.0" encoding="utf-8"?>
<rvStructures xmlns="http://schemas.microsoft.com/office/spreadsheetml/2017/richdata" count="3">
  <s t="_error">
    <k n="errorType" t="i"/>
    <k n="subType" t="i"/>
  </s>
  <s t="_error">
    <k n="errorType" t="i"/>
    <k n="propagated" t="b"/>
  </s>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4"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4ADC26B-958C-42A2-B21B-280AF39487C5}">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82C50CB4-AA12-4AA0-9764-DEA2DAA52E81}&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manual.fiako.engineering/solummaa/gptreader-xl.html" TargetMode="External"/><Relationship Id="rId2" Type="http://schemas.openxmlformats.org/officeDocument/2006/relationships/hyperlink" Target="https://github.com/fiakoenjiniring/gptreader.xl" TargetMode="External"/><Relationship Id="rId1" Type="http://schemas.openxmlformats.org/officeDocument/2006/relationships/hyperlink" Target="https://github.com/fiakoenjiniring/gptreader.xl/issues/new" TargetMode="External"/><Relationship Id="rId4"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2989E-CE88-46EC-98D5-7C0BAA2D49AA}">
  <sheetPr>
    <tabColor rgb="FFFFFF00"/>
  </sheetPr>
  <dimension ref="B1:J25"/>
  <sheetViews>
    <sheetView showGridLines="0" showRowColHeaders="0" tabSelected="1" workbookViewId="0">
      <selection activeCell="B6" sqref="B6:J6"/>
    </sheetView>
  </sheetViews>
  <sheetFormatPr defaultRowHeight="15"/>
  <cols>
    <col min="1" max="1" width="3.28515625" style="57" customWidth="1"/>
    <col min="2" max="2" width="21.140625" style="57" customWidth="1"/>
    <col min="3" max="16384" width="9.140625" style="57"/>
  </cols>
  <sheetData>
    <row r="1" spans="2:10" ht="15.75" thickBot="1"/>
    <row r="2" spans="2:10">
      <c r="B2" s="136" t="s">
        <v>51</v>
      </c>
      <c r="C2" s="137"/>
      <c r="D2" s="137"/>
      <c r="E2" s="137"/>
      <c r="F2" s="137"/>
      <c r="G2" s="137"/>
      <c r="H2" s="137"/>
      <c r="I2" s="137"/>
      <c r="J2" s="138"/>
    </row>
    <row r="3" spans="2:10" ht="15.75" thickBot="1">
      <c r="B3" s="139" t="s">
        <v>46</v>
      </c>
      <c r="C3" s="140"/>
      <c r="D3" s="140"/>
      <c r="E3" s="140"/>
      <c r="F3" s="140"/>
      <c r="G3" s="140"/>
      <c r="H3" s="140"/>
      <c r="I3" s="140"/>
      <c r="J3" s="141"/>
    </row>
    <row r="5" spans="2:10" ht="15.75" thickBot="1">
      <c r="B5" s="142" t="s">
        <v>45</v>
      </c>
      <c r="C5" s="142"/>
      <c r="D5" s="142"/>
      <c r="E5" s="142"/>
      <c r="F5" s="142"/>
      <c r="G5" s="142"/>
      <c r="H5" s="142"/>
      <c r="I5" s="142"/>
      <c r="J5" s="142"/>
    </row>
    <row r="6" spans="2:10" ht="28.5" thickBot="1">
      <c r="B6" s="143" t="s">
        <v>45</v>
      </c>
      <c r="C6" s="144"/>
      <c r="D6" s="144"/>
      <c r="E6" s="144"/>
      <c r="F6" s="144"/>
      <c r="G6" s="144"/>
      <c r="H6" s="144"/>
      <c r="I6" s="144"/>
      <c r="J6" s="145"/>
    </row>
    <row r="7" spans="2:10">
      <c r="B7" s="135" t="s">
        <v>127</v>
      </c>
      <c r="C7" s="135"/>
      <c r="D7" s="135"/>
      <c r="E7" s="135"/>
    </row>
    <row r="8" spans="2:10">
      <c r="B8" s="135" t="s">
        <v>126</v>
      </c>
      <c r="C8" s="135"/>
      <c r="D8" s="135"/>
      <c r="E8" s="135"/>
    </row>
    <row r="9" spans="2:10">
      <c r="B9" s="135" t="s">
        <v>56</v>
      </c>
      <c r="C9" s="135"/>
      <c r="D9" s="135"/>
      <c r="E9" s="135"/>
    </row>
    <row r="10" spans="2:10">
      <c r="B10" s="135" t="s">
        <v>125</v>
      </c>
      <c r="C10" s="135"/>
      <c r="D10" s="135"/>
      <c r="E10" s="135"/>
    </row>
    <row r="11" spans="2:10">
      <c r="B11" s="61"/>
    </row>
    <row r="12" spans="2:10" ht="15.75">
      <c r="B12" s="77" t="s">
        <v>52</v>
      </c>
      <c r="C12" s="74" t="s">
        <v>128</v>
      </c>
    </row>
    <row r="13" spans="2:10" ht="15.75">
      <c r="B13" s="77" t="s">
        <v>57</v>
      </c>
      <c r="C13" s="74" t="s">
        <v>55</v>
      </c>
    </row>
    <row r="14" spans="2:10" ht="15.75">
      <c r="B14" s="77" t="s">
        <v>53</v>
      </c>
      <c r="C14" s="74" t="s">
        <v>129</v>
      </c>
    </row>
    <row r="16" spans="2:10">
      <c r="B16" s="57" t="s">
        <v>58</v>
      </c>
    </row>
    <row r="18" spans="2:2">
      <c r="B18" s="57" t="s">
        <v>72</v>
      </c>
    </row>
    <row r="20" spans="2:2" ht="18.75">
      <c r="B20" s="117" t="s">
        <v>73</v>
      </c>
    </row>
    <row r="21" spans="2:2">
      <c r="B21" s="57" t="s">
        <v>75</v>
      </c>
    </row>
    <row r="22" spans="2:2">
      <c r="B22" s="57" t="s">
        <v>76</v>
      </c>
    </row>
    <row r="23" spans="2:2">
      <c r="B23" s="57" t="s">
        <v>130</v>
      </c>
    </row>
    <row r="24" spans="2:2">
      <c r="B24" s="57" t="s">
        <v>74</v>
      </c>
    </row>
    <row r="25" spans="2:2">
      <c r="B25" s="57" t="s">
        <v>124</v>
      </c>
    </row>
  </sheetData>
  <mergeCells count="8">
    <mergeCell ref="B10:E10"/>
    <mergeCell ref="B7:E7"/>
    <mergeCell ref="B8:E8"/>
    <mergeCell ref="B9:E9"/>
    <mergeCell ref="B2:J2"/>
    <mergeCell ref="B3:J3"/>
    <mergeCell ref="B5:J5"/>
    <mergeCell ref="B6:J6"/>
  </mergeCells>
  <hyperlinks>
    <hyperlink ref="C14" r:id="rId1" xr:uid="{DAA2BC46-4901-4BA1-AA05-3214B3DBB32B}"/>
    <hyperlink ref="C12" r:id="rId2" xr:uid="{26FC11E2-0C2C-448F-9A89-C9C934AA9761}"/>
    <hyperlink ref="C13" r:id="rId3" xr:uid="{4106990D-FC15-4BDC-AE97-02091185CA2F}"/>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C4A0A-205A-43BD-926E-6DC8B7FB0E42}">
  <sheetPr>
    <tabColor rgb="FFFFFF00"/>
  </sheetPr>
  <dimension ref="B1:B5"/>
  <sheetViews>
    <sheetView showGridLines="0" showRowColHeaders="0" workbookViewId="0">
      <selection activeCell="B5" sqref="B5"/>
    </sheetView>
  </sheetViews>
  <sheetFormatPr defaultRowHeight="15"/>
  <cols>
    <col min="1" max="1" width="2.42578125" style="53" customWidth="1"/>
    <col min="2" max="2" width="115.28515625" style="53" customWidth="1"/>
    <col min="3" max="16384" width="9.140625" style="53"/>
  </cols>
  <sheetData>
    <row r="1" spans="2:2" ht="15.75" thickBot="1"/>
    <row r="2" spans="2:2">
      <c r="B2" s="75" t="s">
        <v>51</v>
      </c>
    </row>
    <row r="3" spans="2:2" ht="15.75" thickBot="1">
      <c r="B3" s="76" t="s">
        <v>44</v>
      </c>
    </row>
    <row r="5" spans="2:2" ht="409.5">
      <c r="B5" s="13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EE10-EB86-4772-8592-FD7EFE0448E6}">
  <sheetPr>
    <tabColor theme="5" tint="-0.249977111117893"/>
  </sheetPr>
  <dimension ref="B2:C14"/>
  <sheetViews>
    <sheetView showGridLines="0" showRowColHeaders="0" workbookViewId="0"/>
  </sheetViews>
  <sheetFormatPr defaultRowHeight="15"/>
  <cols>
    <col min="1" max="1" width="9.140625" style="57"/>
    <col min="2" max="2" width="17.42578125" style="57" customWidth="1"/>
    <col min="3" max="3" width="100" style="57" customWidth="1"/>
    <col min="4" max="16384" width="9.140625" style="57"/>
  </cols>
  <sheetData>
    <row r="2" spans="2:3" ht="15.75" thickBot="1"/>
    <row r="3" spans="2:3" ht="18.75">
      <c r="B3" s="54" t="s">
        <v>47</v>
      </c>
      <c r="C3" s="58" t="s">
        <v>49</v>
      </c>
    </row>
    <row r="4" spans="2:3" ht="18.75">
      <c r="B4" s="55" t="s">
        <v>48</v>
      </c>
      <c r="C4" s="59" t="s">
        <v>50</v>
      </c>
    </row>
    <row r="5" spans="2:3" ht="18.75">
      <c r="B5" s="55"/>
      <c r="C5" s="59"/>
    </row>
    <row r="6" spans="2:3" ht="18.75">
      <c r="B6" s="55"/>
      <c r="C6" s="59"/>
    </row>
    <row r="7" spans="2:3" ht="18.75">
      <c r="B7" s="55"/>
      <c r="C7" s="59"/>
    </row>
    <row r="8" spans="2:3" ht="18.75">
      <c r="B8" s="55"/>
      <c r="C8" s="59"/>
    </row>
    <row r="9" spans="2:3" ht="18.75">
      <c r="B9" s="55"/>
      <c r="C9" s="59"/>
    </row>
    <row r="10" spans="2:3" ht="18.75">
      <c r="B10" s="55"/>
      <c r="C10" s="59"/>
    </row>
    <row r="11" spans="2:3" ht="18.75">
      <c r="B11" s="55"/>
      <c r="C11" s="59"/>
    </row>
    <row r="12" spans="2:3" ht="18.75">
      <c r="B12" s="55"/>
      <c r="C12" s="59"/>
    </row>
    <row r="13" spans="2:3" ht="18.75">
      <c r="B13" s="55"/>
      <c r="C13" s="59"/>
    </row>
    <row r="14" spans="2:3" ht="19.5" thickBot="1">
      <c r="B14" s="56"/>
      <c r="C14"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78A-1CC1-4756-8949-6D796C481B74}">
  <sheetPr>
    <tabColor theme="1"/>
  </sheetPr>
  <dimension ref="A1"/>
  <sheetViews>
    <sheetView workbookViewId="0">
      <selection activeCell="J4" sqref="J4"/>
    </sheetView>
  </sheetViews>
  <sheetFormatPr defaultRowHeight="15"/>
  <cols>
    <col min="2" max="2" width="25.42578125" customWidth="1"/>
  </cols>
  <sheetData>
    <row r="1" spans="1:1">
      <c r="A1" t="e" cm="1" vm="1">
        <f t="array" ref="A1">_xlfn._xlws.FILTER(INPUT!A:CB,NOT(ISBLANK(INPUT!A:A)))</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F4262-54CF-442B-8CF6-27DCA98A869E}">
  <sheetPr>
    <tabColor theme="1"/>
  </sheetPr>
  <dimension ref="A1:AH5"/>
  <sheetViews>
    <sheetView workbookViewId="0">
      <selection activeCell="J4" sqref="J4"/>
    </sheetView>
  </sheetViews>
  <sheetFormatPr defaultRowHeight="15"/>
  <cols>
    <col min="4" max="4" width="20.42578125" customWidth="1"/>
    <col min="5" max="6" width="21.5703125" bestFit="1" customWidth="1"/>
    <col min="7" max="11" width="21.5703125" customWidth="1"/>
    <col min="12" max="12" width="18.7109375" customWidth="1"/>
    <col min="13" max="13" width="14.140625" bestFit="1" customWidth="1"/>
    <col min="14" max="16" width="14.140625" customWidth="1"/>
    <col min="17" max="18" width="21.5703125" bestFit="1" customWidth="1"/>
    <col min="21" max="21" width="21.140625" bestFit="1" customWidth="1"/>
    <col min="22" max="22" width="21.140625" customWidth="1"/>
    <col min="25" max="25" width="21.5703125" bestFit="1" customWidth="1"/>
    <col min="26" max="26" width="21.5703125" customWidth="1"/>
    <col min="29" max="29" width="12.7109375" bestFit="1" customWidth="1"/>
    <col min="33" max="33" width="21.140625" bestFit="1" customWidth="1"/>
  </cols>
  <sheetData>
    <row r="1" spans="1:34">
      <c r="A1" t="e" cm="1">
        <f t="array" ref="A1">_xlfn.UNIQUE(_xlfn.CHOOSECOLS(_xlfn.ANCHORARRAY(_INPUT!$A$1),3))</f>
        <v>#VALUE!</v>
      </c>
      <c r="B1" t="e" cm="1">
        <f t="array" ref="B1">_xlfn.UNIQUE(_xlfn.CHOOSECOLS(_xlfn.ANCHORARRAY(_INPUT!$A$1),4))</f>
        <v>#VALUE!</v>
      </c>
      <c r="C1" t="e" cm="1">
        <f t="array" ref="C1">_xlfn.UNIQUE(_xlfn.CHOOSECOLS(_xlfn.ANCHORARRAY(_INPUT!$A$1),7))</f>
        <v>#VALUE!</v>
      </c>
      <c r="D1" t="s">
        <v>2</v>
      </c>
      <c r="E1" t="e" cm="1" vm="1">
        <f t="array" ref="E1">_xlfn.LET(_xlpm.data, INPUT!$1:$1, _xlpm.filtered, _xlfn._xlws.FILTER(_xlpm.data, NOT(ISBLANK(_xlpm.data))), TRANSPOSE(_xlpm.filtered))</f>
        <v>#VALUE!</v>
      </c>
      <c r="F1" t="e" cm="1" vm="1">
        <f t="array" ref="F1">_xlfn._xlws.FILTER(E:E,ISTEXT(E:E))</f>
        <v>#VALUE!</v>
      </c>
      <c r="G1" cm="1">
        <f t="array" ref="G1">_xlfn.SEQUENCE(ROWS(_xlfn.ANCHORARRAY(F1)))+1</f>
        <v>2</v>
      </c>
      <c r="H1" cm="1">
        <f t="array" ref="H1:H3">_xlfn.SEQUENCE(3,,7)</f>
        <v>7</v>
      </c>
      <c r="I1" t="e" cm="1" vm="2">
        <f t="array" ref="I1">_xlfn._xlws.FILTER(_xlfn.ANCHORARRAY($G$1),_xlfn.ANCHORARRAY($F$1)="pile_group")</f>
        <v>#VALUE!</v>
      </c>
      <c r="K1" t="e" cm="1" vm="2">
        <f t="array" ref="K1">LEFT(_xlfn.ANCHORARRAY($F$1),6)="global"</f>
        <v>#VALUE!</v>
      </c>
      <c r="L1" t="e" cm="1" vm="2">
        <f t="array" ref="L1">_xlfn._xlws.FILTER(_xlfn.ANCHORARRAY($G$1),_xlfn.ANCHORARRAY(K1))</f>
        <v>#VALUE!</v>
      </c>
      <c r="M1" t="e" cm="1" vm="2">
        <f t="array" ref="M1">_xlfn._xlws.FILTER(_xlfn.ANCHORARRAY($F$1),_xlfn.ANCHORARRAY($K$1))</f>
        <v>#VALUE!</v>
      </c>
      <c r="N1" t="e" cm="1" vm="2">
        <f t="array" ref="N1:N2">_xlfn.VSTACK(I1,_xlfn.ANCHORARRAY(L1))</f>
        <v>#VALUE!</v>
      </c>
      <c r="P1" t="e" cm="1" vm="2">
        <f t="array" ref="P1">LEFT(_xlfn.ANCHORARRAY($F$1),5)="local"</f>
        <v>#VALUE!</v>
      </c>
      <c r="Q1" t="e" cm="1" vm="2">
        <f t="array" ref="Q1">_xlfn._xlws.FILTER(_xlfn.ANCHORARRAY(G1),_xlfn.ANCHORARRAY(P1))</f>
        <v>#VALUE!</v>
      </c>
      <c r="R1" t="e" cm="1" vm="2">
        <f t="array" ref="R1">_xlfn._xlws.FILTER(_xlfn.ANCHORARRAY($F$1),_xlfn.ANCHORARRAY(P1))</f>
        <v>#VALUE!</v>
      </c>
      <c r="S1" t="e" cm="1" vm="2">
        <f t="array" ref="S1">MID(_xlfn.ANCHORARRAY($R$1),7,3)="min"</f>
        <v>#VALUE!</v>
      </c>
      <c r="T1" t="e" cm="1" vm="2">
        <f t="array" ref="T1">_xlfn._xlws.FILTER(_xlfn.ANCHORARRAY($Q$1),_xlfn.ANCHORARRAY($S$1))</f>
        <v>#VALUE!</v>
      </c>
      <c r="U1" t="e" cm="1" vm="2">
        <f t="array" ref="U1">_xlfn._xlws.FILTER(_xlfn.ANCHORARRAY($R$1),_xlfn.ANCHORARRAY($S$1))</f>
        <v>#VALUE!</v>
      </c>
      <c r="V1" t="e" cm="1" vm="2">
        <f t="array" ref="V1:V2">_xlfn.VSTACK($I$1,_xlfn.ANCHORARRAY(T1))</f>
        <v>#VALUE!</v>
      </c>
      <c r="W1" t="e" cm="1" vm="2">
        <f t="array" ref="W1">MID(_xlfn.ANCHORARRAY($R$1),7,3)="max"</f>
        <v>#VALUE!</v>
      </c>
      <c r="X1" t="e" cm="1" vm="2">
        <f t="array" ref="X1">_xlfn._xlws.FILTER(_xlfn.ANCHORARRAY($Q$1),_xlfn.ANCHORARRAY($W$1))</f>
        <v>#VALUE!</v>
      </c>
      <c r="Y1" t="e" cm="1" vm="2">
        <f t="array" ref="Y1">_xlfn._xlws.FILTER(_xlfn.ANCHORARRAY($R$1),_xlfn.ANCHORARRAY($W$1))</f>
        <v>#VALUE!</v>
      </c>
      <c r="Z1" t="e" cm="1" vm="2">
        <f t="array" ref="Z1:Z2">_xlfn.VSTACK($I$1,_xlfn.ANCHORARRAY(X1))</f>
        <v>#VALUE!</v>
      </c>
      <c r="AA1" t="e" cm="1" vm="2">
        <f t="array" ref="AA1">_xlfn.ANCHORARRAY(S1)+_xlfn.ANCHORARRAY(W1)=0</f>
        <v>#VALUE!</v>
      </c>
      <c r="AB1" t="e" cm="1" vm="2">
        <f t="array" ref="AB1">_xlfn._xlws.FILTER(_xlfn.ANCHORARRAY(Q1),_xlfn.ANCHORARRAY(AA1))</f>
        <v>#VALUE!</v>
      </c>
      <c r="AC1" t="e" cm="1" vm="2">
        <f t="array" ref="AC1">_xlfn._xlws.FILTER(_xlfn.ANCHORARRAY(R1),_xlfn.ANCHORARRAY(AA1))</f>
        <v>#VALUE!</v>
      </c>
      <c r="AD1" t="e" cm="1" vm="2">
        <f t="array" ref="AD1:AD2">_xlfn.VSTACK($I$1,_xlfn.ANCHORARRAY(AB1))</f>
        <v>#VALUE!</v>
      </c>
      <c r="AF1" t="e" cm="1">
        <f t="array" ref="AF1">_xlfn.ANCHORARRAY($B$1)</f>
        <v>#VALUE!</v>
      </c>
      <c r="AG1" t="e" cm="1">
        <f t="array" ref="AG1">_xlfn.LET(_xlpm.data,_xlfn.ANCHORARRAY( _INPUT!$A$1), _xlpm.load_case, _xlfn.CHOOSECOLS(_xlpm.data, 4), _xlpm.case_name, _xlfn.CHOOSECOLS(_xlpm.data, 5), _xlfn.XLOOKUP(_xlfn.ANCHORARRAY($B$1), _xlpm.load_case, _xlpm.case_name))</f>
        <v>#VALUE!</v>
      </c>
      <c r="AH1" t="e" cm="1">
        <f t="array" ref="AH1">_xlfn.LET(_xlpm.data,_xlfn.ANCHORARRAY( _INPUT!$A$1), _xlpm.load_case, _xlfn.CHOOSECOLS(_xlpm.data, 4), _xlpm.load_type, _xlfn.CHOOSECOLS(_xlpm.data, 6), _xlfn.XLOOKUP(_xlfn.ANCHORARRAY($B$1), _xlpm.load_case, _xlpm.load_type))</f>
        <v>#VALUE!</v>
      </c>
    </row>
    <row r="2" spans="1:34">
      <c r="D2" t="s">
        <v>4</v>
      </c>
      <c r="H2">
        <v>8</v>
      </c>
      <c r="N2" t="e" vm="2">
        <v>#VALUE!</v>
      </c>
      <c r="V2" t="e" vm="2">
        <v>#VALUE!</v>
      </c>
      <c r="Z2" t="e" vm="2">
        <v>#VALUE!</v>
      </c>
      <c r="AD2" t="e" vm="2">
        <v>#VALUE!</v>
      </c>
    </row>
    <row r="3" spans="1:34">
      <c r="D3" t="s">
        <v>3</v>
      </c>
      <c r="H3">
        <v>9</v>
      </c>
    </row>
    <row r="4" spans="1:34">
      <c r="D4" t="s">
        <v>5</v>
      </c>
    </row>
    <row r="5" spans="1:34">
      <c r="D5"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85096-8917-4F60-8EEA-4C301DA90FB3}">
  <sheetPr>
    <tabColor theme="1"/>
  </sheetPr>
  <dimension ref="A1"/>
  <sheetViews>
    <sheetView workbookViewId="0">
      <selection activeCell="J4" sqref="J4"/>
    </sheetView>
  </sheetViews>
  <sheetFormatPr defaultRowHeight="15"/>
  <sheetData>
    <row r="1" spans="1:1">
      <c r="A1" t="e" cm="1" vm="2">
        <f t="array" ref="A1">_xlfn.CHOOSECOLS(_xlfn.ANCHORARRAY(_INPUT!$A$1),2,4,7,_xlfn.TAKE(_xlfn.ANCHORARRAY(_INFO_DATA!$L$1),12))</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E658-0BDB-4255-AA5B-FB0BE710D9B8}">
  <sheetPr>
    <tabColor theme="1"/>
  </sheetPr>
  <dimension ref="A1"/>
  <sheetViews>
    <sheetView workbookViewId="0">
      <selection activeCell="J4" sqref="J4"/>
    </sheetView>
  </sheetViews>
  <sheetFormatPr defaultRowHeight="15"/>
  <sheetData>
    <row r="1" spans="1:1">
      <c r="A1" t="e" cm="1" vm="2">
        <f t="array" ref="A1">_xlfn.CHOOSECOLS(_xlfn.ANCHORARRAY(_INPUT!$A$1),2,4,7,_xlfn.TAKE(_xlfn.ANCHORARRAY(_INFO_DATA!$AB$1),12))</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0D40-1F67-46E4-802E-0B66AD2E58F5}">
  <sheetPr>
    <tabColor theme="1"/>
  </sheetPr>
  <dimension ref="A1:J2"/>
  <sheetViews>
    <sheetView workbookViewId="0">
      <selection activeCell="J4" sqref="J4"/>
    </sheetView>
  </sheetViews>
  <sheetFormatPr defaultRowHeight="15"/>
  <sheetData>
    <row r="1" spans="1:10">
      <c r="A1" t="e" cm="1" vm="2">
        <f t="array" ref="A1:A2">_xlfn.IFS(LOAD_VIEWER!$B$7 = "GLOBAL",_xlfn.ANCHORARRAY( _INFO_DATA!$N$1), LOAD_VIEWER!$B$7 = "LOCAL",_xlfn.ANCHORARRAY( _INFO_DATA!$AD$1), LOAD_VIEWER!$B$7 = "LATERAL MINIMUM",_xlfn.ANCHORARRAY( _INFO_DATA!$V$1), LOAD_VIEWER!$B$7 = "LATERAL MAXIMUM",_xlfn.ANCHORARRAY( _INFO_DATA!$Z$1), TRUE,_xlfn.ANCHORARRAY( _INFO_DATA!$H$1))</f>
        <v>#VALUE!</v>
      </c>
      <c r="C1" t="e" cm="1">
        <f t="array" ref="C1">_xlfn.CHOOSECOLS(_xlfn.ANCHORARRAY(_INPUT!$A$1),4)=LOAD_VIEWER!$B$8</f>
        <v>#VALUE!</v>
      </c>
      <c r="E1" t="e" cm="1">
        <f t="array" ref="E1">_xlfn.CHOOSECOLS(_xlfn._xlws.FILTER(_xlfn.ANCHORARRAY(_INPUT!$A$1),_xlfn.ANCHORARRAY(_LOAD_VIEWER!$C$1)),3,4,5,6)</f>
        <v>#VALUE!</v>
      </c>
      <c r="J1" t="e" cm="1">
        <f t="array" ref="J1">_xlfn.UNIQUE(_xlfn.ANCHORARRAY($E$1))</f>
        <v>#VALUE!</v>
      </c>
    </row>
    <row r="2" spans="1:10">
      <c r="A2" t="e" vm="2">
        <v>#VALUE!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76E1-2DB1-49D1-9321-A495E7FAEA85}">
  <sheetPr>
    <tabColor theme="5" tint="-0.249977111117893"/>
  </sheetPr>
  <dimension ref="K2:BR2017"/>
  <sheetViews>
    <sheetView workbookViewId="0"/>
  </sheetViews>
  <sheetFormatPr defaultRowHeight="15"/>
  <sheetData>
    <row r="2" spans="14:48">
      <c r="N2" s="1"/>
      <c r="O2" s="1"/>
      <c r="P2" s="1"/>
      <c r="Z2" s="1"/>
      <c r="AA2" s="1"/>
      <c r="AB2" s="1"/>
      <c r="AU2" s="1"/>
      <c r="AV2" s="1"/>
    </row>
    <row r="3" spans="14:48">
      <c r="N3" s="1"/>
      <c r="O3" s="1"/>
      <c r="P3" s="1"/>
      <c r="Z3" s="1"/>
      <c r="AA3" s="1"/>
      <c r="AB3" s="1"/>
      <c r="AU3" s="1"/>
      <c r="AV3" s="1"/>
    </row>
    <row r="4" spans="14:48">
      <c r="N4" s="1"/>
      <c r="O4" s="1"/>
      <c r="P4" s="1"/>
      <c r="Z4" s="1"/>
      <c r="AA4" s="1"/>
      <c r="AB4" s="1"/>
      <c r="AU4" s="1"/>
      <c r="AV4" s="1"/>
    </row>
    <row r="5" spans="14:48">
      <c r="N5" s="1"/>
      <c r="O5" s="1"/>
      <c r="P5" s="1"/>
      <c r="Z5" s="1"/>
      <c r="AA5" s="1"/>
      <c r="AB5" s="1"/>
      <c r="AU5" s="1"/>
      <c r="AV5" s="1"/>
    </row>
    <row r="6" spans="14:48">
      <c r="N6" s="1"/>
      <c r="O6" s="1"/>
      <c r="P6" s="1"/>
      <c r="Z6" s="1"/>
      <c r="AA6" s="1"/>
      <c r="AB6" s="1"/>
      <c r="AU6" s="1"/>
      <c r="AV6" s="1"/>
    </row>
    <row r="7" spans="14:48">
      <c r="N7" s="1"/>
      <c r="O7" s="1"/>
      <c r="P7" s="1"/>
      <c r="Z7" s="1"/>
      <c r="AA7" s="1"/>
      <c r="AB7" s="1"/>
      <c r="AU7" s="1"/>
      <c r="AV7" s="1"/>
    </row>
    <row r="8" spans="14:48">
      <c r="N8" s="1"/>
      <c r="O8" s="1"/>
      <c r="P8" s="1"/>
      <c r="Z8" s="1"/>
      <c r="AA8" s="1"/>
      <c r="AB8" s="1"/>
      <c r="AU8" s="1"/>
      <c r="AV8" s="1"/>
    </row>
    <row r="9" spans="14:48">
      <c r="N9" s="1"/>
      <c r="O9" s="1"/>
      <c r="P9" s="1"/>
      <c r="Z9" s="1"/>
      <c r="AA9" s="1"/>
      <c r="AB9" s="1"/>
      <c r="AU9" s="1"/>
      <c r="AV9" s="1"/>
    </row>
    <row r="10" spans="14:48">
      <c r="N10" s="1"/>
      <c r="O10" s="1"/>
      <c r="P10" s="1"/>
      <c r="Z10" s="1"/>
      <c r="AA10" s="1"/>
      <c r="AB10" s="1"/>
      <c r="AU10" s="1"/>
      <c r="AV10" s="1"/>
    </row>
    <row r="11" spans="14:48">
      <c r="N11" s="1"/>
      <c r="O11" s="1"/>
      <c r="P11" s="1"/>
      <c r="Z11" s="1"/>
      <c r="AA11" s="1"/>
      <c r="AB11" s="1"/>
      <c r="AU11" s="1"/>
      <c r="AV11" s="1"/>
    </row>
    <row r="12" spans="14:48">
      <c r="N12" s="1"/>
      <c r="O12" s="1"/>
      <c r="P12" s="1"/>
      <c r="Z12" s="1"/>
      <c r="AA12" s="1"/>
      <c r="AB12" s="1"/>
      <c r="AU12" s="1"/>
      <c r="AV12" s="1"/>
    </row>
    <row r="13" spans="14:48">
      <c r="N13" s="1"/>
      <c r="O13" s="1"/>
      <c r="P13" s="1"/>
      <c r="Z13" s="1"/>
      <c r="AA13" s="1"/>
      <c r="AB13" s="1"/>
      <c r="AU13" s="1"/>
      <c r="AV13" s="1"/>
    </row>
    <row r="14" spans="14:48">
      <c r="N14" s="1"/>
      <c r="O14" s="1"/>
      <c r="P14" s="1"/>
      <c r="Z14" s="1"/>
      <c r="AA14" s="1"/>
      <c r="AB14" s="1"/>
      <c r="AU14" s="1"/>
      <c r="AV14" s="1"/>
    </row>
    <row r="15" spans="14:48">
      <c r="N15" s="1"/>
      <c r="O15" s="1"/>
      <c r="P15" s="1"/>
      <c r="Z15" s="1"/>
      <c r="AA15" s="1"/>
      <c r="AB15" s="1"/>
      <c r="AU15" s="1"/>
      <c r="AV15" s="1"/>
    </row>
    <row r="16" spans="14:48">
      <c r="N16" s="1"/>
      <c r="O16" s="1"/>
      <c r="P16" s="1"/>
      <c r="Z16" s="1"/>
      <c r="AA16" s="1"/>
      <c r="AB16" s="1"/>
      <c r="AU16" s="1"/>
      <c r="AV16" s="1"/>
    </row>
    <row r="17" spans="14:48">
      <c r="N17" s="1"/>
      <c r="O17" s="1"/>
      <c r="P17" s="1"/>
      <c r="Z17" s="1"/>
      <c r="AA17" s="1"/>
      <c r="AB17" s="1"/>
      <c r="AU17" s="1"/>
      <c r="AV17" s="1"/>
    </row>
    <row r="18" spans="14:48">
      <c r="N18" s="1"/>
      <c r="O18" s="1"/>
      <c r="P18" s="1"/>
      <c r="Z18" s="1"/>
      <c r="AA18" s="1"/>
      <c r="AB18" s="1"/>
      <c r="AU18" s="1"/>
      <c r="AV18" s="1"/>
    </row>
    <row r="19" spans="14:48">
      <c r="N19" s="1"/>
      <c r="O19" s="1"/>
      <c r="P19" s="1"/>
      <c r="Z19" s="1"/>
      <c r="AA19" s="1"/>
      <c r="AB19" s="1"/>
      <c r="AU19" s="1"/>
      <c r="AV19" s="1"/>
    </row>
    <row r="20" spans="14:48">
      <c r="N20" s="1"/>
      <c r="O20" s="1"/>
      <c r="P20" s="1"/>
      <c r="Z20" s="1"/>
      <c r="AA20" s="1"/>
      <c r="AB20" s="1"/>
      <c r="AU20" s="1"/>
      <c r="AV20" s="1"/>
    </row>
    <row r="21" spans="14:48">
      <c r="N21" s="1"/>
      <c r="O21" s="1"/>
      <c r="P21" s="1"/>
      <c r="Z21" s="1"/>
      <c r="AA21" s="1"/>
      <c r="AB21" s="1"/>
      <c r="AU21" s="1"/>
      <c r="AV21" s="1"/>
    </row>
    <row r="22" spans="14:48">
      <c r="N22" s="1"/>
      <c r="O22" s="1"/>
      <c r="P22" s="1"/>
      <c r="Z22" s="1"/>
      <c r="AA22" s="1"/>
      <c r="AB22" s="1"/>
      <c r="AU22" s="1"/>
      <c r="AV22" s="1"/>
    </row>
    <row r="23" spans="14:48">
      <c r="N23" s="1"/>
      <c r="O23" s="1"/>
      <c r="P23" s="1"/>
      <c r="Z23" s="1"/>
      <c r="AA23" s="1"/>
      <c r="AB23" s="1"/>
      <c r="AU23" s="1"/>
      <c r="AV23" s="1"/>
    </row>
    <row r="24" spans="14:48">
      <c r="N24" s="1"/>
      <c r="O24" s="1"/>
      <c r="P24" s="1"/>
      <c r="Z24" s="1"/>
      <c r="AA24" s="1"/>
      <c r="AB24" s="1"/>
      <c r="AU24" s="1"/>
      <c r="AV24" s="1"/>
    </row>
    <row r="25" spans="14:48">
      <c r="N25" s="1"/>
      <c r="O25" s="1"/>
      <c r="P25" s="1"/>
      <c r="Z25" s="1"/>
      <c r="AA25" s="1"/>
      <c r="AB25" s="1"/>
      <c r="AU25" s="1"/>
      <c r="AV25" s="1"/>
    </row>
    <row r="26" spans="14:48">
      <c r="N26" s="1"/>
      <c r="O26" s="1"/>
      <c r="P26" s="1"/>
      <c r="Z26" s="1"/>
      <c r="AA26" s="1"/>
      <c r="AB26" s="1"/>
      <c r="AU26" s="1"/>
      <c r="AV26" s="1"/>
    </row>
    <row r="27" spans="14:48">
      <c r="N27" s="1"/>
      <c r="O27" s="1"/>
      <c r="P27" s="1"/>
      <c r="Z27" s="1"/>
      <c r="AA27" s="1"/>
      <c r="AB27" s="1"/>
      <c r="AU27" s="1"/>
      <c r="AV27" s="1"/>
    </row>
    <row r="28" spans="14:48">
      <c r="N28" s="1"/>
      <c r="O28" s="1"/>
      <c r="P28" s="1"/>
      <c r="Z28" s="1"/>
      <c r="AA28" s="1"/>
      <c r="AB28" s="1"/>
      <c r="AU28" s="1"/>
      <c r="AV28" s="1"/>
    </row>
    <row r="29" spans="14:48">
      <c r="N29" s="1"/>
      <c r="O29" s="1"/>
      <c r="P29" s="1"/>
      <c r="Z29" s="1"/>
      <c r="AA29" s="1"/>
      <c r="AB29" s="1"/>
      <c r="AU29" s="1"/>
      <c r="AV29" s="1"/>
    </row>
    <row r="30" spans="14:48">
      <c r="N30" s="1"/>
      <c r="O30" s="1"/>
      <c r="P30" s="1"/>
      <c r="Z30" s="1"/>
      <c r="AA30" s="1"/>
      <c r="AB30" s="1"/>
      <c r="AU30" s="1"/>
      <c r="AV30" s="1"/>
    </row>
    <row r="31" spans="14:48">
      <c r="N31" s="1"/>
      <c r="O31" s="1"/>
      <c r="P31" s="1"/>
      <c r="Z31" s="1"/>
      <c r="AA31" s="1"/>
      <c r="AB31" s="1"/>
      <c r="AU31" s="1"/>
      <c r="AV31" s="1"/>
    </row>
    <row r="32" spans="14:48">
      <c r="N32" s="1"/>
      <c r="O32" s="1"/>
      <c r="P32" s="1"/>
      <c r="Z32" s="1"/>
      <c r="AA32" s="1"/>
      <c r="AB32" s="1"/>
      <c r="AU32" s="1"/>
      <c r="AV32" s="1"/>
    </row>
    <row r="33" spans="14:48">
      <c r="N33" s="1"/>
      <c r="O33" s="1"/>
      <c r="P33" s="1"/>
      <c r="Z33" s="1"/>
      <c r="AA33" s="1"/>
      <c r="AB33" s="1"/>
      <c r="AU33" s="1"/>
      <c r="AV33" s="1"/>
    </row>
    <row r="34" spans="14:48">
      <c r="N34" s="1"/>
      <c r="O34" s="1"/>
      <c r="P34" s="1"/>
      <c r="Z34" s="1"/>
      <c r="AA34" s="1"/>
      <c r="AB34" s="1"/>
      <c r="AU34" s="1"/>
      <c r="AV34" s="1"/>
    </row>
    <row r="35" spans="14:48">
      <c r="N35" s="1"/>
      <c r="O35" s="1"/>
      <c r="P35" s="1"/>
      <c r="Z35" s="1"/>
      <c r="AA35" s="1"/>
      <c r="AB35" s="1"/>
      <c r="AU35" s="1"/>
      <c r="AV35" s="1"/>
    </row>
    <row r="36" spans="14:48">
      <c r="N36" s="1"/>
      <c r="O36" s="1"/>
      <c r="P36" s="1"/>
      <c r="Z36" s="1"/>
      <c r="AA36" s="1"/>
      <c r="AB36" s="1"/>
      <c r="AU36" s="1"/>
      <c r="AV36" s="1"/>
    </row>
    <row r="37" spans="14:48">
      <c r="N37" s="1"/>
      <c r="O37" s="1"/>
      <c r="P37" s="1"/>
      <c r="Z37" s="1"/>
      <c r="AA37" s="1"/>
      <c r="AB37" s="1"/>
      <c r="AU37" s="1"/>
      <c r="AV37" s="1"/>
    </row>
    <row r="38" spans="14:48">
      <c r="N38" s="1"/>
      <c r="O38" s="1"/>
      <c r="P38" s="1"/>
      <c r="Z38" s="1"/>
      <c r="AA38" s="1"/>
      <c r="AB38" s="1"/>
      <c r="AU38" s="1"/>
      <c r="AV38" s="1"/>
    </row>
    <row r="39" spans="14:48">
      <c r="N39" s="1"/>
      <c r="O39" s="1"/>
      <c r="P39" s="1"/>
      <c r="Z39" s="1"/>
      <c r="AA39" s="1"/>
      <c r="AB39" s="1"/>
      <c r="AU39" s="1"/>
      <c r="AV39" s="1"/>
    </row>
    <row r="40" spans="14:48">
      <c r="N40" s="1"/>
      <c r="O40" s="1"/>
      <c r="P40" s="1"/>
      <c r="Z40" s="1"/>
      <c r="AA40" s="1"/>
      <c r="AB40" s="1"/>
      <c r="AU40" s="1"/>
      <c r="AV40" s="1"/>
    </row>
    <row r="41" spans="14:48">
      <c r="N41" s="1"/>
      <c r="O41" s="1"/>
      <c r="P41" s="1"/>
      <c r="Z41" s="1"/>
      <c r="AA41" s="1"/>
      <c r="AB41" s="1"/>
      <c r="AU41" s="1"/>
      <c r="AV41" s="1"/>
    </row>
    <row r="42" spans="14:48">
      <c r="N42" s="1"/>
      <c r="O42" s="1"/>
      <c r="P42" s="1"/>
      <c r="Z42" s="1"/>
      <c r="AA42" s="1"/>
      <c r="AB42" s="1"/>
      <c r="AU42" s="1"/>
      <c r="AV42" s="1"/>
    </row>
    <row r="43" spans="14:48">
      <c r="N43" s="1"/>
      <c r="O43" s="1"/>
      <c r="P43" s="1"/>
      <c r="Z43" s="1"/>
      <c r="AA43" s="1"/>
      <c r="AB43" s="1"/>
      <c r="AU43" s="1"/>
      <c r="AV43" s="1"/>
    </row>
    <row r="44" spans="14:48">
      <c r="N44" s="1"/>
      <c r="O44" s="1"/>
      <c r="P44" s="1"/>
      <c r="Z44" s="1"/>
      <c r="AA44" s="1"/>
      <c r="AB44" s="1"/>
      <c r="AU44" s="1"/>
      <c r="AV44" s="1"/>
    </row>
    <row r="45" spans="14:48">
      <c r="N45" s="1"/>
      <c r="O45" s="1"/>
      <c r="P45" s="1"/>
      <c r="Z45" s="1"/>
      <c r="AA45" s="1"/>
      <c r="AB45" s="1"/>
      <c r="AU45" s="1"/>
      <c r="AV45" s="1"/>
    </row>
    <row r="46" spans="14:48">
      <c r="N46" s="1"/>
      <c r="O46" s="1"/>
      <c r="P46" s="1"/>
      <c r="Z46" s="1"/>
      <c r="AA46" s="1"/>
      <c r="AB46" s="1"/>
      <c r="AU46" s="1"/>
      <c r="AV46" s="1"/>
    </row>
    <row r="47" spans="14:48">
      <c r="N47" s="1"/>
      <c r="O47" s="1"/>
      <c r="P47" s="1"/>
      <c r="Z47" s="1"/>
      <c r="AA47" s="1"/>
      <c r="AB47" s="1"/>
      <c r="AU47" s="1"/>
      <c r="AV47" s="1"/>
    </row>
    <row r="48" spans="14:48">
      <c r="N48" s="1"/>
      <c r="O48" s="1"/>
      <c r="P48" s="1"/>
      <c r="Z48" s="1"/>
      <c r="AA48" s="1"/>
      <c r="AB48" s="1"/>
      <c r="AU48" s="1"/>
      <c r="AV48" s="1"/>
    </row>
    <row r="49" spans="14:48">
      <c r="N49" s="1"/>
      <c r="O49" s="1"/>
      <c r="P49" s="1"/>
      <c r="Z49" s="1"/>
      <c r="AA49" s="1"/>
      <c r="AB49" s="1"/>
      <c r="AU49" s="1"/>
      <c r="AV49" s="1"/>
    </row>
    <row r="50" spans="14:48">
      <c r="N50" s="1"/>
      <c r="O50" s="1"/>
      <c r="P50" s="1"/>
      <c r="Z50" s="1"/>
      <c r="AA50" s="1"/>
      <c r="AB50" s="1"/>
      <c r="AU50" s="1"/>
      <c r="AV50" s="1"/>
    </row>
    <row r="51" spans="14:48">
      <c r="N51" s="1"/>
      <c r="O51" s="1"/>
      <c r="P51" s="1"/>
      <c r="Z51" s="1"/>
      <c r="AA51" s="1"/>
      <c r="AB51" s="1"/>
      <c r="AU51" s="1"/>
      <c r="AV51" s="1"/>
    </row>
    <row r="52" spans="14:48">
      <c r="N52" s="1"/>
      <c r="O52" s="1"/>
      <c r="P52" s="1"/>
      <c r="Z52" s="1"/>
      <c r="AA52" s="1"/>
      <c r="AB52" s="1"/>
      <c r="AU52" s="1"/>
      <c r="AV52" s="1"/>
    </row>
    <row r="53" spans="14:48">
      <c r="N53" s="1"/>
      <c r="O53" s="1"/>
      <c r="P53" s="1"/>
      <c r="Z53" s="1"/>
      <c r="AA53" s="1"/>
      <c r="AB53" s="1"/>
      <c r="AU53" s="1"/>
      <c r="AV53" s="1"/>
    </row>
    <row r="54" spans="14:48">
      <c r="N54" s="1"/>
      <c r="O54" s="1"/>
      <c r="P54" s="1"/>
      <c r="Z54" s="1"/>
      <c r="AA54" s="1"/>
      <c r="AB54" s="1"/>
      <c r="AU54" s="1"/>
      <c r="AV54" s="1"/>
    </row>
    <row r="55" spans="14:48">
      <c r="N55" s="1"/>
      <c r="O55" s="1"/>
      <c r="P55" s="1"/>
      <c r="Z55" s="1"/>
      <c r="AA55" s="1"/>
      <c r="AB55" s="1"/>
      <c r="AU55" s="1"/>
      <c r="AV55" s="1"/>
    </row>
    <row r="56" spans="14:48">
      <c r="N56" s="1"/>
      <c r="O56" s="1"/>
      <c r="P56" s="1"/>
      <c r="Z56" s="1"/>
      <c r="AA56" s="1"/>
      <c r="AB56" s="1"/>
      <c r="AU56" s="1"/>
      <c r="AV56" s="1"/>
    </row>
    <row r="57" spans="14:48">
      <c r="N57" s="1"/>
      <c r="O57" s="1"/>
      <c r="P57" s="1"/>
      <c r="Z57" s="1"/>
      <c r="AA57" s="1"/>
      <c r="AB57" s="1"/>
      <c r="AU57" s="1"/>
      <c r="AV57" s="1"/>
    </row>
    <row r="58" spans="14:48">
      <c r="N58" s="1"/>
      <c r="O58" s="1"/>
      <c r="P58" s="1"/>
      <c r="Z58" s="1"/>
      <c r="AA58" s="1"/>
      <c r="AB58" s="1"/>
      <c r="AU58" s="1"/>
      <c r="AV58" s="1"/>
    </row>
    <row r="59" spans="14:48">
      <c r="N59" s="1"/>
      <c r="O59" s="1"/>
      <c r="P59" s="1"/>
      <c r="Z59" s="1"/>
      <c r="AA59" s="1"/>
      <c r="AB59" s="1"/>
      <c r="AU59" s="1"/>
      <c r="AV59" s="1"/>
    </row>
    <row r="60" spans="14:48">
      <c r="N60" s="1"/>
      <c r="O60" s="1"/>
      <c r="P60" s="1"/>
      <c r="Z60" s="1"/>
      <c r="AA60" s="1"/>
      <c r="AB60" s="1"/>
      <c r="AU60" s="1"/>
      <c r="AV60" s="1"/>
    </row>
    <row r="61" spans="14:48">
      <c r="N61" s="1"/>
      <c r="O61" s="1"/>
      <c r="P61" s="1"/>
      <c r="Z61" s="1"/>
      <c r="AA61" s="1"/>
      <c r="AB61" s="1"/>
      <c r="AU61" s="1"/>
      <c r="AV61" s="1"/>
    </row>
    <row r="62" spans="14:48">
      <c r="N62" s="1"/>
      <c r="O62" s="1"/>
      <c r="P62" s="1"/>
      <c r="Z62" s="1"/>
      <c r="AA62" s="1"/>
      <c r="AB62" s="1"/>
      <c r="AU62" s="1"/>
      <c r="AV62" s="1"/>
    </row>
    <row r="63" spans="14:48">
      <c r="N63" s="1"/>
      <c r="O63" s="1"/>
      <c r="P63" s="1"/>
      <c r="Z63" s="1"/>
      <c r="AA63" s="1"/>
      <c r="AB63" s="1"/>
      <c r="AU63" s="1"/>
      <c r="AV63" s="1"/>
    </row>
    <row r="64" spans="14:48">
      <c r="N64" s="1"/>
      <c r="O64" s="1"/>
      <c r="P64" s="1"/>
      <c r="Z64" s="1"/>
      <c r="AA64" s="1"/>
      <c r="AB64" s="1"/>
      <c r="AU64" s="1"/>
      <c r="AV64" s="1"/>
    </row>
    <row r="65" spans="14:48">
      <c r="N65" s="1"/>
      <c r="O65" s="1"/>
      <c r="P65" s="1"/>
      <c r="Z65" s="1"/>
      <c r="AA65" s="1"/>
      <c r="AB65" s="1"/>
      <c r="AU65" s="1"/>
      <c r="AV65" s="1"/>
    </row>
    <row r="66" spans="14:48">
      <c r="N66" s="1"/>
      <c r="O66" s="1"/>
      <c r="P66" s="1"/>
      <c r="Z66" s="1"/>
      <c r="AA66" s="1"/>
      <c r="AB66" s="1"/>
      <c r="AU66" s="1"/>
      <c r="AV66" s="1"/>
    </row>
    <row r="67" spans="14:48">
      <c r="N67" s="1"/>
      <c r="O67" s="1"/>
      <c r="P67" s="1"/>
      <c r="Z67" s="1"/>
      <c r="AA67" s="1"/>
      <c r="AB67" s="1"/>
      <c r="AU67" s="1"/>
      <c r="AV67" s="1"/>
    </row>
    <row r="68" spans="14:48">
      <c r="N68" s="1"/>
      <c r="O68" s="1"/>
      <c r="P68" s="1"/>
      <c r="Z68" s="1"/>
      <c r="AA68" s="1"/>
      <c r="AB68" s="1"/>
      <c r="AU68" s="1"/>
      <c r="AV68" s="1"/>
    </row>
    <row r="69" spans="14:48">
      <c r="N69" s="1"/>
      <c r="O69" s="1"/>
      <c r="P69" s="1"/>
      <c r="Z69" s="1"/>
      <c r="AA69" s="1"/>
      <c r="AB69" s="1"/>
      <c r="AU69" s="1"/>
      <c r="AV69" s="1"/>
    </row>
    <row r="70" spans="14:48">
      <c r="N70" s="1"/>
      <c r="O70" s="1"/>
      <c r="P70" s="1"/>
      <c r="Z70" s="1"/>
      <c r="AA70" s="1"/>
      <c r="AB70" s="1"/>
      <c r="AU70" s="1"/>
      <c r="AV70" s="1"/>
    </row>
    <row r="71" spans="14:48">
      <c r="N71" s="1"/>
      <c r="O71" s="1"/>
      <c r="P71" s="1"/>
      <c r="Z71" s="1"/>
      <c r="AA71" s="1"/>
      <c r="AB71" s="1"/>
      <c r="AU71" s="1"/>
      <c r="AV71" s="1"/>
    </row>
    <row r="72" spans="14:48">
      <c r="N72" s="1"/>
      <c r="O72" s="1"/>
      <c r="P72" s="1"/>
      <c r="Z72" s="1"/>
      <c r="AA72" s="1"/>
      <c r="AB72" s="1"/>
      <c r="AU72" s="1"/>
      <c r="AV72" s="1"/>
    </row>
    <row r="73" spans="14:48">
      <c r="N73" s="1"/>
      <c r="O73" s="1"/>
      <c r="P73" s="1"/>
      <c r="Z73" s="1"/>
      <c r="AA73" s="1"/>
      <c r="AB73" s="1"/>
      <c r="AU73" s="1"/>
      <c r="AV73" s="1"/>
    </row>
    <row r="74" spans="14:48">
      <c r="N74" s="1"/>
      <c r="O74" s="1"/>
      <c r="P74" s="1"/>
      <c r="Z74" s="1"/>
      <c r="AA74" s="1"/>
      <c r="AB74" s="1"/>
      <c r="AV74" s="1"/>
    </row>
    <row r="75" spans="14:48">
      <c r="N75" s="1"/>
      <c r="O75" s="1"/>
      <c r="P75" s="1"/>
      <c r="Z75" s="1"/>
      <c r="AA75" s="1"/>
      <c r="AB75" s="1"/>
      <c r="AV75" s="1"/>
    </row>
    <row r="76" spans="14:48">
      <c r="N76" s="1"/>
      <c r="O76" s="1"/>
      <c r="P76" s="1"/>
      <c r="Z76" s="1"/>
      <c r="AA76" s="1"/>
      <c r="AB76" s="1"/>
      <c r="AV76" s="1"/>
    </row>
    <row r="77" spans="14:48">
      <c r="N77" s="1"/>
      <c r="O77" s="1"/>
      <c r="P77" s="1"/>
      <c r="Z77" s="1"/>
      <c r="AA77" s="1"/>
      <c r="AB77" s="1"/>
      <c r="AV77" s="1"/>
    </row>
    <row r="78" spans="14:48">
      <c r="N78" s="1"/>
      <c r="O78" s="1"/>
      <c r="P78" s="1"/>
      <c r="Z78" s="1"/>
      <c r="AA78" s="1"/>
      <c r="AB78" s="1"/>
      <c r="AV78" s="1"/>
    </row>
    <row r="79" spans="14:48">
      <c r="N79" s="1"/>
      <c r="O79" s="1"/>
      <c r="P79" s="1"/>
      <c r="Z79" s="1"/>
      <c r="AA79" s="1"/>
      <c r="AB79" s="1"/>
      <c r="AV79" s="1"/>
    </row>
    <row r="80" spans="14:48">
      <c r="N80" s="1"/>
      <c r="O80" s="1"/>
      <c r="P80" s="1"/>
      <c r="Z80" s="1"/>
      <c r="AA80" s="1"/>
      <c r="AB80" s="1"/>
      <c r="AV80" s="1"/>
    </row>
    <row r="81" spans="14:48">
      <c r="N81" s="1"/>
      <c r="O81" s="1"/>
      <c r="P81" s="1"/>
      <c r="Z81" s="1"/>
      <c r="AA81" s="1"/>
      <c r="AB81" s="1"/>
      <c r="AV81" s="1"/>
    </row>
    <row r="82" spans="14:48">
      <c r="N82" s="1"/>
      <c r="O82" s="1"/>
      <c r="P82" s="1"/>
      <c r="Z82" s="1"/>
      <c r="AA82" s="1"/>
      <c r="AB82" s="1"/>
      <c r="AV82" s="1"/>
    </row>
    <row r="83" spans="14:48">
      <c r="N83" s="1"/>
      <c r="O83" s="1"/>
      <c r="P83" s="1"/>
      <c r="Z83" s="1"/>
      <c r="AA83" s="1"/>
      <c r="AB83" s="1"/>
      <c r="AV83" s="1"/>
    </row>
    <row r="84" spans="14:48">
      <c r="N84" s="1"/>
      <c r="O84" s="1"/>
      <c r="P84" s="1"/>
      <c r="Z84" s="1"/>
      <c r="AA84" s="1"/>
      <c r="AB84" s="1"/>
      <c r="AV84" s="1"/>
    </row>
    <row r="85" spans="14:48">
      <c r="N85" s="1"/>
      <c r="O85" s="1"/>
      <c r="P85" s="1"/>
      <c r="Z85" s="1"/>
      <c r="AA85" s="1"/>
      <c r="AB85" s="1"/>
      <c r="AV85" s="1"/>
    </row>
    <row r="86" spans="14:48">
      <c r="N86" s="1"/>
      <c r="O86" s="1"/>
      <c r="P86" s="1"/>
      <c r="Z86" s="1"/>
      <c r="AA86" s="1"/>
      <c r="AB86" s="1"/>
      <c r="AV86" s="1"/>
    </row>
    <row r="87" spans="14:48">
      <c r="N87" s="1"/>
      <c r="O87" s="1"/>
      <c r="P87" s="1"/>
      <c r="Z87" s="1"/>
      <c r="AA87" s="1"/>
      <c r="AB87" s="1"/>
      <c r="AV87" s="1"/>
    </row>
    <row r="88" spans="14:48">
      <c r="N88" s="1"/>
      <c r="O88" s="1"/>
      <c r="P88" s="1"/>
      <c r="Z88" s="1"/>
      <c r="AA88" s="1"/>
      <c r="AB88" s="1"/>
      <c r="AV88" s="1"/>
    </row>
    <row r="89" spans="14:48">
      <c r="N89" s="1"/>
      <c r="O89" s="1"/>
      <c r="P89" s="1"/>
      <c r="Z89" s="1"/>
      <c r="AA89" s="1"/>
      <c r="AB89" s="1"/>
      <c r="AV89" s="1"/>
    </row>
    <row r="90" spans="14:48">
      <c r="N90" s="1"/>
      <c r="O90" s="1"/>
      <c r="P90" s="1"/>
      <c r="Z90" s="1"/>
      <c r="AA90" s="1"/>
      <c r="AB90" s="1"/>
      <c r="AV90" s="1"/>
    </row>
    <row r="91" spans="14:48">
      <c r="N91" s="1"/>
      <c r="O91" s="1"/>
      <c r="P91" s="1"/>
      <c r="Z91" s="1"/>
      <c r="AA91" s="1"/>
      <c r="AB91" s="1"/>
      <c r="AV91" s="1"/>
    </row>
    <row r="92" spans="14:48">
      <c r="N92" s="1"/>
      <c r="O92" s="1"/>
      <c r="P92" s="1"/>
      <c r="Z92" s="1"/>
      <c r="AA92" s="1"/>
      <c r="AB92" s="1"/>
      <c r="AV92" s="1"/>
    </row>
    <row r="93" spans="14:48">
      <c r="N93" s="1"/>
      <c r="O93" s="1"/>
      <c r="P93" s="1"/>
      <c r="Z93" s="1"/>
      <c r="AA93" s="1"/>
      <c r="AB93" s="1"/>
      <c r="AV93" s="1"/>
    </row>
    <row r="94" spans="14:48">
      <c r="N94" s="1"/>
      <c r="O94" s="1"/>
      <c r="P94" s="1"/>
      <c r="Z94" s="1"/>
      <c r="AA94" s="1"/>
      <c r="AB94" s="1"/>
      <c r="AV94" s="1"/>
    </row>
    <row r="95" spans="14:48">
      <c r="N95" s="1"/>
      <c r="O95" s="1"/>
      <c r="P95" s="1"/>
      <c r="Z95" s="1"/>
      <c r="AA95" s="1"/>
      <c r="AB95" s="1"/>
      <c r="AV95" s="1"/>
    </row>
    <row r="96" spans="14:48">
      <c r="N96" s="1"/>
      <c r="O96" s="1"/>
      <c r="P96" s="1"/>
      <c r="Z96" s="1"/>
      <c r="AA96" s="1"/>
      <c r="AB96" s="1"/>
      <c r="AV96" s="1"/>
    </row>
    <row r="97" spans="14:48">
      <c r="N97" s="1"/>
      <c r="O97" s="1"/>
      <c r="P97" s="1"/>
      <c r="Z97" s="1"/>
      <c r="AA97" s="1"/>
      <c r="AB97" s="1"/>
      <c r="AV97" s="1"/>
    </row>
    <row r="98" spans="14:48">
      <c r="N98" s="1"/>
      <c r="O98" s="1"/>
      <c r="P98" s="1"/>
      <c r="Z98" s="1"/>
      <c r="AA98" s="1"/>
      <c r="AB98" s="1"/>
      <c r="AV98" s="1"/>
    </row>
    <row r="99" spans="14:48">
      <c r="N99" s="1"/>
      <c r="O99" s="1"/>
      <c r="P99" s="1"/>
      <c r="Z99" s="1"/>
      <c r="AA99" s="1"/>
      <c r="AB99" s="1"/>
      <c r="AV99" s="1"/>
    </row>
    <row r="100" spans="14:48">
      <c r="N100" s="1"/>
      <c r="O100" s="1"/>
      <c r="P100" s="1"/>
      <c r="Z100" s="1"/>
      <c r="AA100" s="1"/>
      <c r="AB100" s="1"/>
      <c r="AV100" s="1"/>
    </row>
    <row r="101" spans="14:48">
      <c r="N101" s="1"/>
      <c r="O101" s="1"/>
      <c r="P101" s="1"/>
      <c r="Z101" s="1"/>
      <c r="AA101" s="1"/>
      <c r="AB101" s="1"/>
      <c r="AV101" s="1"/>
    </row>
    <row r="102" spans="14:48">
      <c r="N102" s="1"/>
      <c r="O102" s="1"/>
      <c r="P102" s="1"/>
      <c r="Z102" s="1"/>
      <c r="AA102" s="1"/>
      <c r="AB102" s="1"/>
      <c r="AV102" s="1"/>
    </row>
    <row r="103" spans="14:48">
      <c r="N103" s="1"/>
      <c r="O103" s="1"/>
      <c r="P103" s="1"/>
      <c r="Z103" s="1"/>
      <c r="AA103" s="1"/>
      <c r="AB103" s="1"/>
      <c r="AV103" s="1"/>
    </row>
    <row r="104" spans="14:48">
      <c r="N104" s="1"/>
      <c r="O104" s="1"/>
      <c r="P104" s="1"/>
      <c r="Z104" s="1"/>
      <c r="AA104" s="1"/>
      <c r="AB104" s="1"/>
      <c r="AV104" s="1"/>
    </row>
    <row r="105" spans="14:48">
      <c r="N105" s="1"/>
      <c r="O105" s="1"/>
      <c r="P105" s="1"/>
      <c r="Z105" s="1"/>
      <c r="AA105" s="1"/>
      <c r="AB105" s="1"/>
      <c r="AV105" s="1"/>
    </row>
    <row r="106" spans="14:48">
      <c r="N106" s="1"/>
      <c r="O106" s="1"/>
      <c r="P106" s="1"/>
      <c r="Z106" s="1"/>
      <c r="AA106" s="1"/>
      <c r="AB106" s="1"/>
      <c r="AV106" s="1"/>
    </row>
    <row r="107" spans="14:48">
      <c r="N107" s="1"/>
      <c r="O107" s="1"/>
      <c r="P107" s="1"/>
      <c r="Z107" s="1"/>
      <c r="AA107" s="1"/>
      <c r="AB107" s="1"/>
      <c r="AV107" s="1"/>
    </row>
    <row r="108" spans="14:48">
      <c r="N108" s="1"/>
      <c r="O108" s="1"/>
      <c r="P108" s="1"/>
      <c r="Z108" s="1"/>
      <c r="AA108" s="1"/>
      <c r="AB108" s="1"/>
      <c r="AV108" s="1"/>
    </row>
    <row r="109" spans="14:48">
      <c r="N109" s="1"/>
      <c r="O109" s="1"/>
      <c r="P109" s="1"/>
      <c r="Z109" s="1"/>
      <c r="AA109" s="1"/>
      <c r="AB109" s="1"/>
      <c r="AV109" s="1"/>
    </row>
    <row r="110" spans="14:48">
      <c r="N110" s="1"/>
      <c r="O110" s="1"/>
      <c r="P110" s="1"/>
      <c r="Z110" s="1"/>
      <c r="AA110" s="1"/>
      <c r="AB110" s="1"/>
      <c r="AV110" s="1"/>
    </row>
    <row r="111" spans="14:48">
      <c r="N111" s="1"/>
      <c r="O111" s="1"/>
      <c r="P111" s="1"/>
      <c r="Z111" s="1"/>
      <c r="AA111" s="1"/>
      <c r="AB111" s="1"/>
      <c r="AV111" s="1"/>
    </row>
    <row r="112" spans="14:48">
      <c r="N112" s="1"/>
      <c r="O112" s="1"/>
      <c r="P112" s="1"/>
      <c r="Z112" s="1"/>
      <c r="AA112" s="1"/>
      <c r="AB112" s="1"/>
      <c r="AV112" s="1"/>
    </row>
    <row r="113" spans="14:48">
      <c r="N113" s="1"/>
      <c r="O113" s="1"/>
      <c r="P113" s="1"/>
      <c r="Z113" s="1"/>
      <c r="AA113" s="1"/>
      <c r="AB113" s="1"/>
      <c r="AV113" s="1"/>
    </row>
    <row r="114" spans="14:48">
      <c r="N114" s="1"/>
      <c r="O114" s="1"/>
      <c r="P114" s="1"/>
      <c r="Z114" s="1"/>
      <c r="AA114" s="1"/>
      <c r="AB114" s="1"/>
      <c r="AV114" s="1"/>
    </row>
    <row r="115" spans="14:48">
      <c r="N115" s="1"/>
      <c r="O115" s="1"/>
      <c r="P115" s="1"/>
      <c r="Z115" s="1"/>
      <c r="AA115" s="1"/>
      <c r="AB115" s="1"/>
      <c r="AV115" s="1"/>
    </row>
    <row r="116" spans="14:48">
      <c r="N116" s="1"/>
      <c r="O116" s="1"/>
      <c r="P116" s="1"/>
      <c r="Z116" s="1"/>
      <c r="AA116" s="1"/>
      <c r="AB116" s="1"/>
      <c r="AV116" s="1"/>
    </row>
    <row r="117" spans="14:48">
      <c r="N117" s="1"/>
      <c r="O117" s="1"/>
      <c r="P117" s="1"/>
      <c r="Z117" s="1"/>
      <c r="AA117" s="1"/>
      <c r="AB117" s="1"/>
      <c r="AV117" s="1"/>
    </row>
    <row r="118" spans="14:48">
      <c r="N118" s="1"/>
      <c r="O118" s="1"/>
      <c r="P118" s="1"/>
      <c r="Z118" s="1"/>
      <c r="AA118" s="1"/>
      <c r="AB118" s="1"/>
      <c r="AV118" s="1"/>
    </row>
    <row r="119" spans="14:48">
      <c r="N119" s="1"/>
      <c r="O119" s="1"/>
      <c r="P119" s="1"/>
      <c r="Z119" s="1"/>
      <c r="AA119" s="1"/>
      <c r="AB119" s="1"/>
      <c r="AV119" s="1"/>
    </row>
    <row r="120" spans="14:48">
      <c r="N120" s="1"/>
      <c r="O120" s="1"/>
      <c r="P120" s="1"/>
      <c r="Z120" s="1"/>
      <c r="AA120" s="1"/>
      <c r="AB120" s="1"/>
      <c r="AV120" s="1"/>
    </row>
    <row r="121" spans="14:48">
      <c r="N121" s="1"/>
      <c r="O121" s="1"/>
      <c r="P121" s="1"/>
      <c r="Z121" s="1"/>
      <c r="AA121" s="1"/>
      <c r="AB121" s="1"/>
      <c r="AV121" s="1"/>
    </row>
    <row r="122" spans="14:48">
      <c r="N122" s="1"/>
      <c r="O122" s="1"/>
      <c r="P122" s="1"/>
      <c r="Z122" s="1"/>
      <c r="AA122" s="1"/>
      <c r="AB122" s="1"/>
      <c r="AV122" s="1"/>
    </row>
    <row r="123" spans="14:48">
      <c r="N123" s="1"/>
      <c r="O123" s="1"/>
      <c r="P123" s="1"/>
      <c r="Z123" s="1"/>
      <c r="AA123" s="1"/>
      <c r="AB123" s="1"/>
      <c r="AV123" s="1"/>
    </row>
    <row r="124" spans="14:48">
      <c r="N124" s="1"/>
      <c r="O124" s="1"/>
      <c r="P124" s="1"/>
      <c r="Z124" s="1"/>
      <c r="AA124" s="1"/>
      <c r="AB124" s="1"/>
      <c r="AV124" s="1"/>
    </row>
    <row r="125" spans="14:48">
      <c r="N125" s="1"/>
      <c r="O125" s="1"/>
      <c r="P125" s="1"/>
      <c r="Z125" s="1"/>
      <c r="AA125" s="1"/>
      <c r="AB125" s="1"/>
      <c r="AV125" s="1"/>
    </row>
    <row r="126" spans="14:48">
      <c r="N126" s="1"/>
      <c r="O126" s="1"/>
      <c r="P126" s="1"/>
      <c r="Z126" s="1"/>
      <c r="AA126" s="1"/>
      <c r="AB126" s="1"/>
      <c r="AV126" s="1"/>
    </row>
    <row r="127" spans="14:48">
      <c r="N127" s="1"/>
      <c r="O127" s="1"/>
      <c r="P127" s="1"/>
      <c r="Z127" s="1"/>
      <c r="AA127" s="1"/>
      <c r="AB127" s="1"/>
      <c r="AV127" s="1"/>
    </row>
    <row r="128" spans="14:48">
      <c r="N128" s="1"/>
      <c r="O128" s="1"/>
      <c r="P128" s="1"/>
      <c r="Z128" s="1"/>
      <c r="AA128" s="1"/>
      <c r="AB128" s="1"/>
      <c r="AV128" s="1"/>
    </row>
    <row r="129" spans="14:48">
      <c r="N129" s="1"/>
      <c r="O129" s="1"/>
      <c r="P129" s="1"/>
      <c r="Z129" s="1"/>
      <c r="AA129" s="1"/>
      <c r="AB129" s="1"/>
      <c r="AV129" s="1"/>
    </row>
    <row r="130" spans="14:48">
      <c r="N130" s="1"/>
      <c r="O130" s="1"/>
      <c r="P130" s="1"/>
      <c r="Z130" s="1"/>
      <c r="AA130" s="1"/>
      <c r="AB130" s="1"/>
      <c r="AV130" s="1"/>
    </row>
    <row r="131" spans="14:48">
      <c r="N131" s="1"/>
      <c r="O131" s="1"/>
      <c r="P131" s="1"/>
      <c r="Z131" s="1"/>
      <c r="AA131" s="1"/>
      <c r="AB131" s="1"/>
      <c r="AV131" s="1"/>
    </row>
    <row r="132" spans="14:48">
      <c r="N132" s="1"/>
      <c r="O132" s="1"/>
      <c r="P132" s="1"/>
      <c r="Z132" s="1"/>
      <c r="AA132" s="1"/>
      <c r="AB132" s="1"/>
      <c r="AV132" s="1"/>
    </row>
    <row r="133" spans="14:48">
      <c r="N133" s="1"/>
      <c r="O133" s="1"/>
      <c r="P133" s="1"/>
      <c r="Z133" s="1"/>
      <c r="AA133" s="1"/>
      <c r="AB133" s="1"/>
      <c r="AV133" s="1"/>
    </row>
    <row r="134" spans="14:48">
      <c r="N134" s="1"/>
      <c r="O134" s="1"/>
      <c r="P134" s="1"/>
      <c r="Z134" s="1"/>
      <c r="AA134" s="1"/>
      <c r="AB134" s="1"/>
      <c r="AV134" s="1"/>
    </row>
    <row r="135" spans="14:48">
      <c r="N135" s="1"/>
      <c r="O135" s="1"/>
      <c r="P135" s="1"/>
      <c r="Z135" s="1"/>
      <c r="AA135" s="1"/>
      <c r="AB135" s="1"/>
      <c r="AV135" s="1"/>
    </row>
    <row r="136" spans="14:48">
      <c r="N136" s="1"/>
      <c r="O136" s="1"/>
      <c r="P136" s="1"/>
      <c r="Z136" s="1"/>
      <c r="AA136" s="1"/>
      <c r="AB136" s="1"/>
      <c r="AV136" s="1"/>
    </row>
    <row r="137" spans="14:48">
      <c r="N137" s="1"/>
      <c r="O137" s="1"/>
      <c r="P137" s="1"/>
      <c r="Z137" s="1"/>
      <c r="AA137" s="1"/>
      <c r="AB137" s="1"/>
      <c r="AV137" s="1"/>
    </row>
    <row r="138" spans="14:48">
      <c r="N138" s="1"/>
      <c r="O138" s="1"/>
      <c r="P138" s="1"/>
      <c r="Z138" s="1"/>
      <c r="AA138" s="1"/>
      <c r="AB138" s="1"/>
      <c r="AV138" s="1"/>
    </row>
    <row r="139" spans="14:48">
      <c r="N139" s="1"/>
      <c r="O139" s="1"/>
      <c r="P139" s="1"/>
      <c r="Z139" s="1"/>
      <c r="AA139" s="1"/>
      <c r="AB139" s="1"/>
      <c r="AV139" s="1"/>
    </row>
    <row r="140" spans="14:48">
      <c r="N140" s="1"/>
      <c r="O140" s="1"/>
      <c r="P140" s="1"/>
      <c r="Z140" s="1"/>
      <c r="AA140" s="1"/>
      <c r="AB140" s="1"/>
      <c r="AV140" s="1"/>
    </row>
    <row r="141" spans="14:48">
      <c r="N141" s="1"/>
      <c r="O141" s="1"/>
      <c r="P141" s="1"/>
      <c r="Z141" s="1"/>
      <c r="AA141" s="1"/>
      <c r="AB141" s="1"/>
      <c r="AV141" s="1"/>
    </row>
    <row r="142" spans="14:48">
      <c r="N142" s="1"/>
      <c r="O142" s="1"/>
      <c r="P142" s="1"/>
      <c r="Z142" s="1"/>
      <c r="AA142" s="1"/>
      <c r="AB142" s="1"/>
      <c r="AV142" s="1"/>
    </row>
    <row r="143" spans="14:48">
      <c r="N143" s="1"/>
      <c r="O143" s="1"/>
      <c r="P143" s="1"/>
      <c r="Z143" s="1"/>
      <c r="AA143" s="1"/>
      <c r="AB143" s="1"/>
      <c r="AV143" s="1"/>
    </row>
    <row r="144" spans="14:48">
      <c r="N144" s="1"/>
      <c r="O144" s="1"/>
      <c r="P144" s="1"/>
      <c r="Z144" s="1"/>
      <c r="AA144" s="1"/>
      <c r="AB144" s="1"/>
      <c r="AV144" s="1"/>
    </row>
    <row r="145" spans="14:48">
      <c r="N145" s="1"/>
      <c r="O145" s="1"/>
      <c r="P145" s="1"/>
      <c r="Z145" s="1"/>
      <c r="AA145" s="1"/>
      <c r="AB145" s="1"/>
      <c r="AV145" s="1"/>
    </row>
    <row r="146" spans="14:48">
      <c r="N146" s="1"/>
      <c r="O146" s="1"/>
      <c r="P146" s="1"/>
      <c r="Z146" s="1"/>
      <c r="AA146" s="1"/>
      <c r="AB146" s="1"/>
      <c r="AU146" s="1"/>
      <c r="AV146" s="1"/>
    </row>
    <row r="147" spans="14:48">
      <c r="N147" s="1"/>
      <c r="O147" s="1"/>
      <c r="P147" s="1"/>
      <c r="Z147" s="1"/>
      <c r="AA147" s="1"/>
      <c r="AB147" s="1"/>
      <c r="AU147" s="1"/>
      <c r="AV147" s="1"/>
    </row>
    <row r="148" spans="14:48">
      <c r="N148" s="1"/>
      <c r="O148" s="1"/>
      <c r="P148" s="1"/>
      <c r="Z148" s="1"/>
      <c r="AA148" s="1"/>
      <c r="AB148" s="1"/>
      <c r="AU148" s="1"/>
      <c r="AV148" s="1"/>
    </row>
    <row r="149" spans="14:48">
      <c r="N149" s="1"/>
      <c r="O149" s="1"/>
      <c r="P149" s="1"/>
      <c r="Z149" s="1"/>
      <c r="AA149" s="1"/>
      <c r="AB149" s="1"/>
      <c r="AU149" s="1"/>
      <c r="AV149" s="1"/>
    </row>
    <row r="150" spans="14:48">
      <c r="N150" s="1"/>
      <c r="O150" s="1"/>
      <c r="P150" s="1"/>
      <c r="Z150" s="1"/>
      <c r="AA150" s="1"/>
      <c r="AB150" s="1"/>
      <c r="AU150" s="1"/>
      <c r="AV150" s="1"/>
    </row>
    <row r="151" spans="14:48">
      <c r="N151" s="1"/>
      <c r="O151" s="1"/>
      <c r="P151" s="1"/>
      <c r="Z151" s="1"/>
      <c r="AA151" s="1"/>
      <c r="AB151" s="1"/>
      <c r="AU151" s="1"/>
      <c r="AV151" s="1"/>
    </row>
    <row r="152" spans="14:48">
      <c r="N152" s="1"/>
      <c r="O152" s="1"/>
      <c r="P152" s="1"/>
      <c r="Z152" s="1"/>
      <c r="AA152" s="1"/>
      <c r="AB152" s="1"/>
      <c r="AU152" s="1"/>
      <c r="AV152" s="1"/>
    </row>
    <row r="153" spans="14:48">
      <c r="N153" s="1"/>
      <c r="O153" s="1"/>
      <c r="P153" s="1"/>
      <c r="Z153" s="1"/>
      <c r="AA153" s="1"/>
      <c r="AB153" s="1"/>
      <c r="AU153" s="1"/>
      <c r="AV153" s="1"/>
    </row>
    <row r="154" spans="14:48">
      <c r="N154" s="1"/>
      <c r="O154" s="1"/>
      <c r="P154" s="1"/>
      <c r="Z154" s="1"/>
      <c r="AA154" s="1"/>
      <c r="AB154" s="1"/>
      <c r="AU154" s="1"/>
      <c r="AV154" s="1"/>
    </row>
    <row r="155" spans="14:48">
      <c r="N155" s="1"/>
      <c r="O155" s="1"/>
      <c r="P155" s="1"/>
      <c r="Z155" s="1"/>
      <c r="AA155" s="1"/>
      <c r="AB155" s="1"/>
      <c r="AU155" s="1"/>
      <c r="AV155" s="1"/>
    </row>
    <row r="156" spans="14:48">
      <c r="N156" s="1"/>
      <c r="O156" s="1"/>
      <c r="P156" s="1"/>
      <c r="Z156" s="1"/>
      <c r="AA156" s="1"/>
      <c r="AB156" s="1"/>
      <c r="AU156" s="1"/>
      <c r="AV156" s="1"/>
    </row>
    <row r="157" spans="14:48">
      <c r="N157" s="1"/>
      <c r="O157" s="1"/>
      <c r="P157" s="1"/>
      <c r="Z157" s="1"/>
      <c r="AA157" s="1"/>
      <c r="AB157" s="1"/>
      <c r="AU157" s="1"/>
      <c r="AV157" s="1"/>
    </row>
    <row r="158" spans="14:48">
      <c r="N158" s="1"/>
      <c r="O158" s="1"/>
      <c r="P158" s="1"/>
      <c r="Z158" s="1"/>
      <c r="AA158" s="1"/>
      <c r="AB158" s="1"/>
      <c r="AU158" s="1"/>
      <c r="AV158" s="1"/>
    </row>
    <row r="159" spans="14:48">
      <c r="N159" s="1"/>
      <c r="O159" s="1"/>
      <c r="P159" s="1"/>
      <c r="Z159" s="1"/>
      <c r="AA159" s="1"/>
      <c r="AB159" s="1"/>
      <c r="AU159" s="1"/>
      <c r="AV159" s="1"/>
    </row>
    <row r="160" spans="14:48">
      <c r="N160" s="1"/>
      <c r="O160" s="1"/>
      <c r="P160" s="1"/>
      <c r="Z160" s="1"/>
      <c r="AA160" s="1"/>
      <c r="AB160" s="1"/>
      <c r="AU160" s="1"/>
      <c r="AV160" s="1"/>
    </row>
    <row r="161" spans="14:48">
      <c r="N161" s="1"/>
      <c r="O161" s="1"/>
      <c r="P161" s="1"/>
      <c r="Z161" s="1"/>
      <c r="AA161" s="1"/>
      <c r="AB161" s="1"/>
      <c r="AU161" s="1"/>
      <c r="AV161" s="1"/>
    </row>
    <row r="162" spans="14:48">
      <c r="N162" s="1"/>
      <c r="O162" s="1"/>
      <c r="P162" s="1"/>
      <c r="Z162" s="1"/>
      <c r="AA162" s="1"/>
      <c r="AB162" s="1"/>
      <c r="AU162" s="1"/>
      <c r="AV162" s="1"/>
    </row>
    <row r="163" spans="14:48">
      <c r="N163" s="1"/>
      <c r="O163" s="1"/>
      <c r="P163" s="1"/>
      <c r="Z163" s="1"/>
      <c r="AA163" s="1"/>
      <c r="AB163" s="1"/>
      <c r="AU163" s="1"/>
      <c r="AV163" s="1"/>
    </row>
    <row r="164" spans="14:48">
      <c r="N164" s="1"/>
      <c r="O164" s="1"/>
      <c r="P164" s="1"/>
      <c r="Z164" s="1"/>
      <c r="AA164" s="1"/>
      <c r="AB164" s="1"/>
      <c r="AU164" s="1"/>
      <c r="AV164" s="1"/>
    </row>
    <row r="165" spans="14:48">
      <c r="N165" s="1"/>
      <c r="O165" s="1"/>
      <c r="P165" s="1"/>
      <c r="Z165" s="1"/>
      <c r="AA165" s="1"/>
      <c r="AB165" s="1"/>
      <c r="AU165" s="1"/>
      <c r="AV165" s="1"/>
    </row>
    <row r="166" spans="14:48">
      <c r="N166" s="1"/>
      <c r="O166" s="1"/>
      <c r="P166" s="1"/>
      <c r="Z166" s="1"/>
      <c r="AA166" s="1"/>
      <c r="AB166" s="1"/>
      <c r="AU166" s="1"/>
      <c r="AV166" s="1"/>
    </row>
    <row r="167" spans="14:48">
      <c r="N167" s="1"/>
      <c r="O167" s="1"/>
      <c r="P167" s="1"/>
      <c r="Z167" s="1"/>
      <c r="AA167" s="1"/>
      <c r="AB167" s="1"/>
      <c r="AU167" s="1"/>
      <c r="AV167" s="1"/>
    </row>
    <row r="168" spans="14:48">
      <c r="N168" s="1"/>
      <c r="O168" s="1"/>
      <c r="P168" s="1"/>
      <c r="Z168" s="1"/>
      <c r="AA168" s="1"/>
      <c r="AB168" s="1"/>
      <c r="AU168" s="1"/>
      <c r="AV168" s="1"/>
    </row>
    <row r="169" spans="14:48">
      <c r="N169" s="1"/>
      <c r="O169" s="1"/>
      <c r="P169" s="1"/>
      <c r="Z169" s="1"/>
      <c r="AA169" s="1"/>
      <c r="AB169" s="1"/>
      <c r="AU169" s="1"/>
      <c r="AV169" s="1"/>
    </row>
    <row r="170" spans="14:48">
      <c r="N170" s="1"/>
      <c r="O170" s="1"/>
      <c r="P170" s="1"/>
      <c r="Z170" s="1"/>
      <c r="AA170" s="1"/>
      <c r="AB170" s="1"/>
      <c r="AU170" s="1"/>
      <c r="AV170" s="1"/>
    </row>
    <row r="171" spans="14:48">
      <c r="N171" s="1"/>
      <c r="O171" s="1"/>
      <c r="P171" s="1"/>
      <c r="Z171" s="1"/>
      <c r="AA171" s="1"/>
      <c r="AB171" s="1"/>
      <c r="AU171" s="1"/>
      <c r="AV171" s="1"/>
    </row>
    <row r="172" spans="14:48">
      <c r="N172" s="1"/>
      <c r="O172" s="1"/>
      <c r="P172" s="1"/>
      <c r="Z172" s="1"/>
      <c r="AA172" s="1"/>
      <c r="AB172" s="1"/>
      <c r="AU172" s="1"/>
      <c r="AV172" s="1"/>
    </row>
    <row r="173" spans="14:48">
      <c r="N173" s="1"/>
      <c r="O173" s="1"/>
      <c r="P173" s="1"/>
      <c r="Z173" s="1"/>
      <c r="AA173" s="1"/>
      <c r="AB173" s="1"/>
      <c r="AU173" s="1"/>
      <c r="AV173" s="1"/>
    </row>
    <row r="174" spans="14:48">
      <c r="N174" s="1"/>
      <c r="O174" s="1"/>
      <c r="P174" s="1"/>
      <c r="Z174" s="1"/>
      <c r="AA174" s="1"/>
      <c r="AB174" s="1"/>
      <c r="AU174" s="1"/>
      <c r="AV174" s="1"/>
    </row>
    <row r="175" spans="14:48">
      <c r="N175" s="1"/>
      <c r="O175" s="1"/>
      <c r="P175" s="1"/>
      <c r="Z175" s="1"/>
      <c r="AA175" s="1"/>
      <c r="AB175" s="1"/>
      <c r="AU175" s="1"/>
      <c r="AV175" s="1"/>
    </row>
    <row r="176" spans="14:48">
      <c r="N176" s="1"/>
      <c r="O176" s="1"/>
      <c r="P176" s="1"/>
      <c r="Z176" s="1"/>
      <c r="AA176" s="1"/>
      <c r="AB176" s="1"/>
      <c r="AU176" s="1"/>
      <c r="AV176" s="1"/>
    </row>
    <row r="177" spans="14:48">
      <c r="N177" s="1"/>
      <c r="O177" s="1"/>
      <c r="P177" s="1"/>
      <c r="Z177" s="1"/>
      <c r="AA177" s="1"/>
      <c r="AB177" s="1"/>
      <c r="AU177" s="1"/>
      <c r="AV177" s="1"/>
    </row>
    <row r="178" spans="14:48">
      <c r="N178" s="1"/>
      <c r="O178" s="1"/>
      <c r="P178" s="1"/>
      <c r="Z178" s="1"/>
      <c r="AA178" s="1"/>
      <c r="AB178" s="1"/>
      <c r="AU178" s="1"/>
      <c r="AV178" s="1"/>
    </row>
    <row r="179" spans="14:48">
      <c r="N179" s="1"/>
      <c r="O179" s="1"/>
      <c r="P179" s="1"/>
      <c r="Z179" s="1"/>
      <c r="AA179" s="1"/>
      <c r="AB179" s="1"/>
      <c r="AU179" s="1"/>
      <c r="AV179" s="1"/>
    </row>
    <row r="180" spans="14:48">
      <c r="N180" s="1"/>
      <c r="O180" s="1"/>
      <c r="P180" s="1"/>
      <c r="Z180" s="1"/>
      <c r="AA180" s="1"/>
      <c r="AB180" s="1"/>
      <c r="AU180" s="1"/>
      <c r="AV180" s="1"/>
    </row>
    <row r="181" spans="14:48">
      <c r="N181" s="1"/>
      <c r="O181" s="1"/>
      <c r="P181" s="1"/>
      <c r="Z181" s="1"/>
      <c r="AA181" s="1"/>
      <c r="AB181" s="1"/>
      <c r="AU181" s="1"/>
      <c r="AV181" s="1"/>
    </row>
    <row r="182" spans="14:48">
      <c r="N182" s="1"/>
      <c r="O182" s="1"/>
      <c r="P182" s="1"/>
      <c r="Z182" s="1"/>
      <c r="AA182" s="1"/>
      <c r="AB182" s="1"/>
      <c r="AU182" s="1"/>
      <c r="AV182" s="1"/>
    </row>
    <row r="183" spans="14:48">
      <c r="N183" s="1"/>
      <c r="O183" s="1"/>
      <c r="P183" s="1"/>
      <c r="Z183" s="1"/>
      <c r="AA183" s="1"/>
      <c r="AB183" s="1"/>
      <c r="AU183" s="1"/>
      <c r="AV183" s="1"/>
    </row>
    <row r="184" spans="14:48">
      <c r="N184" s="1"/>
      <c r="O184" s="1"/>
      <c r="P184" s="1"/>
      <c r="Z184" s="1"/>
      <c r="AA184" s="1"/>
      <c r="AB184" s="1"/>
      <c r="AU184" s="1"/>
      <c r="AV184" s="1"/>
    </row>
    <row r="185" spans="14:48">
      <c r="N185" s="1"/>
      <c r="O185" s="1"/>
      <c r="P185" s="1"/>
      <c r="Z185" s="1"/>
      <c r="AA185" s="1"/>
      <c r="AB185" s="1"/>
      <c r="AU185" s="1"/>
      <c r="AV185" s="1"/>
    </row>
    <row r="186" spans="14:48">
      <c r="N186" s="1"/>
      <c r="O186" s="1"/>
      <c r="P186" s="1"/>
      <c r="Z186" s="1"/>
      <c r="AA186" s="1"/>
      <c r="AB186" s="1"/>
      <c r="AU186" s="1"/>
      <c r="AV186" s="1"/>
    </row>
    <row r="187" spans="14:48">
      <c r="N187" s="1"/>
      <c r="O187" s="1"/>
      <c r="P187" s="1"/>
      <c r="Z187" s="1"/>
      <c r="AA187" s="1"/>
      <c r="AB187" s="1"/>
      <c r="AU187" s="1"/>
      <c r="AV187" s="1"/>
    </row>
    <row r="188" spans="14:48">
      <c r="N188" s="1"/>
      <c r="O188" s="1"/>
      <c r="P188" s="1"/>
      <c r="Z188" s="1"/>
      <c r="AA188" s="1"/>
      <c r="AB188" s="1"/>
      <c r="AU188" s="1"/>
      <c r="AV188" s="1"/>
    </row>
    <row r="189" spans="14:48">
      <c r="N189" s="1"/>
      <c r="O189" s="1"/>
      <c r="P189" s="1"/>
      <c r="Z189" s="1"/>
      <c r="AA189" s="1"/>
      <c r="AB189" s="1"/>
      <c r="AU189" s="1"/>
      <c r="AV189" s="1"/>
    </row>
    <row r="190" spans="14:48">
      <c r="N190" s="1"/>
      <c r="O190" s="1"/>
      <c r="P190" s="1"/>
      <c r="Z190" s="1"/>
      <c r="AA190" s="1"/>
      <c r="AB190" s="1"/>
      <c r="AU190" s="1"/>
      <c r="AV190" s="1"/>
    </row>
    <row r="191" spans="14:48">
      <c r="N191" s="1"/>
      <c r="O191" s="1"/>
      <c r="P191" s="1"/>
      <c r="Z191" s="1"/>
      <c r="AA191" s="1"/>
      <c r="AB191" s="1"/>
      <c r="AU191" s="1"/>
      <c r="AV191" s="1"/>
    </row>
    <row r="192" spans="14:48">
      <c r="N192" s="1"/>
      <c r="O192" s="1"/>
      <c r="P192" s="1"/>
      <c r="Z192" s="1"/>
      <c r="AA192" s="1"/>
      <c r="AB192" s="1"/>
      <c r="AU192" s="1"/>
      <c r="AV192" s="1"/>
    </row>
    <row r="193" spans="14:48">
      <c r="N193" s="1"/>
      <c r="O193" s="1"/>
      <c r="P193" s="1"/>
      <c r="Z193" s="1"/>
      <c r="AA193" s="1"/>
      <c r="AB193" s="1"/>
      <c r="AU193" s="1"/>
      <c r="AV193" s="1"/>
    </row>
    <row r="194" spans="14:48">
      <c r="N194" s="1"/>
      <c r="O194" s="1"/>
      <c r="P194" s="1"/>
      <c r="Z194" s="1"/>
      <c r="AA194" s="1"/>
      <c r="AB194" s="1"/>
      <c r="AU194" s="1"/>
      <c r="AV194" s="1"/>
    </row>
    <row r="195" spans="14:48">
      <c r="N195" s="1"/>
      <c r="O195" s="1"/>
      <c r="P195" s="1"/>
      <c r="Z195" s="1"/>
      <c r="AA195" s="1"/>
      <c r="AB195" s="1"/>
      <c r="AU195" s="1"/>
      <c r="AV195" s="1"/>
    </row>
    <row r="196" spans="14:48">
      <c r="N196" s="1"/>
      <c r="O196" s="1"/>
      <c r="P196" s="1"/>
      <c r="Z196" s="1"/>
      <c r="AA196" s="1"/>
      <c r="AB196" s="1"/>
      <c r="AU196" s="1"/>
      <c r="AV196" s="1"/>
    </row>
    <row r="197" spans="14:48">
      <c r="N197" s="1"/>
      <c r="O197" s="1"/>
      <c r="P197" s="1"/>
      <c r="Z197" s="1"/>
      <c r="AA197" s="1"/>
      <c r="AB197" s="1"/>
      <c r="AU197" s="1"/>
      <c r="AV197" s="1"/>
    </row>
    <row r="198" spans="14:48">
      <c r="N198" s="1"/>
      <c r="O198" s="1"/>
      <c r="P198" s="1"/>
      <c r="Z198" s="1"/>
      <c r="AA198" s="1"/>
      <c r="AB198" s="1"/>
      <c r="AU198" s="1"/>
      <c r="AV198" s="1"/>
    </row>
    <row r="199" spans="14:48">
      <c r="N199" s="1"/>
      <c r="O199" s="1"/>
      <c r="P199" s="1"/>
      <c r="Z199" s="1"/>
      <c r="AA199" s="1"/>
      <c r="AB199" s="1"/>
      <c r="AU199" s="1"/>
      <c r="AV199" s="1"/>
    </row>
    <row r="200" spans="14:48">
      <c r="N200" s="1"/>
      <c r="O200" s="1"/>
      <c r="P200" s="1"/>
      <c r="Z200" s="1"/>
      <c r="AA200" s="1"/>
      <c r="AB200" s="1"/>
      <c r="AU200" s="1"/>
      <c r="AV200" s="1"/>
    </row>
    <row r="201" spans="14:48">
      <c r="N201" s="1"/>
      <c r="O201" s="1"/>
      <c r="P201" s="1"/>
      <c r="Z201" s="1"/>
      <c r="AA201" s="1"/>
      <c r="AB201" s="1"/>
      <c r="AU201" s="1"/>
      <c r="AV201" s="1"/>
    </row>
    <row r="202" spans="14:48">
      <c r="N202" s="1"/>
      <c r="O202" s="1"/>
      <c r="P202" s="1"/>
      <c r="Z202" s="1"/>
      <c r="AA202" s="1"/>
      <c r="AB202" s="1"/>
      <c r="AU202" s="1"/>
      <c r="AV202" s="1"/>
    </row>
    <row r="203" spans="14:48">
      <c r="N203" s="1"/>
      <c r="O203" s="1"/>
      <c r="P203" s="1"/>
      <c r="Z203" s="1"/>
      <c r="AA203" s="1"/>
      <c r="AB203" s="1"/>
      <c r="AU203" s="1"/>
      <c r="AV203" s="1"/>
    </row>
    <row r="204" spans="14:48">
      <c r="N204" s="1"/>
      <c r="O204" s="1"/>
      <c r="P204" s="1"/>
      <c r="Z204" s="1"/>
      <c r="AA204" s="1"/>
      <c r="AB204" s="1"/>
      <c r="AU204" s="1"/>
      <c r="AV204" s="1"/>
    </row>
    <row r="205" spans="14:48">
      <c r="N205" s="1"/>
      <c r="O205" s="1"/>
      <c r="P205" s="1"/>
      <c r="Z205" s="1"/>
      <c r="AA205" s="1"/>
      <c r="AB205" s="1"/>
      <c r="AU205" s="1"/>
      <c r="AV205" s="1"/>
    </row>
    <row r="206" spans="14:48">
      <c r="N206" s="1"/>
      <c r="O206" s="1"/>
      <c r="P206" s="1"/>
      <c r="Z206" s="1"/>
      <c r="AA206" s="1"/>
      <c r="AB206" s="1"/>
      <c r="AU206" s="1"/>
      <c r="AV206" s="1"/>
    </row>
    <row r="207" spans="14:48">
      <c r="N207" s="1"/>
      <c r="O207" s="1"/>
      <c r="P207" s="1"/>
      <c r="Z207" s="1"/>
      <c r="AA207" s="1"/>
      <c r="AB207" s="1"/>
      <c r="AU207" s="1"/>
      <c r="AV207" s="1"/>
    </row>
    <row r="208" spans="14:48">
      <c r="N208" s="1"/>
      <c r="O208" s="1"/>
      <c r="P208" s="1"/>
      <c r="Z208" s="1"/>
      <c r="AA208" s="1"/>
      <c r="AB208" s="1"/>
      <c r="AU208" s="1"/>
      <c r="AV208" s="1"/>
    </row>
    <row r="209" spans="13:70">
      <c r="N209" s="1"/>
      <c r="O209" s="1"/>
      <c r="P209" s="1"/>
      <c r="Z209" s="1"/>
      <c r="AA209" s="1"/>
      <c r="AB209" s="1"/>
      <c r="AU209" s="1"/>
      <c r="AV209" s="1"/>
    </row>
    <row r="210" spans="13:70">
      <c r="N210" s="1"/>
      <c r="O210" s="1"/>
      <c r="P210" s="1"/>
      <c r="Z210" s="1"/>
      <c r="AA210" s="1"/>
      <c r="AB210" s="1"/>
      <c r="AU210" s="1"/>
      <c r="AV210" s="1"/>
    </row>
    <row r="211" spans="13:70">
      <c r="N211" s="1"/>
      <c r="O211" s="1"/>
      <c r="P211" s="1"/>
      <c r="Z211" s="1"/>
      <c r="AA211" s="1"/>
      <c r="AB211" s="1"/>
      <c r="AU211" s="1"/>
      <c r="AV211" s="1"/>
    </row>
    <row r="212" spans="13:70">
      <c r="N212" s="1"/>
      <c r="O212" s="1"/>
      <c r="P212" s="1"/>
      <c r="Z212" s="1"/>
      <c r="AA212" s="1"/>
      <c r="AB212" s="1"/>
      <c r="AU212" s="1"/>
      <c r="AV212" s="1"/>
    </row>
    <row r="213" spans="13:70">
      <c r="N213" s="1"/>
      <c r="O213" s="1"/>
      <c r="P213" s="1"/>
      <c r="Z213" s="1"/>
      <c r="AA213" s="1"/>
      <c r="AB213" s="1"/>
      <c r="AU213" s="1"/>
      <c r="AV213" s="1"/>
    </row>
    <row r="214" spans="13:70">
      <c r="N214" s="1"/>
      <c r="O214" s="1"/>
      <c r="P214" s="1"/>
      <c r="Z214" s="1"/>
      <c r="AA214" s="1"/>
      <c r="AB214" s="1"/>
      <c r="AU214" s="1"/>
      <c r="AV214" s="1"/>
    </row>
    <row r="215" spans="13:70">
      <c r="N215" s="1"/>
      <c r="O215" s="1"/>
      <c r="P215" s="1"/>
      <c r="Z215" s="1"/>
      <c r="AA215" s="1"/>
      <c r="AB215" s="1"/>
      <c r="AU215" s="1"/>
      <c r="AV215" s="1"/>
    </row>
    <row r="216" spans="13:70">
      <c r="N216" s="1"/>
      <c r="O216" s="1"/>
      <c r="P216" s="1"/>
      <c r="Z216" s="1"/>
      <c r="AA216" s="1"/>
      <c r="AB216" s="1"/>
      <c r="AU216" s="1"/>
      <c r="AV216" s="1"/>
    </row>
    <row r="217" spans="13:70">
      <c r="N217" s="1"/>
      <c r="O217" s="1"/>
      <c r="P217" s="1"/>
      <c r="Z217" s="1"/>
      <c r="AA217" s="1"/>
      <c r="AB217" s="1"/>
      <c r="AU217" s="1"/>
      <c r="AV217" s="1"/>
    </row>
    <row r="218" spans="13:70">
      <c r="M218" s="1"/>
      <c r="N218" s="1"/>
      <c r="O218" s="1"/>
      <c r="P218" s="1"/>
      <c r="Y218" s="1"/>
      <c r="Z218" s="1"/>
      <c r="AA218" s="1"/>
      <c r="AB218" s="1"/>
      <c r="AU218" s="1"/>
      <c r="AV218" s="1"/>
      <c r="BR218" s="1"/>
    </row>
    <row r="219" spans="13:70">
      <c r="M219" s="1"/>
      <c r="N219" s="1"/>
      <c r="O219" s="1"/>
      <c r="P219" s="1"/>
      <c r="Y219" s="1"/>
      <c r="Z219" s="1"/>
      <c r="AA219" s="1"/>
      <c r="AB219" s="1"/>
      <c r="AU219" s="1"/>
      <c r="AV219" s="1"/>
      <c r="BR219" s="1"/>
    </row>
    <row r="220" spans="13:70">
      <c r="M220" s="1"/>
      <c r="N220" s="1"/>
      <c r="O220" s="1"/>
      <c r="P220" s="1"/>
      <c r="Y220" s="1"/>
      <c r="Z220" s="1"/>
      <c r="AA220" s="1"/>
      <c r="AB220" s="1"/>
      <c r="AU220" s="1"/>
      <c r="AV220" s="1"/>
      <c r="BR220" s="1"/>
    </row>
    <row r="221" spans="13:70">
      <c r="M221" s="1"/>
      <c r="N221" s="1"/>
      <c r="O221" s="1"/>
      <c r="P221" s="1"/>
      <c r="Y221" s="1"/>
      <c r="Z221" s="1"/>
      <c r="AA221" s="1"/>
      <c r="AB221" s="1"/>
      <c r="AU221" s="1"/>
      <c r="AV221" s="1"/>
      <c r="BR221" s="1"/>
    </row>
    <row r="222" spans="13:70">
      <c r="M222" s="1"/>
      <c r="N222" s="1"/>
      <c r="O222" s="1"/>
      <c r="P222" s="1"/>
      <c r="Y222" s="1"/>
      <c r="Z222" s="1"/>
      <c r="AA222" s="1"/>
      <c r="AB222" s="1"/>
      <c r="AU222" s="1"/>
      <c r="AV222" s="1"/>
      <c r="BR222" s="1"/>
    </row>
    <row r="223" spans="13:70">
      <c r="M223" s="1"/>
      <c r="N223" s="1"/>
      <c r="O223" s="1"/>
      <c r="P223" s="1"/>
      <c r="Y223" s="1"/>
      <c r="Z223" s="1"/>
      <c r="AA223" s="1"/>
      <c r="AB223" s="1"/>
      <c r="AU223" s="1"/>
      <c r="AV223" s="1"/>
      <c r="BR223" s="1"/>
    </row>
    <row r="224" spans="13:70">
      <c r="M224" s="1"/>
      <c r="N224" s="1"/>
      <c r="O224" s="1"/>
      <c r="P224" s="1"/>
      <c r="Y224" s="1"/>
      <c r="Z224" s="1"/>
      <c r="AA224" s="1"/>
      <c r="AB224" s="1"/>
      <c r="AU224" s="1"/>
      <c r="AV224" s="1"/>
      <c r="BR224" s="1"/>
    </row>
    <row r="225" spans="13:70">
      <c r="M225" s="1"/>
      <c r="N225" s="1"/>
      <c r="O225" s="1"/>
      <c r="P225" s="1"/>
      <c r="Y225" s="1"/>
      <c r="Z225" s="1"/>
      <c r="AA225" s="1"/>
      <c r="AB225" s="1"/>
      <c r="AU225" s="1"/>
      <c r="AV225" s="1"/>
      <c r="BR225" s="1"/>
    </row>
    <row r="226" spans="13:70">
      <c r="M226" s="1"/>
      <c r="N226" s="1"/>
      <c r="O226" s="1"/>
      <c r="P226" s="1"/>
      <c r="Y226" s="1"/>
      <c r="Z226" s="1"/>
      <c r="AA226" s="1"/>
      <c r="AB226" s="1"/>
      <c r="AU226" s="1"/>
      <c r="AV226" s="1"/>
      <c r="BR226" s="1"/>
    </row>
    <row r="227" spans="13:70">
      <c r="M227" s="1"/>
      <c r="N227" s="1"/>
      <c r="O227" s="1"/>
      <c r="P227" s="1"/>
      <c r="Y227" s="1"/>
      <c r="Z227" s="1"/>
      <c r="AA227" s="1"/>
      <c r="AB227" s="1"/>
      <c r="AU227" s="1"/>
      <c r="AV227" s="1"/>
      <c r="BR227" s="1"/>
    </row>
    <row r="228" spans="13:70">
      <c r="M228" s="1"/>
      <c r="N228" s="1"/>
      <c r="O228" s="1"/>
      <c r="P228" s="1"/>
      <c r="Y228" s="1"/>
      <c r="Z228" s="1"/>
      <c r="AA228" s="1"/>
      <c r="AB228" s="1"/>
      <c r="AU228" s="1"/>
      <c r="AV228" s="1"/>
      <c r="BR228" s="1"/>
    </row>
    <row r="229" spans="13:70">
      <c r="M229" s="1"/>
      <c r="N229" s="1"/>
      <c r="O229" s="1"/>
      <c r="P229" s="1"/>
      <c r="Y229" s="1"/>
      <c r="Z229" s="1"/>
      <c r="AA229" s="1"/>
      <c r="AB229" s="1"/>
      <c r="AU229" s="1"/>
      <c r="AV229" s="1"/>
      <c r="BR229" s="1"/>
    </row>
    <row r="230" spans="13:70">
      <c r="M230" s="1"/>
      <c r="N230" s="1"/>
      <c r="O230" s="1"/>
      <c r="P230" s="1"/>
      <c r="Y230" s="1"/>
      <c r="Z230" s="1"/>
      <c r="AA230" s="1"/>
      <c r="AB230" s="1"/>
      <c r="AU230" s="1"/>
      <c r="AV230" s="1"/>
      <c r="BR230" s="1"/>
    </row>
    <row r="231" spans="13:70">
      <c r="M231" s="1"/>
      <c r="N231" s="1"/>
      <c r="O231" s="1"/>
      <c r="P231" s="1"/>
      <c r="Y231" s="1"/>
      <c r="Z231" s="1"/>
      <c r="AA231" s="1"/>
      <c r="AB231" s="1"/>
      <c r="AU231" s="1"/>
      <c r="AV231" s="1"/>
      <c r="BR231" s="1"/>
    </row>
    <row r="232" spans="13:70">
      <c r="M232" s="1"/>
      <c r="N232" s="1"/>
      <c r="O232" s="1"/>
      <c r="P232" s="1"/>
      <c r="Y232" s="1"/>
      <c r="Z232" s="1"/>
      <c r="AA232" s="1"/>
      <c r="AB232" s="1"/>
      <c r="AU232" s="1"/>
      <c r="AV232" s="1"/>
      <c r="BR232" s="1"/>
    </row>
    <row r="233" spans="13:70">
      <c r="M233" s="1"/>
      <c r="N233" s="1"/>
      <c r="O233" s="1"/>
      <c r="P233" s="1"/>
      <c r="Y233" s="1"/>
      <c r="Z233" s="1"/>
      <c r="AA233" s="1"/>
      <c r="AB233" s="1"/>
      <c r="AU233" s="1"/>
      <c r="AV233" s="1"/>
      <c r="BR233" s="1"/>
    </row>
    <row r="234" spans="13:70">
      <c r="M234" s="1"/>
      <c r="N234" s="1"/>
      <c r="O234" s="1"/>
      <c r="P234" s="1"/>
      <c r="Y234" s="1"/>
      <c r="Z234" s="1"/>
      <c r="AA234" s="1"/>
      <c r="AB234" s="1"/>
      <c r="AU234" s="1"/>
      <c r="AV234" s="1"/>
      <c r="BR234" s="1"/>
    </row>
    <row r="235" spans="13:70">
      <c r="M235" s="1"/>
      <c r="N235" s="1"/>
      <c r="O235" s="1"/>
      <c r="P235" s="1"/>
      <c r="Y235" s="1"/>
      <c r="Z235" s="1"/>
      <c r="AA235" s="1"/>
      <c r="AB235" s="1"/>
      <c r="AU235" s="1"/>
      <c r="AV235" s="1"/>
      <c r="BR235" s="1"/>
    </row>
    <row r="236" spans="13:70">
      <c r="M236" s="1"/>
      <c r="N236" s="1"/>
      <c r="O236" s="1"/>
      <c r="P236" s="1"/>
      <c r="Y236" s="1"/>
      <c r="Z236" s="1"/>
      <c r="AA236" s="1"/>
      <c r="AB236" s="1"/>
      <c r="AU236" s="1"/>
      <c r="AV236" s="1"/>
      <c r="BR236" s="1"/>
    </row>
    <row r="237" spans="13:70">
      <c r="M237" s="1"/>
      <c r="N237" s="1"/>
      <c r="O237" s="1"/>
      <c r="P237" s="1"/>
      <c r="Y237" s="1"/>
      <c r="Z237" s="1"/>
      <c r="AA237" s="1"/>
      <c r="AB237" s="1"/>
      <c r="AU237" s="1"/>
      <c r="AV237" s="1"/>
      <c r="BR237" s="1"/>
    </row>
    <row r="238" spans="13:70">
      <c r="M238" s="1"/>
      <c r="N238" s="1"/>
      <c r="O238" s="1"/>
      <c r="P238" s="1"/>
      <c r="Y238" s="1"/>
      <c r="Z238" s="1"/>
      <c r="AA238" s="1"/>
      <c r="AB238" s="1"/>
      <c r="AU238" s="1"/>
      <c r="AV238" s="1"/>
      <c r="BR238" s="1"/>
    </row>
    <row r="239" spans="13:70">
      <c r="M239" s="1"/>
      <c r="N239" s="1"/>
      <c r="O239" s="1"/>
      <c r="P239" s="1"/>
      <c r="Y239" s="1"/>
      <c r="Z239" s="1"/>
      <c r="AA239" s="1"/>
      <c r="AB239" s="1"/>
      <c r="AU239" s="1"/>
      <c r="AV239" s="1"/>
      <c r="BR239" s="1"/>
    </row>
    <row r="240" spans="13:70">
      <c r="M240" s="1"/>
      <c r="N240" s="1"/>
      <c r="O240" s="1"/>
      <c r="P240" s="1"/>
      <c r="Y240" s="1"/>
      <c r="Z240" s="1"/>
      <c r="AA240" s="1"/>
      <c r="AB240" s="1"/>
      <c r="AU240" s="1"/>
      <c r="AV240" s="1"/>
      <c r="BR240" s="1"/>
    </row>
    <row r="241" spans="13:70">
      <c r="M241" s="1"/>
      <c r="N241" s="1"/>
      <c r="O241" s="1"/>
      <c r="P241" s="1"/>
      <c r="Y241" s="1"/>
      <c r="Z241" s="1"/>
      <c r="AA241" s="1"/>
      <c r="AB241" s="1"/>
      <c r="AU241" s="1"/>
      <c r="AV241" s="1"/>
      <c r="BR241" s="1"/>
    </row>
    <row r="242" spans="13:70">
      <c r="M242" s="1"/>
      <c r="N242" s="1"/>
      <c r="O242" s="1"/>
      <c r="P242" s="1"/>
      <c r="Y242" s="1"/>
      <c r="Z242" s="1"/>
      <c r="AA242" s="1"/>
      <c r="AB242" s="1"/>
      <c r="AU242" s="1"/>
      <c r="AV242" s="1"/>
      <c r="BR242" s="1"/>
    </row>
    <row r="243" spans="13:70">
      <c r="M243" s="1"/>
      <c r="N243" s="1"/>
      <c r="O243" s="1"/>
      <c r="P243" s="1"/>
      <c r="Y243" s="1"/>
      <c r="Z243" s="1"/>
      <c r="AA243" s="1"/>
      <c r="AB243" s="1"/>
      <c r="AU243" s="1"/>
      <c r="AV243" s="1"/>
      <c r="BR243" s="1"/>
    </row>
    <row r="244" spans="13:70">
      <c r="M244" s="1"/>
      <c r="N244" s="1"/>
      <c r="O244" s="1"/>
      <c r="P244" s="1"/>
      <c r="Y244" s="1"/>
      <c r="Z244" s="1"/>
      <c r="AA244" s="1"/>
      <c r="AB244" s="1"/>
      <c r="AU244" s="1"/>
      <c r="AV244" s="1"/>
      <c r="BR244" s="1"/>
    </row>
    <row r="245" spans="13:70">
      <c r="M245" s="1"/>
      <c r="N245" s="1"/>
      <c r="O245" s="1"/>
      <c r="P245" s="1"/>
      <c r="Y245" s="1"/>
      <c r="Z245" s="1"/>
      <c r="AA245" s="1"/>
      <c r="AB245" s="1"/>
      <c r="AU245" s="1"/>
      <c r="AV245" s="1"/>
      <c r="BR245" s="1"/>
    </row>
    <row r="246" spans="13:70">
      <c r="M246" s="1"/>
      <c r="N246" s="1"/>
      <c r="O246" s="1"/>
      <c r="P246" s="1"/>
      <c r="Y246" s="1"/>
      <c r="Z246" s="1"/>
      <c r="AA246" s="1"/>
      <c r="AB246" s="1"/>
      <c r="AU246" s="1"/>
      <c r="AV246" s="1"/>
      <c r="BR246" s="1"/>
    </row>
    <row r="247" spans="13:70">
      <c r="M247" s="1"/>
      <c r="N247" s="1"/>
      <c r="O247" s="1"/>
      <c r="P247" s="1"/>
      <c r="Y247" s="1"/>
      <c r="Z247" s="1"/>
      <c r="AA247" s="1"/>
      <c r="AB247" s="1"/>
      <c r="AU247" s="1"/>
      <c r="AV247" s="1"/>
      <c r="BR247" s="1"/>
    </row>
    <row r="248" spans="13:70">
      <c r="M248" s="1"/>
      <c r="N248" s="1"/>
      <c r="O248" s="1"/>
      <c r="P248" s="1"/>
      <c r="Y248" s="1"/>
      <c r="Z248" s="1"/>
      <c r="AA248" s="1"/>
      <c r="AB248" s="1"/>
      <c r="AU248" s="1"/>
      <c r="AV248" s="1"/>
      <c r="BR248" s="1"/>
    </row>
    <row r="249" spans="13:70">
      <c r="M249" s="1"/>
      <c r="N249" s="1"/>
      <c r="O249" s="1"/>
      <c r="P249" s="1"/>
      <c r="Y249" s="1"/>
      <c r="Z249" s="1"/>
      <c r="AA249" s="1"/>
      <c r="AB249" s="1"/>
      <c r="AU249" s="1"/>
      <c r="AV249" s="1"/>
      <c r="BR249" s="1"/>
    </row>
    <row r="250" spans="13:70">
      <c r="M250" s="1"/>
      <c r="N250" s="1"/>
      <c r="O250" s="1"/>
      <c r="P250" s="1"/>
      <c r="Y250" s="1"/>
      <c r="Z250" s="1"/>
      <c r="AA250" s="1"/>
      <c r="AB250" s="1"/>
      <c r="AU250" s="1"/>
      <c r="AV250" s="1"/>
      <c r="BR250" s="1"/>
    </row>
    <row r="251" spans="13:70">
      <c r="M251" s="1"/>
      <c r="N251" s="1"/>
      <c r="O251" s="1"/>
      <c r="P251" s="1"/>
      <c r="Y251" s="1"/>
      <c r="Z251" s="1"/>
      <c r="AA251" s="1"/>
      <c r="AB251" s="1"/>
      <c r="AU251" s="1"/>
      <c r="AV251" s="1"/>
      <c r="BR251" s="1"/>
    </row>
    <row r="252" spans="13:70">
      <c r="M252" s="1"/>
      <c r="N252" s="1"/>
      <c r="O252" s="1"/>
      <c r="P252" s="1"/>
      <c r="Y252" s="1"/>
      <c r="Z252" s="1"/>
      <c r="AA252" s="1"/>
      <c r="AB252" s="1"/>
      <c r="AU252" s="1"/>
      <c r="AV252" s="1"/>
      <c r="BR252" s="1"/>
    </row>
    <row r="253" spans="13:70">
      <c r="M253" s="1"/>
      <c r="N253" s="1"/>
      <c r="O253" s="1"/>
      <c r="P253" s="1"/>
      <c r="Y253" s="1"/>
      <c r="Z253" s="1"/>
      <c r="AA253" s="1"/>
      <c r="AB253" s="1"/>
      <c r="AU253" s="1"/>
      <c r="AV253" s="1"/>
      <c r="BR253" s="1"/>
    </row>
    <row r="254" spans="13:70">
      <c r="M254" s="1"/>
      <c r="N254" s="1"/>
      <c r="O254" s="1"/>
      <c r="P254" s="1"/>
      <c r="Y254" s="1"/>
      <c r="Z254" s="1"/>
      <c r="AA254" s="1"/>
      <c r="AB254" s="1"/>
      <c r="AU254" s="1"/>
      <c r="AV254" s="1"/>
      <c r="BR254" s="1"/>
    </row>
    <row r="255" spans="13:70">
      <c r="M255" s="1"/>
      <c r="N255" s="1"/>
      <c r="O255" s="1"/>
      <c r="P255" s="1"/>
      <c r="Y255" s="1"/>
      <c r="Z255" s="1"/>
      <c r="AA255" s="1"/>
      <c r="AB255" s="1"/>
      <c r="AU255" s="1"/>
      <c r="AV255" s="1"/>
      <c r="BR255" s="1"/>
    </row>
    <row r="256" spans="13:70">
      <c r="M256" s="1"/>
      <c r="N256" s="1"/>
      <c r="O256" s="1"/>
      <c r="P256" s="1"/>
      <c r="Y256" s="1"/>
      <c r="Z256" s="1"/>
      <c r="AA256" s="1"/>
      <c r="AB256" s="1"/>
      <c r="AU256" s="1"/>
      <c r="AV256" s="1"/>
      <c r="BR256" s="1"/>
    </row>
    <row r="257" spans="13:70">
      <c r="M257" s="1"/>
      <c r="N257" s="1"/>
      <c r="O257" s="1"/>
      <c r="P257" s="1"/>
      <c r="Y257" s="1"/>
      <c r="Z257" s="1"/>
      <c r="AA257" s="1"/>
      <c r="AB257" s="1"/>
      <c r="AU257" s="1"/>
      <c r="AV257" s="1"/>
      <c r="BR257" s="1"/>
    </row>
    <row r="258" spans="13:70">
      <c r="M258" s="1"/>
      <c r="N258" s="1"/>
      <c r="O258" s="1"/>
      <c r="P258" s="1"/>
      <c r="Y258" s="1"/>
      <c r="Z258" s="1"/>
      <c r="AA258" s="1"/>
      <c r="AB258" s="1"/>
      <c r="AU258" s="1"/>
      <c r="AV258" s="1"/>
      <c r="BR258" s="1"/>
    </row>
    <row r="259" spans="13:70">
      <c r="M259" s="1"/>
      <c r="N259" s="1"/>
      <c r="O259" s="1"/>
      <c r="P259" s="1"/>
      <c r="Y259" s="1"/>
      <c r="Z259" s="1"/>
      <c r="AA259" s="1"/>
      <c r="AB259" s="1"/>
      <c r="AU259" s="1"/>
      <c r="AV259" s="1"/>
      <c r="BR259" s="1"/>
    </row>
    <row r="260" spans="13:70">
      <c r="M260" s="1"/>
      <c r="N260" s="1"/>
      <c r="O260" s="1"/>
      <c r="P260" s="1"/>
      <c r="Y260" s="1"/>
      <c r="Z260" s="1"/>
      <c r="AA260" s="1"/>
      <c r="AB260" s="1"/>
      <c r="AU260" s="1"/>
      <c r="AV260" s="1"/>
      <c r="BR260" s="1"/>
    </row>
    <row r="261" spans="13:70">
      <c r="M261" s="1"/>
      <c r="N261" s="1"/>
      <c r="O261" s="1"/>
      <c r="P261" s="1"/>
      <c r="Y261" s="1"/>
      <c r="Z261" s="1"/>
      <c r="AA261" s="1"/>
      <c r="AB261" s="1"/>
      <c r="AU261" s="1"/>
      <c r="AV261" s="1"/>
      <c r="BR261" s="1"/>
    </row>
    <row r="262" spans="13:70">
      <c r="M262" s="1"/>
      <c r="N262" s="1"/>
      <c r="O262" s="1"/>
      <c r="P262" s="1"/>
      <c r="Y262" s="1"/>
      <c r="Z262" s="1"/>
      <c r="AA262" s="1"/>
      <c r="AB262" s="1"/>
      <c r="AU262" s="1"/>
      <c r="AV262" s="1"/>
      <c r="BR262" s="1"/>
    </row>
    <row r="263" spans="13:70">
      <c r="M263" s="1"/>
      <c r="N263" s="1"/>
      <c r="O263" s="1"/>
      <c r="P263" s="1"/>
      <c r="Y263" s="1"/>
      <c r="Z263" s="1"/>
      <c r="AA263" s="1"/>
      <c r="AB263" s="1"/>
      <c r="AU263" s="1"/>
      <c r="AV263" s="1"/>
      <c r="BR263" s="1"/>
    </row>
    <row r="264" spans="13:70">
      <c r="M264" s="1"/>
      <c r="N264" s="1"/>
      <c r="O264" s="1"/>
      <c r="P264" s="1"/>
      <c r="Y264" s="1"/>
      <c r="Z264" s="1"/>
      <c r="AA264" s="1"/>
      <c r="AB264" s="1"/>
      <c r="AU264" s="1"/>
      <c r="AV264" s="1"/>
      <c r="BR264" s="1"/>
    </row>
    <row r="265" spans="13:70">
      <c r="M265" s="1"/>
      <c r="N265" s="1"/>
      <c r="O265" s="1"/>
      <c r="P265" s="1"/>
      <c r="Y265" s="1"/>
      <c r="Z265" s="1"/>
      <c r="AA265" s="1"/>
      <c r="AB265" s="1"/>
      <c r="AU265" s="1"/>
      <c r="AV265" s="1"/>
      <c r="BR265" s="1"/>
    </row>
    <row r="266" spans="13:70">
      <c r="M266" s="1"/>
      <c r="N266" s="1"/>
      <c r="O266" s="1"/>
      <c r="P266" s="1"/>
      <c r="Y266" s="1"/>
      <c r="Z266" s="1"/>
      <c r="AA266" s="1"/>
      <c r="AB266" s="1"/>
      <c r="AU266" s="1"/>
      <c r="AV266" s="1"/>
      <c r="BR266" s="1"/>
    </row>
    <row r="267" spans="13:70">
      <c r="M267" s="1"/>
      <c r="N267" s="1"/>
      <c r="O267" s="1"/>
      <c r="P267" s="1"/>
      <c r="Y267" s="1"/>
      <c r="Z267" s="1"/>
      <c r="AA267" s="1"/>
      <c r="AB267" s="1"/>
      <c r="AU267" s="1"/>
      <c r="AV267" s="1"/>
      <c r="BR267" s="1"/>
    </row>
    <row r="268" spans="13:70">
      <c r="M268" s="1"/>
      <c r="N268" s="1"/>
      <c r="O268" s="1"/>
      <c r="P268" s="1"/>
      <c r="Y268" s="1"/>
      <c r="Z268" s="1"/>
      <c r="AA268" s="1"/>
      <c r="AB268" s="1"/>
      <c r="AU268" s="1"/>
      <c r="AV268" s="1"/>
      <c r="BR268" s="1"/>
    </row>
    <row r="269" spans="13:70">
      <c r="M269" s="1"/>
      <c r="N269" s="1"/>
      <c r="O269" s="1"/>
      <c r="P269" s="1"/>
      <c r="Y269" s="1"/>
      <c r="Z269" s="1"/>
      <c r="AA269" s="1"/>
      <c r="AB269" s="1"/>
      <c r="AU269" s="1"/>
      <c r="AV269" s="1"/>
      <c r="BR269" s="1"/>
    </row>
    <row r="270" spans="13:70">
      <c r="M270" s="1"/>
      <c r="N270" s="1"/>
      <c r="O270" s="1"/>
      <c r="P270" s="1"/>
      <c r="Y270" s="1"/>
      <c r="Z270" s="1"/>
      <c r="AA270" s="1"/>
      <c r="AB270" s="1"/>
      <c r="AU270" s="1"/>
      <c r="AV270" s="1"/>
      <c r="BR270" s="1"/>
    </row>
    <row r="271" spans="13:70">
      <c r="M271" s="1"/>
      <c r="N271" s="1"/>
      <c r="O271" s="1"/>
      <c r="P271" s="1"/>
      <c r="Y271" s="1"/>
      <c r="Z271" s="1"/>
      <c r="AA271" s="1"/>
      <c r="AB271" s="1"/>
      <c r="AU271" s="1"/>
      <c r="AV271" s="1"/>
      <c r="BR271" s="1"/>
    </row>
    <row r="272" spans="13:70">
      <c r="M272" s="1"/>
      <c r="N272" s="1"/>
      <c r="O272" s="1"/>
      <c r="P272" s="1"/>
      <c r="Y272" s="1"/>
      <c r="Z272" s="1"/>
      <c r="AA272" s="1"/>
      <c r="AB272" s="1"/>
      <c r="AU272" s="1"/>
      <c r="AV272" s="1"/>
      <c r="BR272" s="1"/>
    </row>
    <row r="273" spans="13:70">
      <c r="M273" s="1"/>
      <c r="N273" s="1"/>
      <c r="O273" s="1"/>
      <c r="P273" s="1"/>
      <c r="Y273" s="1"/>
      <c r="Z273" s="1"/>
      <c r="AA273" s="1"/>
      <c r="AB273" s="1"/>
      <c r="AU273" s="1"/>
      <c r="AV273" s="1"/>
      <c r="BR273" s="1"/>
    </row>
    <row r="274" spans="13:70">
      <c r="M274" s="1"/>
      <c r="N274" s="1"/>
      <c r="O274" s="1"/>
      <c r="P274" s="1"/>
      <c r="Y274" s="1"/>
      <c r="Z274" s="1"/>
      <c r="AA274" s="1"/>
      <c r="AB274" s="1"/>
      <c r="AU274" s="1"/>
      <c r="AV274" s="1"/>
      <c r="BR274" s="1"/>
    </row>
    <row r="275" spans="13:70">
      <c r="M275" s="1"/>
      <c r="N275" s="1"/>
      <c r="O275" s="1"/>
      <c r="P275" s="1"/>
      <c r="Y275" s="1"/>
      <c r="Z275" s="1"/>
      <c r="AA275" s="1"/>
      <c r="AB275" s="1"/>
      <c r="AU275" s="1"/>
      <c r="AV275" s="1"/>
      <c r="BR275" s="1"/>
    </row>
    <row r="276" spans="13:70">
      <c r="M276" s="1"/>
      <c r="N276" s="1"/>
      <c r="O276" s="1"/>
      <c r="P276" s="1"/>
      <c r="Y276" s="1"/>
      <c r="Z276" s="1"/>
      <c r="AA276" s="1"/>
      <c r="AB276" s="1"/>
      <c r="AU276" s="1"/>
      <c r="AV276" s="1"/>
      <c r="BR276" s="1"/>
    </row>
    <row r="277" spans="13:70">
      <c r="M277" s="1"/>
      <c r="N277" s="1"/>
      <c r="O277" s="1"/>
      <c r="P277" s="1"/>
      <c r="Y277" s="1"/>
      <c r="Z277" s="1"/>
      <c r="AA277" s="1"/>
      <c r="AB277" s="1"/>
      <c r="AU277" s="1"/>
      <c r="AV277" s="1"/>
      <c r="BR277" s="1"/>
    </row>
    <row r="278" spans="13:70">
      <c r="M278" s="1"/>
      <c r="N278" s="1"/>
      <c r="O278" s="1"/>
      <c r="P278" s="1"/>
      <c r="Y278" s="1"/>
      <c r="Z278" s="1"/>
      <c r="AA278" s="1"/>
      <c r="AB278" s="1"/>
      <c r="AU278" s="1"/>
      <c r="AV278" s="1"/>
      <c r="BR278" s="1"/>
    </row>
    <row r="279" spans="13:70">
      <c r="M279" s="1"/>
      <c r="N279" s="1"/>
      <c r="O279" s="1"/>
      <c r="P279" s="1"/>
      <c r="Y279" s="1"/>
      <c r="Z279" s="1"/>
      <c r="AA279" s="1"/>
      <c r="AB279" s="1"/>
      <c r="AU279" s="1"/>
      <c r="AV279" s="1"/>
      <c r="BR279" s="1"/>
    </row>
    <row r="280" spans="13:70">
      <c r="M280" s="1"/>
      <c r="N280" s="1"/>
      <c r="O280" s="1"/>
      <c r="P280" s="1"/>
      <c r="Y280" s="1"/>
      <c r="Z280" s="1"/>
      <c r="AA280" s="1"/>
      <c r="AB280" s="1"/>
      <c r="AU280" s="1"/>
      <c r="AV280" s="1"/>
      <c r="BR280" s="1"/>
    </row>
    <row r="281" spans="13:70">
      <c r="M281" s="1"/>
      <c r="N281" s="1"/>
      <c r="O281" s="1"/>
      <c r="P281" s="1"/>
      <c r="Y281" s="1"/>
      <c r="Z281" s="1"/>
      <c r="AA281" s="1"/>
      <c r="AB281" s="1"/>
      <c r="AU281" s="1"/>
      <c r="AV281" s="1"/>
      <c r="BR281" s="1"/>
    </row>
    <row r="282" spans="13:70">
      <c r="M282" s="1"/>
      <c r="N282" s="1"/>
      <c r="O282" s="1"/>
      <c r="P282" s="1"/>
      <c r="Y282" s="1"/>
      <c r="Z282" s="1"/>
      <c r="AA282" s="1"/>
      <c r="AB282" s="1"/>
      <c r="AU282" s="1"/>
      <c r="AV282" s="1"/>
      <c r="BR282" s="1"/>
    </row>
    <row r="283" spans="13:70">
      <c r="M283" s="1"/>
      <c r="N283" s="1"/>
      <c r="O283" s="1"/>
      <c r="P283" s="1"/>
      <c r="Y283" s="1"/>
      <c r="Z283" s="1"/>
      <c r="AA283" s="1"/>
      <c r="AB283" s="1"/>
      <c r="AU283" s="1"/>
      <c r="AV283" s="1"/>
      <c r="BR283" s="1"/>
    </row>
    <row r="284" spans="13:70">
      <c r="M284" s="1"/>
      <c r="N284" s="1"/>
      <c r="O284" s="1"/>
      <c r="P284" s="1"/>
      <c r="Y284" s="1"/>
      <c r="Z284" s="1"/>
      <c r="AA284" s="1"/>
      <c r="AB284" s="1"/>
      <c r="AU284" s="1"/>
      <c r="AV284" s="1"/>
      <c r="BR284" s="1"/>
    </row>
    <row r="285" spans="13:70">
      <c r="M285" s="1"/>
      <c r="N285" s="1"/>
      <c r="O285" s="1"/>
      <c r="P285" s="1"/>
      <c r="Y285" s="1"/>
      <c r="Z285" s="1"/>
      <c r="AA285" s="1"/>
      <c r="AB285" s="1"/>
      <c r="AU285" s="1"/>
      <c r="AV285" s="1"/>
      <c r="BR285" s="1"/>
    </row>
    <row r="286" spans="13:70">
      <c r="M286" s="1"/>
      <c r="N286" s="1"/>
      <c r="O286" s="1"/>
      <c r="P286" s="1"/>
      <c r="Y286" s="1"/>
      <c r="Z286" s="1"/>
      <c r="AA286" s="1"/>
      <c r="AB286" s="1"/>
      <c r="AU286" s="1"/>
      <c r="AV286" s="1"/>
      <c r="BR286" s="1"/>
    </row>
    <row r="287" spans="13:70">
      <c r="M287" s="1"/>
      <c r="N287" s="1"/>
      <c r="O287" s="1"/>
      <c r="P287" s="1"/>
      <c r="Y287" s="1"/>
      <c r="Z287" s="1"/>
      <c r="AA287" s="1"/>
      <c r="AB287" s="1"/>
      <c r="AU287" s="1"/>
      <c r="AV287" s="1"/>
      <c r="BR287" s="1"/>
    </row>
    <row r="288" spans="13:70">
      <c r="M288" s="1"/>
      <c r="N288" s="1"/>
      <c r="O288" s="1"/>
      <c r="P288" s="1"/>
      <c r="Y288" s="1"/>
      <c r="Z288" s="1"/>
      <c r="AA288" s="1"/>
      <c r="AB288" s="1"/>
      <c r="AU288" s="1"/>
      <c r="AV288" s="1"/>
      <c r="BR288" s="1"/>
    </row>
    <row r="289" spans="13:70">
      <c r="M289" s="1"/>
      <c r="N289" s="1"/>
      <c r="O289" s="1"/>
      <c r="P289" s="1"/>
      <c r="Y289" s="1"/>
      <c r="Z289" s="1"/>
      <c r="AA289" s="1"/>
      <c r="AB289" s="1"/>
      <c r="AU289" s="1"/>
      <c r="AV289" s="1"/>
      <c r="BR289" s="1"/>
    </row>
    <row r="290" spans="13:70">
      <c r="N290" s="1"/>
      <c r="O290" s="1"/>
      <c r="P290" s="1"/>
      <c r="Z290" s="1"/>
      <c r="AA290" s="1"/>
      <c r="AB290" s="1"/>
      <c r="AV290" s="1"/>
    </row>
    <row r="291" spans="13:70">
      <c r="N291" s="1"/>
      <c r="O291" s="1"/>
      <c r="P291" s="1"/>
      <c r="Z291" s="1"/>
      <c r="AA291" s="1"/>
      <c r="AB291" s="1"/>
      <c r="AV291" s="1"/>
    </row>
    <row r="292" spans="13:70">
      <c r="N292" s="1"/>
      <c r="O292" s="1"/>
      <c r="P292" s="1"/>
      <c r="Z292" s="1"/>
      <c r="AA292" s="1"/>
      <c r="AB292" s="1"/>
      <c r="AV292" s="1"/>
    </row>
    <row r="293" spans="13:70">
      <c r="N293" s="1"/>
      <c r="O293" s="1"/>
      <c r="P293" s="1"/>
      <c r="Z293" s="1"/>
      <c r="AA293" s="1"/>
      <c r="AB293" s="1"/>
      <c r="AV293" s="1"/>
    </row>
    <row r="294" spans="13:70">
      <c r="N294" s="1"/>
      <c r="O294" s="1"/>
      <c r="P294" s="1"/>
      <c r="Z294" s="1"/>
      <c r="AA294" s="1"/>
      <c r="AB294" s="1"/>
      <c r="AV294" s="1"/>
    </row>
    <row r="295" spans="13:70">
      <c r="N295" s="1"/>
      <c r="O295" s="1"/>
      <c r="P295" s="1"/>
      <c r="Z295" s="1"/>
      <c r="AA295" s="1"/>
      <c r="AB295" s="1"/>
      <c r="AV295" s="1"/>
    </row>
    <row r="296" spans="13:70">
      <c r="N296" s="1"/>
      <c r="O296" s="1"/>
      <c r="P296" s="1"/>
      <c r="Z296" s="1"/>
      <c r="AA296" s="1"/>
      <c r="AB296" s="1"/>
      <c r="AV296" s="1"/>
    </row>
    <row r="297" spans="13:70">
      <c r="N297" s="1"/>
      <c r="O297" s="1"/>
      <c r="P297" s="1"/>
      <c r="Z297" s="1"/>
      <c r="AA297" s="1"/>
      <c r="AB297" s="1"/>
      <c r="AV297" s="1"/>
    </row>
    <row r="298" spans="13:70">
      <c r="N298" s="1"/>
      <c r="O298" s="1"/>
      <c r="P298" s="1"/>
      <c r="Z298" s="1"/>
      <c r="AA298" s="1"/>
      <c r="AB298" s="1"/>
      <c r="AV298" s="1"/>
    </row>
    <row r="299" spans="13:70">
      <c r="N299" s="1"/>
      <c r="O299" s="1"/>
      <c r="P299" s="1"/>
      <c r="Z299" s="1"/>
      <c r="AA299" s="1"/>
      <c r="AB299" s="1"/>
      <c r="AV299" s="1"/>
    </row>
    <row r="300" spans="13:70">
      <c r="N300" s="1"/>
      <c r="O300" s="1"/>
      <c r="P300" s="1"/>
      <c r="Z300" s="1"/>
      <c r="AA300" s="1"/>
      <c r="AB300" s="1"/>
      <c r="AV300" s="1"/>
    </row>
    <row r="301" spans="13:70">
      <c r="N301" s="1"/>
      <c r="O301" s="1"/>
      <c r="P301" s="1"/>
      <c r="Z301" s="1"/>
      <c r="AA301" s="1"/>
      <c r="AB301" s="1"/>
      <c r="AV301" s="1"/>
    </row>
    <row r="302" spans="13:70">
      <c r="N302" s="1"/>
      <c r="O302" s="1"/>
      <c r="P302" s="1"/>
      <c r="Z302" s="1"/>
      <c r="AA302" s="1"/>
      <c r="AB302" s="1"/>
      <c r="AV302" s="1"/>
    </row>
    <row r="303" spans="13:70">
      <c r="N303" s="1"/>
      <c r="O303" s="1"/>
      <c r="P303" s="1"/>
      <c r="Z303" s="1"/>
      <c r="AA303" s="1"/>
      <c r="AB303" s="1"/>
      <c r="AV303" s="1"/>
    </row>
    <row r="304" spans="13:70">
      <c r="N304" s="1"/>
      <c r="O304" s="1"/>
      <c r="P304" s="1"/>
      <c r="Z304" s="1"/>
      <c r="AA304" s="1"/>
      <c r="AB304" s="1"/>
      <c r="AV304" s="1"/>
    </row>
    <row r="305" spans="14:48">
      <c r="N305" s="1"/>
      <c r="O305" s="1"/>
      <c r="P305" s="1"/>
      <c r="Z305" s="1"/>
      <c r="AA305" s="1"/>
      <c r="AB305" s="1"/>
      <c r="AV305" s="1"/>
    </row>
    <row r="306" spans="14:48">
      <c r="N306" s="1"/>
      <c r="O306" s="1"/>
      <c r="P306" s="1"/>
      <c r="Z306" s="1"/>
      <c r="AA306" s="1"/>
      <c r="AB306" s="1"/>
      <c r="AV306" s="1"/>
    </row>
    <row r="307" spans="14:48">
      <c r="N307" s="1"/>
      <c r="O307" s="1"/>
      <c r="P307" s="1"/>
      <c r="Z307" s="1"/>
      <c r="AA307" s="1"/>
      <c r="AB307" s="1"/>
      <c r="AV307" s="1"/>
    </row>
    <row r="308" spans="14:48">
      <c r="N308" s="1"/>
      <c r="O308" s="1"/>
      <c r="P308" s="1"/>
      <c r="Z308" s="1"/>
      <c r="AA308" s="1"/>
      <c r="AB308" s="1"/>
      <c r="AV308" s="1"/>
    </row>
    <row r="309" spans="14:48">
      <c r="N309" s="1"/>
      <c r="O309" s="1"/>
      <c r="P309" s="1"/>
      <c r="Z309" s="1"/>
      <c r="AA309" s="1"/>
      <c r="AB309" s="1"/>
      <c r="AV309" s="1"/>
    </row>
    <row r="310" spans="14:48">
      <c r="N310" s="1"/>
      <c r="O310" s="1"/>
      <c r="P310" s="1"/>
      <c r="Z310" s="1"/>
      <c r="AA310" s="1"/>
      <c r="AB310" s="1"/>
      <c r="AV310" s="1"/>
    </row>
    <row r="311" spans="14:48">
      <c r="N311" s="1"/>
      <c r="O311" s="1"/>
      <c r="P311" s="1"/>
      <c r="Z311" s="1"/>
      <c r="AA311" s="1"/>
      <c r="AB311" s="1"/>
      <c r="AV311" s="1"/>
    </row>
    <row r="312" spans="14:48">
      <c r="N312" s="1"/>
      <c r="O312" s="1"/>
      <c r="P312" s="1"/>
      <c r="Z312" s="1"/>
      <c r="AA312" s="1"/>
      <c r="AB312" s="1"/>
      <c r="AV312" s="1"/>
    </row>
    <row r="313" spans="14:48">
      <c r="N313" s="1"/>
      <c r="O313" s="1"/>
      <c r="P313" s="1"/>
      <c r="Z313" s="1"/>
      <c r="AA313" s="1"/>
      <c r="AB313" s="1"/>
      <c r="AV313" s="1"/>
    </row>
    <row r="314" spans="14:48">
      <c r="N314" s="1"/>
      <c r="O314" s="1"/>
      <c r="P314" s="1"/>
      <c r="Z314" s="1"/>
      <c r="AA314" s="1"/>
      <c r="AB314" s="1"/>
      <c r="AV314" s="1"/>
    </row>
    <row r="315" spans="14:48">
      <c r="N315" s="1"/>
      <c r="O315" s="1"/>
      <c r="P315" s="1"/>
      <c r="Z315" s="1"/>
      <c r="AA315" s="1"/>
      <c r="AB315" s="1"/>
      <c r="AV315" s="1"/>
    </row>
    <row r="316" spans="14:48">
      <c r="N316" s="1"/>
      <c r="O316" s="1"/>
      <c r="P316" s="1"/>
      <c r="Z316" s="1"/>
      <c r="AA316" s="1"/>
      <c r="AB316" s="1"/>
      <c r="AV316" s="1"/>
    </row>
    <row r="317" spans="14:48">
      <c r="N317" s="1"/>
      <c r="O317" s="1"/>
      <c r="P317" s="1"/>
      <c r="Z317" s="1"/>
      <c r="AA317" s="1"/>
      <c r="AB317" s="1"/>
      <c r="AV317" s="1"/>
    </row>
    <row r="318" spans="14:48">
      <c r="N318" s="1"/>
      <c r="O318" s="1"/>
      <c r="P318" s="1"/>
      <c r="Z318" s="1"/>
      <c r="AA318" s="1"/>
      <c r="AB318" s="1"/>
      <c r="AV318" s="1"/>
    </row>
    <row r="319" spans="14:48">
      <c r="N319" s="1"/>
      <c r="O319" s="1"/>
      <c r="P319" s="1"/>
      <c r="Z319" s="1"/>
      <c r="AA319" s="1"/>
      <c r="AB319" s="1"/>
      <c r="AV319" s="1"/>
    </row>
    <row r="320" spans="14:48">
      <c r="N320" s="1"/>
      <c r="O320" s="1"/>
      <c r="P320" s="1"/>
      <c r="Z320" s="1"/>
      <c r="AA320" s="1"/>
      <c r="AB320" s="1"/>
      <c r="AV320" s="1"/>
    </row>
    <row r="321" spans="14:48">
      <c r="N321" s="1"/>
      <c r="O321" s="1"/>
      <c r="P321" s="1"/>
      <c r="Z321" s="1"/>
      <c r="AA321" s="1"/>
      <c r="AB321" s="1"/>
      <c r="AV321" s="1"/>
    </row>
    <row r="322" spans="14:48">
      <c r="N322" s="1"/>
      <c r="O322" s="1"/>
      <c r="P322" s="1"/>
      <c r="Z322" s="1"/>
      <c r="AA322" s="1"/>
      <c r="AB322" s="1"/>
      <c r="AV322" s="1"/>
    </row>
    <row r="323" spans="14:48">
      <c r="N323" s="1"/>
      <c r="O323" s="1"/>
      <c r="P323" s="1"/>
      <c r="Z323" s="1"/>
      <c r="AA323" s="1"/>
      <c r="AB323" s="1"/>
      <c r="AV323" s="1"/>
    </row>
    <row r="324" spans="14:48">
      <c r="N324" s="1"/>
      <c r="O324" s="1"/>
      <c r="P324" s="1"/>
      <c r="Z324" s="1"/>
      <c r="AA324" s="1"/>
      <c r="AB324" s="1"/>
      <c r="AV324" s="1"/>
    </row>
    <row r="325" spans="14:48">
      <c r="N325" s="1"/>
      <c r="O325" s="1"/>
      <c r="P325" s="1"/>
      <c r="Z325" s="1"/>
      <c r="AA325" s="1"/>
      <c r="AB325" s="1"/>
      <c r="AV325" s="1"/>
    </row>
    <row r="326" spans="14:48">
      <c r="N326" s="1"/>
      <c r="O326" s="1"/>
      <c r="P326" s="1"/>
      <c r="Z326" s="1"/>
      <c r="AA326" s="1"/>
      <c r="AB326" s="1"/>
      <c r="AV326" s="1"/>
    </row>
    <row r="327" spans="14:48">
      <c r="N327" s="1"/>
      <c r="O327" s="1"/>
      <c r="P327" s="1"/>
      <c r="Z327" s="1"/>
      <c r="AA327" s="1"/>
      <c r="AB327" s="1"/>
      <c r="AV327" s="1"/>
    </row>
    <row r="328" spans="14:48">
      <c r="N328" s="1"/>
      <c r="O328" s="1"/>
      <c r="P328" s="1"/>
      <c r="Z328" s="1"/>
      <c r="AA328" s="1"/>
      <c r="AB328" s="1"/>
      <c r="AV328" s="1"/>
    </row>
    <row r="329" spans="14:48">
      <c r="N329" s="1"/>
      <c r="O329" s="1"/>
      <c r="P329" s="1"/>
      <c r="Z329" s="1"/>
      <c r="AA329" s="1"/>
      <c r="AB329" s="1"/>
      <c r="AV329" s="1"/>
    </row>
    <row r="330" spans="14:48">
      <c r="N330" s="1"/>
      <c r="O330" s="1"/>
      <c r="P330" s="1"/>
      <c r="Z330" s="1"/>
      <c r="AA330" s="1"/>
      <c r="AB330" s="1"/>
      <c r="AV330" s="1"/>
    </row>
    <row r="331" spans="14:48">
      <c r="N331" s="1"/>
      <c r="O331" s="1"/>
      <c r="P331" s="1"/>
      <c r="Z331" s="1"/>
      <c r="AA331" s="1"/>
      <c r="AB331" s="1"/>
      <c r="AV331" s="1"/>
    </row>
    <row r="332" spans="14:48">
      <c r="N332" s="1"/>
      <c r="O332" s="1"/>
      <c r="P332" s="1"/>
      <c r="Z332" s="1"/>
      <c r="AA332" s="1"/>
      <c r="AB332" s="1"/>
      <c r="AV332" s="1"/>
    </row>
    <row r="333" spans="14:48">
      <c r="N333" s="1"/>
      <c r="O333" s="1"/>
      <c r="P333" s="1"/>
      <c r="Z333" s="1"/>
      <c r="AA333" s="1"/>
      <c r="AB333" s="1"/>
      <c r="AV333" s="1"/>
    </row>
    <row r="334" spans="14:48">
      <c r="N334" s="1"/>
      <c r="O334" s="1"/>
      <c r="P334" s="1"/>
      <c r="Z334" s="1"/>
      <c r="AA334" s="1"/>
      <c r="AB334" s="1"/>
      <c r="AV334" s="1"/>
    </row>
    <row r="335" spans="14:48">
      <c r="N335" s="1"/>
      <c r="O335" s="1"/>
      <c r="P335" s="1"/>
      <c r="Z335" s="1"/>
      <c r="AA335" s="1"/>
      <c r="AB335" s="1"/>
      <c r="AV335" s="1"/>
    </row>
    <row r="336" spans="14:48">
      <c r="N336" s="1"/>
      <c r="O336" s="1"/>
      <c r="P336" s="1"/>
      <c r="Z336" s="1"/>
      <c r="AA336" s="1"/>
      <c r="AB336" s="1"/>
      <c r="AV336" s="1"/>
    </row>
    <row r="337" spans="14:48">
      <c r="N337" s="1"/>
      <c r="O337" s="1"/>
      <c r="P337" s="1"/>
      <c r="Z337" s="1"/>
      <c r="AA337" s="1"/>
      <c r="AB337" s="1"/>
      <c r="AV337" s="1"/>
    </row>
    <row r="338" spans="14:48">
      <c r="N338" s="1"/>
      <c r="O338" s="1"/>
      <c r="P338" s="1"/>
      <c r="Z338" s="1"/>
      <c r="AA338" s="1"/>
      <c r="AB338" s="1"/>
      <c r="AV338" s="1"/>
    </row>
    <row r="339" spans="14:48">
      <c r="N339" s="1"/>
      <c r="O339" s="1"/>
      <c r="P339" s="1"/>
      <c r="Z339" s="1"/>
      <c r="AA339" s="1"/>
      <c r="AB339" s="1"/>
      <c r="AV339" s="1"/>
    </row>
    <row r="340" spans="14:48">
      <c r="N340" s="1"/>
      <c r="O340" s="1"/>
      <c r="P340" s="1"/>
      <c r="Z340" s="1"/>
      <c r="AA340" s="1"/>
      <c r="AB340" s="1"/>
      <c r="AV340" s="1"/>
    </row>
    <row r="341" spans="14:48">
      <c r="N341" s="1"/>
      <c r="O341" s="1"/>
      <c r="P341" s="1"/>
      <c r="Z341" s="1"/>
      <c r="AA341" s="1"/>
      <c r="AB341" s="1"/>
      <c r="AV341" s="1"/>
    </row>
    <row r="342" spans="14:48">
      <c r="N342" s="1"/>
      <c r="O342" s="1"/>
      <c r="P342" s="1"/>
      <c r="Z342" s="1"/>
      <c r="AA342" s="1"/>
      <c r="AB342" s="1"/>
      <c r="AV342" s="1"/>
    </row>
    <row r="343" spans="14:48">
      <c r="N343" s="1"/>
      <c r="O343" s="1"/>
      <c r="P343" s="1"/>
      <c r="Z343" s="1"/>
      <c r="AA343" s="1"/>
      <c r="AB343" s="1"/>
      <c r="AV343" s="1"/>
    </row>
    <row r="344" spans="14:48">
      <c r="N344" s="1"/>
      <c r="O344" s="1"/>
      <c r="P344" s="1"/>
      <c r="Z344" s="1"/>
      <c r="AA344" s="1"/>
      <c r="AB344" s="1"/>
      <c r="AV344" s="1"/>
    </row>
    <row r="345" spans="14:48">
      <c r="N345" s="1"/>
      <c r="O345" s="1"/>
      <c r="P345" s="1"/>
      <c r="Z345" s="1"/>
      <c r="AA345" s="1"/>
      <c r="AB345" s="1"/>
      <c r="AV345" s="1"/>
    </row>
    <row r="346" spans="14:48">
      <c r="N346" s="1"/>
      <c r="O346" s="1"/>
      <c r="P346" s="1"/>
      <c r="Z346" s="1"/>
      <c r="AA346" s="1"/>
      <c r="AB346" s="1"/>
      <c r="AV346" s="1"/>
    </row>
    <row r="347" spans="14:48">
      <c r="N347" s="1"/>
      <c r="O347" s="1"/>
      <c r="P347" s="1"/>
      <c r="Z347" s="1"/>
      <c r="AA347" s="1"/>
      <c r="AB347" s="1"/>
      <c r="AV347" s="1"/>
    </row>
    <row r="348" spans="14:48">
      <c r="N348" s="1"/>
      <c r="O348" s="1"/>
      <c r="P348" s="1"/>
      <c r="Z348" s="1"/>
      <c r="AA348" s="1"/>
      <c r="AB348" s="1"/>
      <c r="AV348" s="1"/>
    </row>
    <row r="349" spans="14:48">
      <c r="N349" s="1"/>
      <c r="O349" s="1"/>
      <c r="P349" s="1"/>
      <c r="Z349" s="1"/>
      <c r="AA349" s="1"/>
      <c r="AB349" s="1"/>
      <c r="AV349" s="1"/>
    </row>
    <row r="350" spans="14:48">
      <c r="N350" s="1"/>
      <c r="O350" s="1"/>
      <c r="P350" s="1"/>
      <c r="Z350" s="1"/>
      <c r="AA350" s="1"/>
      <c r="AB350" s="1"/>
      <c r="AV350" s="1"/>
    </row>
    <row r="351" spans="14:48">
      <c r="N351" s="1"/>
      <c r="O351" s="1"/>
      <c r="P351" s="1"/>
      <c r="Z351" s="1"/>
      <c r="AA351" s="1"/>
      <c r="AB351" s="1"/>
      <c r="AV351" s="1"/>
    </row>
    <row r="352" spans="14:48">
      <c r="N352" s="1"/>
      <c r="O352" s="1"/>
      <c r="P352" s="1"/>
      <c r="Z352" s="1"/>
      <c r="AA352" s="1"/>
      <c r="AB352" s="1"/>
      <c r="AV352" s="1"/>
    </row>
    <row r="353" spans="14:48">
      <c r="N353" s="1"/>
      <c r="O353" s="1"/>
      <c r="P353" s="1"/>
      <c r="Z353" s="1"/>
      <c r="AA353" s="1"/>
      <c r="AB353" s="1"/>
      <c r="AV353" s="1"/>
    </row>
    <row r="354" spans="14:48">
      <c r="N354" s="1"/>
      <c r="O354" s="1"/>
      <c r="P354" s="1"/>
      <c r="Z354" s="1"/>
      <c r="AA354" s="1"/>
      <c r="AB354" s="1"/>
      <c r="AV354" s="1"/>
    </row>
    <row r="355" spans="14:48">
      <c r="N355" s="1"/>
      <c r="O355" s="1"/>
      <c r="P355" s="1"/>
      <c r="Z355" s="1"/>
      <c r="AA355" s="1"/>
      <c r="AB355" s="1"/>
      <c r="AV355" s="1"/>
    </row>
    <row r="356" spans="14:48">
      <c r="N356" s="1"/>
      <c r="O356" s="1"/>
      <c r="P356" s="1"/>
      <c r="Z356" s="1"/>
      <c r="AA356" s="1"/>
      <c r="AB356" s="1"/>
      <c r="AV356" s="1"/>
    </row>
    <row r="357" spans="14:48">
      <c r="N357" s="1"/>
      <c r="O357" s="1"/>
      <c r="P357" s="1"/>
      <c r="Z357" s="1"/>
      <c r="AA357" s="1"/>
      <c r="AB357" s="1"/>
      <c r="AV357" s="1"/>
    </row>
    <row r="358" spans="14:48">
      <c r="N358" s="1"/>
      <c r="O358" s="1"/>
      <c r="P358" s="1"/>
      <c r="Z358" s="1"/>
      <c r="AA358" s="1"/>
      <c r="AB358" s="1"/>
      <c r="AV358" s="1"/>
    </row>
    <row r="359" spans="14:48">
      <c r="N359" s="1"/>
      <c r="O359" s="1"/>
      <c r="P359" s="1"/>
      <c r="Z359" s="1"/>
      <c r="AA359" s="1"/>
      <c r="AB359" s="1"/>
      <c r="AV359" s="1"/>
    </row>
    <row r="360" spans="14:48">
      <c r="N360" s="1"/>
      <c r="O360" s="1"/>
      <c r="P360" s="1"/>
      <c r="Z360" s="1"/>
      <c r="AA360" s="1"/>
      <c r="AB360" s="1"/>
      <c r="AV360" s="1"/>
    </row>
    <row r="361" spans="14:48">
      <c r="N361" s="1"/>
      <c r="O361" s="1"/>
      <c r="P361" s="1"/>
      <c r="Z361" s="1"/>
      <c r="AA361" s="1"/>
      <c r="AB361" s="1"/>
      <c r="AV361" s="1"/>
    </row>
    <row r="362" spans="14:48">
      <c r="N362" s="1"/>
      <c r="O362" s="1"/>
      <c r="P362" s="1"/>
      <c r="Z362" s="1"/>
      <c r="AA362" s="1"/>
      <c r="AB362" s="1"/>
      <c r="AU362" s="1"/>
      <c r="AV362" s="1"/>
    </row>
    <row r="363" spans="14:48">
      <c r="N363" s="1"/>
      <c r="O363" s="1"/>
      <c r="P363" s="1"/>
      <c r="Z363" s="1"/>
      <c r="AA363" s="1"/>
      <c r="AB363" s="1"/>
      <c r="AU363" s="1"/>
      <c r="AV363" s="1"/>
    </row>
    <row r="364" spans="14:48">
      <c r="N364" s="1"/>
      <c r="O364" s="1"/>
      <c r="P364" s="1"/>
      <c r="Z364" s="1"/>
      <c r="AA364" s="1"/>
      <c r="AB364" s="1"/>
      <c r="AU364" s="1"/>
      <c r="AV364" s="1"/>
    </row>
    <row r="365" spans="14:48">
      <c r="N365" s="1"/>
      <c r="O365" s="1"/>
      <c r="P365" s="1"/>
      <c r="Z365" s="1"/>
      <c r="AA365" s="1"/>
      <c r="AB365" s="1"/>
      <c r="AU365" s="1"/>
      <c r="AV365" s="1"/>
    </row>
    <row r="366" spans="14:48">
      <c r="N366" s="1"/>
      <c r="O366" s="1"/>
      <c r="P366" s="1"/>
      <c r="Z366" s="1"/>
      <c r="AA366" s="1"/>
      <c r="AB366" s="1"/>
      <c r="AU366" s="1"/>
      <c r="AV366" s="1"/>
    </row>
    <row r="367" spans="14:48">
      <c r="N367" s="1"/>
      <c r="O367" s="1"/>
      <c r="P367" s="1"/>
      <c r="Z367" s="1"/>
      <c r="AA367" s="1"/>
      <c r="AB367" s="1"/>
      <c r="AU367" s="1"/>
      <c r="AV367" s="1"/>
    </row>
    <row r="368" spans="14:48">
      <c r="N368" s="1"/>
      <c r="O368" s="1"/>
      <c r="P368" s="1"/>
      <c r="Z368" s="1"/>
      <c r="AA368" s="1"/>
      <c r="AB368" s="1"/>
      <c r="AU368" s="1"/>
      <c r="AV368" s="1"/>
    </row>
    <row r="369" spans="14:48">
      <c r="N369" s="1"/>
      <c r="O369" s="1"/>
      <c r="P369" s="1"/>
      <c r="Z369" s="1"/>
      <c r="AA369" s="1"/>
      <c r="AB369" s="1"/>
      <c r="AU369" s="1"/>
      <c r="AV369" s="1"/>
    </row>
    <row r="370" spans="14:48">
      <c r="N370" s="1"/>
      <c r="O370" s="1"/>
      <c r="P370" s="1"/>
      <c r="Z370" s="1"/>
      <c r="AA370" s="1"/>
      <c r="AB370" s="1"/>
      <c r="AU370" s="1"/>
      <c r="AV370" s="1"/>
    </row>
    <row r="371" spans="14:48">
      <c r="N371" s="1"/>
      <c r="O371" s="1"/>
      <c r="P371" s="1"/>
      <c r="Z371" s="1"/>
      <c r="AA371" s="1"/>
      <c r="AB371" s="1"/>
      <c r="AU371" s="1"/>
      <c r="AV371" s="1"/>
    </row>
    <row r="372" spans="14:48">
      <c r="N372" s="1"/>
      <c r="O372" s="1"/>
      <c r="P372" s="1"/>
      <c r="Z372" s="1"/>
      <c r="AA372" s="1"/>
      <c r="AB372" s="1"/>
      <c r="AU372" s="1"/>
      <c r="AV372" s="1"/>
    </row>
    <row r="373" spans="14:48">
      <c r="N373" s="1"/>
      <c r="O373" s="1"/>
      <c r="P373" s="1"/>
      <c r="Z373" s="1"/>
      <c r="AA373" s="1"/>
      <c r="AB373" s="1"/>
      <c r="AU373" s="1"/>
      <c r="AV373" s="1"/>
    </row>
    <row r="374" spans="14:48">
      <c r="N374" s="1"/>
      <c r="O374" s="1"/>
      <c r="P374" s="1"/>
      <c r="Z374" s="1"/>
      <c r="AA374" s="1"/>
      <c r="AB374" s="1"/>
      <c r="AU374" s="1"/>
      <c r="AV374" s="1"/>
    </row>
    <row r="375" spans="14:48">
      <c r="N375" s="1"/>
      <c r="O375" s="1"/>
      <c r="P375" s="1"/>
      <c r="Z375" s="1"/>
      <c r="AA375" s="1"/>
      <c r="AB375" s="1"/>
      <c r="AU375" s="1"/>
      <c r="AV375" s="1"/>
    </row>
    <row r="376" spans="14:48">
      <c r="N376" s="1"/>
      <c r="O376" s="1"/>
      <c r="P376" s="1"/>
      <c r="Z376" s="1"/>
      <c r="AA376" s="1"/>
      <c r="AB376" s="1"/>
      <c r="AU376" s="1"/>
      <c r="AV376" s="1"/>
    </row>
    <row r="377" spans="14:48">
      <c r="N377" s="1"/>
      <c r="O377" s="1"/>
      <c r="P377" s="1"/>
      <c r="Z377" s="1"/>
      <c r="AA377" s="1"/>
      <c r="AB377" s="1"/>
      <c r="AU377" s="1"/>
      <c r="AV377" s="1"/>
    </row>
    <row r="378" spans="14:48">
      <c r="N378" s="1"/>
      <c r="O378" s="1"/>
      <c r="P378" s="1"/>
      <c r="Z378" s="1"/>
      <c r="AA378" s="1"/>
      <c r="AB378" s="1"/>
      <c r="AU378" s="1"/>
      <c r="AV378" s="1"/>
    </row>
    <row r="379" spans="14:48">
      <c r="N379" s="1"/>
      <c r="O379" s="1"/>
      <c r="P379" s="1"/>
      <c r="Z379" s="1"/>
      <c r="AA379" s="1"/>
      <c r="AB379" s="1"/>
      <c r="AU379" s="1"/>
      <c r="AV379" s="1"/>
    </row>
    <row r="380" spans="14:48">
      <c r="N380" s="1"/>
      <c r="O380" s="1"/>
      <c r="P380" s="1"/>
      <c r="Z380" s="1"/>
      <c r="AA380" s="1"/>
      <c r="AB380" s="1"/>
      <c r="AU380" s="1"/>
      <c r="AV380" s="1"/>
    </row>
    <row r="381" spans="14:48">
      <c r="N381" s="1"/>
      <c r="O381" s="1"/>
      <c r="P381" s="1"/>
      <c r="Z381" s="1"/>
      <c r="AA381" s="1"/>
      <c r="AB381" s="1"/>
      <c r="AU381" s="1"/>
      <c r="AV381" s="1"/>
    </row>
    <row r="382" spans="14:48">
      <c r="N382" s="1"/>
      <c r="O382" s="1"/>
      <c r="P382" s="1"/>
      <c r="Z382" s="1"/>
      <c r="AA382" s="1"/>
      <c r="AB382" s="1"/>
      <c r="AU382" s="1"/>
      <c r="AV382" s="1"/>
    </row>
    <row r="383" spans="14:48">
      <c r="N383" s="1"/>
      <c r="O383" s="1"/>
      <c r="P383" s="1"/>
      <c r="Z383" s="1"/>
      <c r="AA383" s="1"/>
      <c r="AB383" s="1"/>
      <c r="AU383" s="1"/>
      <c r="AV383" s="1"/>
    </row>
    <row r="384" spans="14:48">
      <c r="N384" s="1"/>
      <c r="O384" s="1"/>
      <c r="P384" s="1"/>
      <c r="Z384" s="1"/>
      <c r="AA384" s="1"/>
      <c r="AB384" s="1"/>
      <c r="AU384" s="1"/>
      <c r="AV384" s="1"/>
    </row>
    <row r="385" spans="14:48">
      <c r="N385" s="1"/>
      <c r="O385" s="1"/>
      <c r="P385" s="1"/>
      <c r="Z385" s="1"/>
      <c r="AA385" s="1"/>
      <c r="AB385" s="1"/>
      <c r="AU385" s="1"/>
      <c r="AV385" s="1"/>
    </row>
    <row r="386" spans="14:48">
      <c r="N386" s="1"/>
      <c r="O386" s="1"/>
      <c r="P386" s="1"/>
      <c r="Z386" s="1"/>
      <c r="AA386" s="1"/>
      <c r="AB386" s="1"/>
      <c r="AU386" s="1"/>
      <c r="AV386" s="1"/>
    </row>
    <row r="387" spans="14:48">
      <c r="N387" s="1"/>
      <c r="O387" s="1"/>
      <c r="P387" s="1"/>
      <c r="Z387" s="1"/>
      <c r="AA387" s="1"/>
      <c r="AB387" s="1"/>
      <c r="AU387" s="1"/>
      <c r="AV387" s="1"/>
    </row>
    <row r="388" spans="14:48">
      <c r="N388" s="1"/>
      <c r="O388" s="1"/>
      <c r="P388" s="1"/>
      <c r="Z388" s="1"/>
      <c r="AA388" s="1"/>
      <c r="AB388" s="1"/>
      <c r="AU388" s="1"/>
      <c r="AV388" s="1"/>
    </row>
    <row r="389" spans="14:48">
      <c r="N389" s="1"/>
      <c r="O389" s="1"/>
      <c r="P389" s="1"/>
      <c r="Z389" s="1"/>
      <c r="AA389" s="1"/>
      <c r="AB389" s="1"/>
      <c r="AU389" s="1"/>
      <c r="AV389" s="1"/>
    </row>
    <row r="390" spans="14:48">
      <c r="N390" s="1"/>
      <c r="O390" s="1"/>
      <c r="P390" s="1"/>
      <c r="Z390" s="1"/>
      <c r="AA390" s="1"/>
      <c r="AB390" s="1"/>
      <c r="AU390" s="1"/>
      <c r="AV390" s="1"/>
    </row>
    <row r="391" spans="14:48">
      <c r="N391" s="1"/>
      <c r="O391" s="1"/>
      <c r="P391" s="1"/>
      <c r="Z391" s="1"/>
      <c r="AA391" s="1"/>
      <c r="AB391" s="1"/>
      <c r="AU391" s="1"/>
      <c r="AV391" s="1"/>
    </row>
    <row r="392" spans="14:48">
      <c r="N392" s="1"/>
      <c r="O392" s="1"/>
      <c r="P392" s="1"/>
      <c r="Z392" s="1"/>
      <c r="AA392" s="1"/>
      <c r="AB392" s="1"/>
      <c r="AU392" s="1"/>
      <c r="AV392" s="1"/>
    </row>
    <row r="393" spans="14:48">
      <c r="N393" s="1"/>
      <c r="O393" s="1"/>
      <c r="P393" s="1"/>
      <c r="Z393" s="1"/>
      <c r="AA393" s="1"/>
      <c r="AB393" s="1"/>
      <c r="AU393" s="1"/>
      <c r="AV393" s="1"/>
    </row>
    <row r="394" spans="14:48">
      <c r="N394" s="1"/>
      <c r="O394" s="1"/>
      <c r="P394" s="1"/>
      <c r="Z394" s="1"/>
      <c r="AA394" s="1"/>
      <c r="AB394" s="1"/>
      <c r="AU394" s="1"/>
      <c r="AV394" s="1"/>
    </row>
    <row r="395" spans="14:48">
      <c r="N395" s="1"/>
      <c r="O395" s="1"/>
      <c r="P395" s="1"/>
      <c r="Z395" s="1"/>
      <c r="AA395" s="1"/>
      <c r="AB395" s="1"/>
      <c r="AU395" s="1"/>
      <c r="AV395" s="1"/>
    </row>
    <row r="396" spans="14:48">
      <c r="N396" s="1"/>
      <c r="O396" s="1"/>
      <c r="P396" s="1"/>
      <c r="Z396" s="1"/>
      <c r="AA396" s="1"/>
      <c r="AB396" s="1"/>
      <c r="AU396" s="1"/>
      <c r="AV396" s="1"/>
    </row>
    <row r="397" spans="14:48">
      <c r="N397" s="1"/>
      <c r="O397" s="1"/>
      <c r="P397" s="1"/>
      <c r="Z397" s="1"/>
      <c r="AA397" s="1"/>
      <c r="AB397" s="1"/>
      <c r="AU397" s="1"/>
      <c r="AV397" s="1"/>
    </row>
    <row r="398" spans="14:48">
      <c r="N398" s="1"/>
      <c r="O398" s="1"/>
      <c r="P398" s="1"/>
      <c r="Z398" s="1"/>
      <c r="AA398" s="1"/>
      <c r="AB398" s="1"/>
      <c r="AU398" s="1"/>
      <c r="AV398" s="1"/>
    </row>
    <row r="399" spans="14:48">
      <c r="N399" s="1"/>
      <c r="O399" s="1"/>
      <c r="P399" s="1"/>
      <c r="Z399" s="1"/>
      <c r="AA399" s="1"/>
      <c r="AB399" s="1"/>
      <c r="AU399" s="1"/>
      <c r="AV399" s="1"/>
    </row>
    <row r="400" spans="14:48">
      <c r="N400" s="1"/>
      <c r="O400" s="1"/>
      <c r="P400" s="1"/>
      <c r="Z400" s="1"/>
      <c r="AA400" s="1"/>
      <c r="AB400" s="1"/>
      <c r="AU400" s="1"/>
      <c r="AV400" s="1"/>
    </row>
    <row r="401" spans="14:48">
      <c r="N401" s="1"/>
      <c r="O401" s="1"/>
      <c r="P401" s="1"/>
      <c r="Z401" s="1"/>
      <c r="AA401" s="1"/>
      <c r="AB401" s="1"/>
      <c r="AU401" s="1"/>
      <c r="AV401" s="1"/>
    </row>
    <row r="402" spans="14:48">
      <c r="N402" s="1"/>
      <c r="O402" s="1"/>
      <c r="P402" s="1"/>
      <c r="Z402" s="1"/>
      <c r="AA402" s="1"/>
      <c r="AB402" s="1"/>
      <c r="AU402" s="1"/>
      <c r="AV402" s="1"/>
    </row>
    <row r="403" spans="14:48">
      <c r="N403" s="1"/>
      <c r="O403" s="1"/>
      <c r="P403" s="1"/>
      <c r="Z403" s="1"/>
      <c r="AA403" s="1"/>
      <c r="AB403" s="1"/>
      <c r="AU403" s="1"/>
      <c r="AV403" s="1"/>
    </row>
    <row r="404" spans="14:48">
      <c r="N404" s="1"/>
      <c r="O404" s="1"/>
      <c r="P404" s="1"/>
      <c r="Z404" s="1"/>
      <c r="AA404" s="1"/>
      <c r="AB404" s="1"/>
      <c r="AU404" s="1"/>
      <c r="AV404" s="1"/>
    </row>
    <row r="405" spans="14:48">
      <c r="N405" s="1"/>
      <c r="O405" s="1"/>
      <c r="P405" s="1"/>
      <c r="Z405" s="1"/>
      <c r="AA405" s="1"/>
      <c r="AB405" s="1"/>
      <c r="AU405" s="1"/>
      <c r="AV405" s="1"/>
    </row>
    <row r="406" spans="14:48">
      <c r="N406" s="1"/>
      <c r="O406" s="1"/>
      <c r="P406" s="1"/>
      <c r="Z406" s="1"/>
      <c r="AA406" s="1"/>
      <c r="AB406" s="1"/>
      <c r="AU406" s="1"/>
      <c r="AV406" s="1"/>
    </row>
    <row r="407" spans="14:48">
      <c r="N407" s="1"/>
      <c r="O407" s="1"/>
      <c r="P407" s="1"/>
      <c r="Z407" s="1"/>
      <c r="AA407" s="1"/>
      <c r="AB407" s="1"/>
      <c r="AU407" s="1"/>
      <c r="AV407" s="1"/>
    </row>
    <row r="408" spans="14:48">
      <c r="N408" s="1"/>
      <c r="O408" s="1"/>
      <c r="P408" s="1"/>
      <c r="Z408" s="1"/>
      <c r="AA408" s="1"/>
      <c r="AB408" s="1"/>
      <c r="AU408" s="1"/>
      <c r="AV408" s="1"/>
    </row>
    <row r="409" spans="14:48">
      <c r="N409" s="1"/>
      <c r="O409" s="1"/>
      <c r="P409" s="1"/>
      <c r="Z409" s="1"/>
      <c r="AA409" s="1"/>
      <c r="AB409" s="1"/>
      <c r="AU409" s="1"/>
      <c r="AV409" s="1"/>
    </row>
    <row r="410" spans="14:48">
      <c r="N410" s="1"/>
      <c r="O410" s="1"/>
      <c r="P410" s="1"/>
      <c r="Z410" s="1"/>
      <c r="AA410" s="1"/>
      <c r="AB410" s="1"/>
      <c r="AU410" s="1"/>
      <c r="AV410" s="1"/>
    </row>
    <row r="411" spans="14:48">
      <c r="N411" s="1"/>
      <c r="O411" s="1"/>
      <c r="P411" s="1"/>
      <c r="Z411" s="1"/>
      <c r="AA411" s="1"/>
      <c r="AB411" s="1"/>
      <c r="AU411" s="1"/>
      <c r="AV411" s="1"/>
    </row>
    <row r="412" spans="14:48">
      <c r="N412" s="1"/>
      <c r="O412" s="1"/>
      <c r="P412" s="1"/>
      <c r="Z412" s="1"/>
      <c r="AA412" s="1"/>
      <c r="AB412" s="1"/>
      <c r="AU412" s="1"/>
      <c r="AV412" s="1"/>
    </row>
    <row r="413" spans="14:48">
      <c r="N413" s="1"/>
      <c r="O413" s="1"/>
      <c r="P413" s="1"/>
      <c r="Z413" s="1"/>
      <c r="AA413" s="1"/>
      <c r="AB413" s="1"/>
      <c r="AU413" s="1"/>
      <c r="AV413" s="1"/>
    </row>
    <row r="414" spans="14:48">
      <c r="N414" s="1"/>
      <c r="O414" s="1"/>
      <c r="P414" s="1"/>
      <c r="Z414" s="1"/>
      <c r="AA414" s="1"/>
      <c r="AB414" s="1"/>
      <c r="AU414" s="1"/>
      <c r="AV414" s="1"/>
    </row>
    <row r="415" spans="14:48">
      <c r="N415" s="1"/>
      <c r="O415" s="1"/>
      <c r="P415" s="1"/>
      <c r="Z415" s="1"/>
      <c r="AA415" s="1"/>
      <c r="AB415" s="1"/>
      <c r="AU415" s="1"/>
      <c r="AV415" s="1"/>
    </row>
    <row r="416" spans="14:48">
      <c r="N416" s="1"/>
      <c r="O416" s="1"/>
      <c r="P416" s="1"/>
      <c r="Z416" s="1"/>
      <c r="AA416" s="1"/>
      <c r="AB416" s="1"/>
      <c r="AU416" s="1"/>
      <c r="AV416" s="1"/>
    </row>
    <row r="417" spans="14:48">
      <c r="N417" s="1"/>
      <c r="O417" s="1"/>
      <c r="P417" s="1"/>
      <c r="Z417" s="1"/>
      <c r="AA417" s="1"/>
      <c r="AB417" s="1"/>
      <c r="AU417" s="1"/>
      <c r="AV417" s="1"/>
    </row>
    <row r="418" spans="14:48">
      <c r="N418" s="1"/>
      <c r="O418" s="1"/>
      <c r="P418" s="1"/>
      <c r="Z418" s="1"/>
      <c r="AA418" s="1"/>
      <c r="AB418" s="1"/>
      <c r="AU418" s="1"/>
      <c r="AV418" s="1"/>
    </row>
    <row r="419" spans="14:48">
      <c r="N419" s="1"/>
      <c r="O419" s="1"/>
      <c r="P419" s="1"/>
      <c r="Z419" s="1"/>
      <c r="AA419" s="1"/>
      <c r="AB419" s="1"/>
      <c r="AU419" s="1"/>
      <c r="AV419" s="1"/>
    </row>
    <row r="420" spans="14:48">
      <c r="N420" s="1"/>
      <c r="O420" s="1"/>
      <c r="P420" s="1"/>
      <c r="Z420" s="1"/>
      <c r="AA420" s="1"/>
      <c r="AB420" s="1"/>
      <c r="AU420" s="1"/>
      <c r="AV420" s="1"/>
    </row>
    <row r="421" spans="14:48">
      <c r="N421" s="1"/>
      <c r="O421" s="1"/>
      <c r="P421" s="1"/>
      <c r="Z421" s="1"/>
      <c r="AA421" s="1"/>
      <c r="AB421" s="1"/>
      <c r="AU421" s="1"/>
      <c r="AV421" s="1"/>
    </row>
    <row r="422" spans="14:48">
      <c r="N422" s="1"/>
      <c r="O422" s="1"/>
      <c r="P422" s="1"/>
      <c r="Z422" s="1"/>
      <c r="AA422" s="1"/>
      <c r="AB422" s="1"/>
      <c r="AU422" s="1"/>
      <c r="AV422" s="1"/>
    </row>
    <row r="423" spans="14:48">
      <c r="N423" s="1"/>
      <c r="O423" s="1"/>
      <c r="P423" s="1"/>
      <c r="Z423" s="1"/>
      <c r="AA423" s="1"/>
      <c r="AB423" s="1"/>
      <c r="AU423" s="1"/>
      <c r="AV423" s="1"/>
    </row>
    <row r="424" spans="14:48">
      <c r="N424" s="1"/>
      <c r="O424" s="1"/>
      <c r="P424" s="1"/>
      <c r="Z424" s="1"/>
      <c r="AA424" s="1"/>
      <c r="AB424" s="1"/>
      <c r="AU424" s="1"/>
      <c r="AV424" s="1"/>
    </row>
    <row r="425" spans="14:48">
      <c r="N425" s="1"/>
      <c r="O425" s="1"/>
      <c r="P425" s="1"/>
      <c r="Z425" s="1"/>
      <c r="AA425" s="1"/>
      <c r="AB425" s="1"/>
      <c r="AU425" s="1"/>
      <c r="AV425" s="1"/>
    </row>
    <row r="426" spans="14:48">
      <c r="N426" s="1"/>
      <c r="O426" s="1"/>
      <c r="P426" s="1"/>
      <c r="Z426" s="1"/>
      <c r="AA426" s="1"/>
      <c r="AB426" s="1"/>
      <c r="AU426" s="1"/>
      <c r="AV426" s="1"/>
    </row>
    <row r="427" spans="14:48">
      <c r="N427" s="1"/>
      <c r="O427" s="1"/>
      <c r="P427" s="1"/>
      <c r="Z427" s="1"/>
      <c r="AA427" s="1"/>
      <c r="AB427" s="1"/>
      <c r="AU427" s="1"/>
      <c r="AV427" s="1"/>
    </row>
    <row r="428" spans="14:48">
      <c r="N428" s="1"/>
      <c r="O428" s="1"/>
      <c r="P428" s="1"/>
      <c r="Z428" s="1"/>
      <c r="AA428" s="1"/>
      <c r="AB428" s="1"/>
      <c r="AU428" s="1"/>
      <c r="AV428" s="1"/>
    </row>
    <row r="429" spans="14:48">
      <c r="N429" s="1"/>
      <c r="O429" s="1"/>
      <c r="P429" s="1"/>
      <c r="Z429" s="1"/>
      <c r="AA429" s="1"/>
      <c r="AB429" s="1"/>
      <c r="AU429" s="1"/>
      <c r="AV429" s="1"/>
    </row>
    <row r="430" spans="14:48">
      <c r="N430" s="1"/>
      <c r="O430" s="1"/>
      <c r="P430" s="1"/>
      <c r="Z430" s="1"/>
      <c r="AA430" s="1"/>
      <c r="AB430" s="1"/>
      <c r="AU430" s="1"/>
      <c r="AV430" s="1"/>
    </row>
    <row r="431" spans="14:48">
      <c r="N431" s="1"/>
      <c r="O431" s="1"/>
      <c r="P431" s="1"/>
      <c r="Z431" s="1"/>
      <c r="AA431" s="1"/>
      <c r="AB431" s="1"/>
      <c r="AU431" s="1"/>
      <c r="AV431" s="1"/>
    </row>
    <row r="432" spans="14:48">
      <c r="N432" s="1"/>
      <c r="O432" s="1"/>
      <c r="P432" s="1"/>
      <c r="Z432" s="1"/>
      <c r="AA432" s="1"/>
      <c r="AB432" s="1"/>
      <c r="AU432" s="1"/>
      <c r="AV432" s="1"/>
    </row>
    <row r="433" spans="13:70">
      <c r="N433" s="1"/>
      <c r="O433" s="1"/>
      <c r="P433" s="1"/>
      <c r="Z433" s="1"/>
      <c r="AA433" s="1"/>
      <c r="AB433" s="1"/>
      <c r="AU433" s="1"/>
      <c r="AV433" s="1"/>
    </row>
    <row r="434" spans="13:70">
      <c r="M434" s="1"/>
      <c r="N434" s="1"/>
      <c r="O434" s="1"/>
      <c r="P434" s="1"/>
      <c r="Y434" s="1"/>
      <c r="Z434" s="1"/>
      <c r="AA434" s="1"/>
      <c r="AB434" s="1"/>
      <c r="AU434" s="1"/>
      <c r="AV434" s="1"/>
      <c r="BR434" s="1"/>
    </row>
    <row r="435" spans="13:70">
      <c r="M435" s="1"/>
      <c r="N435" s="1"/>
      <c r="O435" s="1"/>
      <c r="P435" s="1"/>
      <c r="Y435" s="1"/>
      <c r="Z435" s="1"/>
      <c r="AA435" s="1"/>
      <c r="AB435" s="1"/>
      <c r="AU435" s="1"/>
      <c r="AV435" s="1"/>
      <c r="BR435" s="1"/>
    </row>
    <row r="436" spans="13:70">
      <c r="M436" s="1"/>
      <c r="N436" s="1"/>
      <c r="O436" s="1"/>
      <c r="P436" s="1"/>
      <c r="Y436" s="1"/>
      <c r="Z436" s="1"/>
      <c r="AA436" s="1"/>
      <c r="AB436" s="1"/>
      <c r="AU436" s="1"/>
      <c r="AV436" s="1"/>
      <c r="BR436" s="1"/>
    </row>
    <row r="437" spans="13:70">
      <c r="M437" s="1"/>
      <c r="N437" s="1"/>
      <c r="O437" s="1"/>
      <c r="P437" s="1"/>
      <c r="Y437" s="1"/>
      <c r="Z437" s="1"/>
      <c r="AA437" s="1"/>
      <c r="AB437" s="1"/>
      <c r="AU437" s="1"/>
      <c r="AV437" s="1"/>
      <c r="BR437" s="1"/>
    </row>
    <row r="438" spans="13:70">
      <c r="M438" s="1"/>
      <c r="N438" s="1"/>
      <c r="O438" s="1"/>
      <c r="P438" s="1"/>
      <c r="Y438" s="1"/>
      <c r="Z438" s="1"/>
      <c r="AA438" s="1"/>
      <c r="AB438" s="1"/>
      <c r="AU438" s="1"/>
      <c r="AV438" s="1"/>
      <c r="BR438" s="1"/>
    </row>
    <row r="439" spans="13:70">
      <c r="M439" s="1"/>
      <c r="N439" s="1"/>
      <c r="O439" s="1"/>
      <c r="P439" s="1"/>
      <c r="Y439" s="1"/>
      <c r="Z439" s="1"/>
      <c r="AA439" s="1"/>
      <c r="AB439" s="1"/>
      <c r="AU439" s="1"/>
      <c r="AV439" s="1"/>
      <c r="BR439" s="1"/>
    </row>
    <row r="440" spans="13:70">
      <c r="M440" s="1"/>
      <c r="N440" s="1"/>
      <c r="O440" s="1"/>
      <c r="P440" s="1"/>
      <c r="Y440" s="1"/>
      <c r="Z440" s="1"/>
      <c r="AA440" s="1"/>
      <c r="AB440" s="1"/>
      <c r="AU440" s="1"/>
      <c r="AV440" s="1"/>
      <c r="BR440" s="1"/>
    </row>
    <row r="441" spans="13:70">
      <c r="M441" s="1"/>
      <c r="N441" s="1"/>
      <c r="O441" s="1"/>
      <c r="P441" s="1"/>
      <c r="Y441" s="1"/>
      <c r="Z441" s="1"/>
      <c r="AA441" s="1"/>
      <c r="AB441" s="1"/>
      <c r="AU441" s="1"/>
      <c r="AV441" s="1"/>
      <c r="BR441" s="1"/>
    </row>
    <row r="442" spans="13:70">
      <c r="M442" s="1"/>
      <c r="N442" s="1"/>
      <c r="O442" s="1"/>
      <c r="P442" s="1"/>
      <c r="Y442" s="1"/>
      <c r="Z442" s="1"/>
      <c r="AA442" s="1"/>
      <c r="AB442" s="1"/>
      <c r="AU442" s="1"/>
      <c r="AV442" s="1"/>
      <c r="BR442" s="1"/>
    </row>
    <row r="443" spans="13:70">
      <c r="M443" s="1"/>
      <c r="N443" s="1"/>
      <c r="O443" s="1"/>
      <c r="P443" s="1"/>
      <c r="Y443" s="1"/>
      <c r="Z443" s="1"/>
      <c r="AA443" s="1"/>
      <c r="AB443" s="1"/>
      <c r="AU443" s="1"/>
      <c r="AV443" s="1"/>
      <c r="BR443" s="1"/>
    </row>
    <row r="444" spans="13:70">
      <c r="M444" s="1"/>
      <c r="N444" s="1"/>
      <c r="O444" s="1"/>
      <c r="P444" s="1"/>
      <c r="Y444" s="1"/>
      <c r="Z444" s="1"/>
      <c r="AA444" s="1"/>
      <c r="AB444" s="1"/>
      <c r="AU444" s="1"/>
      <c r="AV444" s="1"/>
      <c r="BR444" s="1"/>
    </row>
    <row r="445" spans="13:70">
      <c r="M445" s="1"/>
      <c r="N445" s="1"/>
      <c r="O445" s="1"/>
      <c r="P445" s="1"/>
      <c r="Y445" s="1"/>
      <c r="Z445" s="1"/>
      <c r="AA445" s="1"/>
      <c r="AB445" s="1"/>
      <c r="AU445" s="1"/>
      <c r="AV445" s="1"/>
      <c r="BR445" s="1"/>
    </row>
    <row r="446" spans="13:70">
      <c r="M446" s="1"/>
      <c r="N446" s="1"/>
      <c r="O446" s="1"/>
      <c r="P446" s="1"/>
      <c r="Y446" s="1"/>
      <c r="Z446" s="1"/>
      <c r="AA446" s="1"/>
      <c r="AB446" s="1"/>
      <c r="AU446" s="1"/>
      <c r="AV446" s="1"/>
      <c r="BR446" s="1"/>
    </row>
    <row r="447" spans="13:70">
      <c r="M447" s="1"/>
      <c r="N447" s="1"/>
      <c r="O447" s="1"/>
      <c r="P447" s="1"/>
      <c r="Y447" s="1"/>
      <c r="Z447" s="1"/>
      <c r="AA447" s="1"/>
      <c r="AB447" s="1"/>
      <c r="AU447" s="1"/>
      <c r="AV447" s="1"/>
      <c r="BR447" s="1"/>
    </row>
    <row r="448" spans="13:70">
      <c r="M448" s="1"/>
      <c r="N448" s="1"/>
      <c r="O448" s="1"/>
      <c r="P448" s="1"/>
      <c r="Y448" s="1"/>
      <c r="Z448" s="1"/>
      <c r="AA448" s="1"/>
      <c r="AB448" s="1"/>
      <c r="AU448" s="1"/>
      <c r="AV448" s="1"/>
      <c r="BR448" s="1"/>
    </row>
    <row r="449" spans="13:70">
      <c r="M449" s="1"/>
      <c r="N449" s="1"/>
      <c r="O449" s="1"/>
      <c r="P449" s="1"/>
      <c r="Y449" s="1"/>
      <c r="Z449" s="1"/>
      <c r="AA449" s="1"/>
      <c r="AB449" s="1"/>
      <c r="AU449" s="1"/>
      <c r="AV449" s="1"/>
      <c r="BR449" s="1"/>
    </row>
    <row r="450" spans="13:70">
      <c r="M450" s="1"/>
      <c r="N450" s="1"/>
      <c r="O450" s="1"/>
      <c r="P450" s="1"/>
      <c r="Y450" s="1"/>
      <c r="Z450" s="1"/>
      <c r="AA450" s="1"/>
      <c r="AB450" s="1"/>
      <c r="AU450" s="1"/>
      <c r="AV450" s="1"/>
      <c r="BR450" s="1"/>
    </row>
    <row r="451" spans="13:70">
      <c r="M451" s="1"/>
      <c r="N451" s="1"/>
      <c r="O451" s="1"/>
      <c r="P451" s="1"/>
      <c r="Y451" s="1"/>
      <c r="Z451" s="1"/>
      <c r="AA451" s="1"/>
      <c r="AB451" s="1"/>
      <c r="AU451" s="1"/>
      <c r="AV451" s="1"/>
      <c r="BR451" s="1"/>
    </row>
    <row r="452" spans="13:70">
      <c r="M452" s="1"/>
      <c r="N452" s="1"/>
      <c r="O452" s="1"/>
      <c r="P452" s="1"/>
      <c r="Y452" s="1"/>
      <c r="Z452" s="1"/>
      <c r="AA452" s="1"/>
      <c r="AB452" s="1"/>
      <c r="AU452" s="1"/>
      <c r="AV452" s="1"/>
      <c r="BR452" s="1"/>
    </row>
    <row r="453" spans="13:70">
      <c r="M453" s="1"/>
      <c r="N453" s="1"/>
      <c r="O453" s="1"/>
      <c r="P453" s="1"/>
      <c r="Y453" s="1"/>
      <c r="Z453" s="1"/>
      <c r="AA453" s="1"/>
      <c r="AB453" s="1"/>
      <c r="AU453" s="1"/>
      <c r="AV453" s="1"/>
      <c r="BR453" s="1"/>
    </row>
    <row r="454" spans="13:70">
      <c r="M454" s="1"/>
      <c r="N454" s="1"/>
      <c r="O454" s="1"/>
      <c r="P454" s="1"/>
      <c r="Y454" s="1"/>
      <c r="Z454" s="1"/>
      <c r="AA454" s="1"/>
      <c r="AB454" s="1"/>
      <c r="AU454" s="1"/>
      <c r="AV454" s="1"/>
      <c r="BR454" s="1"/>
    </row>
    <row r="455" spans="13:70">
      <c r="M455" s="1"/>
      <c r="N455" s="1"/>
      <c r="O455" s="1"/>
      <c r="P455" s="1"/>
      <c r="Y455" s="1"/>
      <c r="Z455" s="1"/>
      <c r="AA455" s="1"/>
      <c r="AB455" s="1"/>
      <c r="AU455" s="1"/>
      <c r="AV455" s="1"/>
      <c r="BR455" s="1"/>
    </row>
    <row r="456" spans="13:70">
      <c r="M456" s="1"/>
      <c r="N456" s="1"/>
      <c r="O456" s="1"/>
      <c r="P456" s="1"/>
      <c r="Y456" s="1"/>
      <c r="Z456" s="1"/>
      <c r="AA456" s="1"/>
      <c r="AB456" s="1"/>
      <c r="AU456" s="1"/>
      <c r="AV456" s="1"/>
      <c r="BR456" s="1"/>
    </row>
    <row r="457" spans="13:70">
      <c r="M457" s="1"/>
      <c r="N457" s="1"/>
      <c r="O457" s="1"/>
      <c r="P457" s="1"/>
      <c r="Y457" s="1"/>
      <c r="Z457" s="1"/>
      <c r="AA457" s="1"/>
      <c r="AB457" s="1"/>
      <c r="AU457" s="1"/>
      <c r="AV457" s="1"/>
      <c r="BR457" s="1"/>
    </row>
    <row r="458" spans="13:70">
      <c r="M458" s="1"/>
      <c r="N458" s="1"/>
      <c r="O458" s="1"/>
      <c r="P458" s="1"/>
      <c r="Y458" s="1"/>
      <c r="Z458" s="1"/>
      <c r="AA458" s="1"/>
      <c r="AB458" s="1"/>
      <c r="AU458" s="1"/>
      <c r="AV458" s="1"/>
      <c r="BR458" s="1"/>
    </row>
    <row r="459" spans="13:70">
      <c r="M459" s="1"/>
      <c r="N459" s="1"/>
      <c r="O459" s="1"/>
      <c r="P459" s="1"/>
      <c r="Y459" s="1"/>
      <c r="Z459" s="1"/>
      <c r="AA459" s="1"/>
      <c r="AB459" s="1"/>
      <c r="AU459" s="1"/>
      <c r="AV459" s="1"/>
      <c r="BR459" s="1"/>
    </row>
    <row r="460" spans="13:70">
      <c r="M460" s="1"/>
      <c r="N460" s="1"/>
      <c r="O460" s="1"/>
      <c r="P460" s="1"/>
      <c r="Y460" s="1"/>
      <c r="Z460" s="1"/>
      <c r="AA460" s="1"/>
      <c r="AB460" s="1"/>
      <c r="AU460" s="1"/>
      <c r="AV460" s="1"/>
      <c r="BR460" s="1"/>
    </row>
    <row r="461" spans="13:70">
      <c r="M461" s="1"/>
      <c r="N461" s="1"/>
      <c r="O461" s="1"/>
      <c r="P461" s="1"/>
      <c r="Y461" s="1"/>
      <c r="Z461" s="1"/>
      <c r="AA461" s="1"/>
      <c r="AB461" s="1"/>
      <c r="AU461" s="1"/>
      <c r="AV461" s="1"/>
      <c r="BR461" s="1"/>
    </row>
    <row r="462" spans="13:70">
      <c r="M462" s="1"/>
      <c r="N462" s="1"/>
      <c r="O462" s="1"/>
      <c r="P462" s="1"/>
      <c r="Y462" s="1"/>
      <c r="Z462" s="1"/>
      <c r="AA462" s="1"/>
      <c r="AB462" s="1"/>
      <c r="AU462" s="1"/>
      <c r="AV462" s="1"/>
      <c r="BR462" s="1"/>
    </row>
    <row r="463" spans="13:70">
      <c r="M463" s="1"/>
      <c r="N463" s="1"/>
      <c r="O463" s="1"/>
      <c r="P463" s="1"/>
      <c r="Y463" s="1"/>
      <c r="Z463" s="1"/>
      <c r="AA463" s="1"/>
      <c r="AB463" s="1"/>
      <c r="AU463" s="1"/>
      <c r="AV463" s="1"/>
      <c r="BR463" s="1"/>
    </row>
    <row r="464" spans="13:70">
      <c r="M464" s="1"/>
      <c r="N464" s="1"/>
      <c r="O464" s="1"/>
      <c r="P464" s="1"/>
      <c r="Y464" s="1"/>
      <c r="Z464" s="1"/>
      <c r="AA464" s="1"/>
      <c r="AB464" s="1"/>
      <c r="AU464" s="1"/>
      <c r="AV464" s="1"/>
      <c r="BR464" s="1"/>
    </row>
    <row r="465" spans="13:70">
      <c r="M465" s="1"/>
      <c r="N465" s="1"/>
      <c r="O465" s="1"/>
      <c r="P465" s="1"/>
      <c r="Y465" s="1"/>
      <c r="Z465" s="1"/>
      <c r="AA465" s="1"/>
      <c r="AB465" s="1"/>
      <c r="AU465" s="1"/>
      <c r="AV465" s="1"/>
      <c r="BR465" s="1"/>
    </row>
    <row r="466" spans="13:70">
      <c r="M466" s="1"/>
      <c r="N466" s="1"/>
      <c r="O466" s="1"/>
      <c r="P466" s="1"/>
      <c r="Y466" s="1"/>
      <c r="Z466" s="1"/>
      <c r="AA466" s="1"/>
      <c r="AB466" s="1"/>
      <c r="AU466" s="1"/>
      <c r="AV466" s="1"/>
      <c r="BR466" s="1"/>
    </row>
    <row r="467" spans="13:70">
      <c r="M467" s="1"/>
      <c r="N467" s="1"/>
      <c r="O467" s="1"/>
      <c r="P467" s="1"/>
      <c r="Y467" s="1"/>
      <c r="Z467" s="1"/>
      <c r="AA467" s="1"/>
      <c r="AB467" s="1"/>
      <c r="AU467" s="1"/>
      <c r="AV467" s="1"/>
      <c r="BR467" s="1"/>
    </row>
    <row r="468" spans="13:70">
      <c r="M468" s="1"/>
      <c r="N468" s="1"/>
      <c r="O468" s="1"/>
      <c r="P468" s="1"/>
      <c r="Y468" s="1"/>
      <c r="Z468" s="1"/>
      <c r="AA468" s="1"/>
      <c r="AB468" s="1"/>
      <c r="AU468" s="1"/>
      <c r="AV468" s="1"/>
      <c r="BR468" s="1"/>
    </row>
    <row r="469" spans="13:70">
      <c r="M469" s="1"/>
      <c r="N469" s="1"/>
      <c r="O469" s="1"/>
      <c r="P469" s="1"/>
      <c r="Y469" s="1"/>
      <c r="Z469" s="1"/>
      <c r="AA469" s="1"/>
      <c r="AB469" s="1"/>
      <c r="AU469" s="1"/>
      <c r="AV469" s="1"/>
      <c r="BR469" s="1"/>
    </row>
    <row r="470" spans="13:70">
      <c r="M470" s="1"/>
      <c r="N470" s="1"/>
      <c r="O470" s="1"/>
      <c r="P470" s="1"/>
      <c r="Y470" s="1"/>
      <c r="Z470" s="1"/>
      <c r="AA470" s="1"/>
      <c r="AB470" s="1"/>
      <c r="AU470" s="1"/>
      <c r="AV470" s="1"/>
      <c r="BR470" s="1"/>
    </row>
    <row r="471" spans="13:70">
      <c r="M471" s="1"/>
      <c r="N471" s="1"/>
      <c r="O471" s="1"/>
      <c r="P471" s="1"/>
      <c r="Y471" s="1"/>
      <c r="Z471" s="1"/>
      <c r="AA471" s="1"/>
      <c r="AB471" s="1"/>
      <c r="AU471" s="1"/>
      <c r="AV471" s="1"/>
      <c r="BR471" s="1"/>
    </row>
    <row r="472" spans="13:70">
      <c r="M472" s="1"/>
      <c r="N472" s="1"/>
      <c r="O472" s="1"/>
      <c r="P472" s="1"/>
      <c r="Y472" s="1"/>
      <c r="Z472" s="1"/>
      <c r="AA472" s="1"/>
      <c r="AB472" s="1"/>
      <c r="AU472" s="1"/>
      <c r="AV472" s="1"/>
      <c r="BR472" s="1"/>
    </row>
    <row r="473" spans="13:70">
      <c r="M473" s="1"/>
      <c r="N473" s="1"/>
      <c r="O473" s="1"/>
      <c r="P473" s="1"/>
      <c r="Y473" s="1"/>
      <c r="Z473" s="1"/>
      <c r="AA473" s="1"/>
      <c r="AB473" s="1"/>
      <c r="AU473" s="1"/>
      <c r="AV473" s="1"/>
      <c r="BR473" s="1"/>
    </row>
    <row r="474" spans="13:70">
      <c r="M474" s="1"/>
      <c r="N474" s="1"/>
      <c r="O474" s="1"/>
      <c r="P474" s="1"/>
      <c r="Y474" s="1"/>
      <c r="Z474" s="1"/>
      <c r="AA474" s="1"/>
      <c r="AB474" s="1"/>
      <c r="AU474" s="1"/>
      <c r="AV474" s="1"/>
      <c r="BR474" s="1"/>
    </row>
    <row r="475" spans="13:70">
      <c r="M475" s="1"/>
      <c r="N475" s="1"/>
      <c r="O475" s="1"/>
      <c r="P475" s="1"/>
      <c r="Y475" s="1"/>
      <c r="Z475" s="1"/>
      <c r="AA475" s="1"/>
      <c r="AB475" s="1"/>
      <c r="AU475" s="1"/>
      <c r="AV475" s="1"/>
      <c r="BR475" s="1"/>
    </row>
    <row r="476" spans="13:70">
      <c r="M476" s="1"/>
      <c r="N476" s="1"/>
      <c r="O476" s="1"/>
      <c r="P476" s="1"/>
      <c r="Y476" s="1"/>
      <c r="Z476" s="1"/>
      <c r="AA476" s="1"/>
      <c r="AB476" s="1"/>
      <c r="AU476" s="1"/>
      <c r="AV476" s="1"/>
      <c r="BR476" s="1"/>
    </row>
    <row r="477" spans="13:70">
      <c r="M477" s="1"/>
      <c r="N477" s="1"/>
      <c r="O477" s="1"/>
      <c r="P477" s="1"/>
      <c r="Y477" s="1"/>
      <c r="Z477" s="1"/>
      <c r="AA477" s="1"/>
      <c r="AB477" s="1"/>
      <c r="AU477" s="1"/>
      <c r="AV477" s="1"/>
      <c r="BR477" s="1"/>
    </row>
    <row r="478" spans="13:70">
      <c r="M478" s="1"/>
      <c r="N478" s="1"/>
      <c r="O478" s="1"/>
      <c r="P478" s="1"/>
      <c r="Y478" s="1"/>
      <c r="Z478" s="1"/>
      <c r="AA478" s="1"/>
      <c r="AB478" s="1"/>
      <c r="AU478" s="1"/>
      <c r="AV478" s="1"/>
      <c r="BR478" s="1"/>
    </row>
    <row r="479" spans="13:70">
      <c r="M479" s="1"/>
      <c r="N479" s="1"/>
      <c r="O479" s="1"/>
      <c r="P479" s="1"/>
      <c r="Y479" s="1"/>
      <c r="Z479" s="1"/>
      <c r="AA479" s="1"/>
      <c r="AB479" s="1"/>
      <c r="AU479" s="1"/>
      <c r="AV479" s="1"/>
      <c r="BR479" s="1"/>
    </row>
    <row r="480" spans="13:70">
      <c r="M480" s="1"/>
      <c r="N480" s="1"/>
      <c r="O480" s="1"/>
      <c r="P480" s="1"/>
      <c r="Y480" s="1"/>
      <c r="Z480" s="1"/>
      <c r="AA480" s="1"/>
      <c r="AB480" s="1"/>
      <c r="AU480" s="1"/>
      <c r="AV480" s="1"/>
      <c r="BR480" s="1"/>
    </row>
    <row r="481" spans="13:70">
      <c r="M481" s="1"/>
      <c r="N481" s="1"/>
      <c r="O481" s="1"/>
      <c r="P481" s="1"/>
      <c r="Y481" s="1"/>
      <c r="Z481" s="1"/>
      <c r="AA481" s="1"/>
      <c r="AB481" s="1"/>
      <c r="AU481" s="1"/>
      <c r="AV481" s="1"/>
      <c r="BR481" s="1"/>
    </row>
    <row r="482" spans="13:70">
      <c r="M482" s="1"/>
      <c r="N482" s="1"/>
      <c r="O482" s="1"/>
      <c r="P482" s="1"/>
      <c r="Y482" s="1"/>
      <c r="Z482" s="1"/>
      <c r="AA482" s="1"/>
      <c r="AB482" s="1"/>
      <c r="AU482" s="1"/>
      <c r="AV482" s="1"/>
      <c r="BR482" s="1"/>
    </row>
    <row r="483" spans="13:70">
      <c r="M483" s="1"/>
      <c r="N483" s="1"/>
      <c r="O483" s="1"/>
      <c r="P483" s="1"/>
      <c r="Y483" s="1"/>
      <c r="Z483" s="1"/>
      <c r="AA483" s="1"/>
      <c r="AB483" s="1"/>
      <c r="AU483" s="1"/>
      <c r="AV483" s="1"/>
      <c r="BR483" s="1"/>
    </row>
    <row r="484" spans="13:70">
      <c r="M484" s="1"/>
      <c r="N484" s="1"/>
      <c r="O484" s="1"/>
      <c r="P484" s="1"/>
      <c r="Y484" s="1"/>
      <c r="Z484" s="1"/>
      <c r="AA484" s="1"/>
      <c r="AB484" s="1"/>
      <c r="AU484" s="1"/>
      <c r="AV484" s="1"/>
      <c r="BR484" s="1"/>
    </row>
    <row r="485" spans="13:70">
      <c r="M485" s="1"/>
      <c r="N485" s="1"/>
      <c r="O485" s="1"/>
      <c r="P485" s="1"/>
      <c r="Y485" s="1"/>
      <c r="Z485" s="1"/>
      <c r="AA485" s="1"/>
      <c r="AB485" s="1"/>
      <c r="AU485" s="1"/>
      <c r="AV485" s="1"/>
      <c r="BR485" s="1"/>
    </row>
    <row r="486" spans="13:70">
      <c r="M486" s="1"/>
      <c r="N486" s="1"/>
      <c r="O486" s="1"/>
      <c r="P486" s="1"/>
      <c r="Y486" s="1"/>
      <c r="Z486" s="1"/>
      <c r="AA486" s="1"/>
      <c r="AB486" s="1"/>
      <c r="AU486" s="1"/>
      <c r="AV486" s="1"/>
      <c r="BR486" s="1"/>
    </row>
    <row r="487" spans="13:70">
      <c r="M487" s="1"/>
      <c r="N487" s="1"/>
      <c r="O487" s="1"/>
      <c r="P487" s="1"/>
      <c r="Y487" s="1"/>
      <c r="Z487" s="1"/>
      <c r="AA487" s="1"/>
      <c r="AB487" s="1"/>
      <c r="AU487" s="1"/>
      <c r="AV487" s="1"/>
      <c r="BR487" s="1"/>
    </row>
    <row r="488" spans="13:70">
      <c r="M488" s="1"/>
      <c r="N488" s="1"/>
      <c r="O488" s="1"/>
      <c r="P488" s="1"/>
      <c r="Y488" s="1"/>
      <c r="Z488" s="1"/>
      <c r="AA488" s="1"/>
      <c r="AB488" s="1"/>
      <c r="AU488" s="1"/>
      <c r="AV488" s="1"/>
      <c r="BR488" s="1"/>
    </row>
    <row r="489" spans="13:70">
      <c r="M489" s="1"/>
      <c r="N489" s="1"/>
      <c r="O489" s="1"/>
      <c r="P489" s="1"/>
      <c r="Y489" s="1"/>
      <c r="Z489" s="1"/>
      <c r="AA489" s="1"/>
      <c r="AB489" s="1"/>
      <c r="AU489" s="1"/>
      <c r="AV489" s="1"/>
      <c r="BR489" s="1"/>
    </row>
    <row r="490" spans="13:70">
      <c r="M490" s="1"/>
      <c r="N490" s="1"/>
      <c r="O490" s="1"/>
      <c r="P490" s="1"/>
      <c r="Y490" s="1"/>
      <c r="Z490" s="1"/>
      <c r="AA490" s="1"/>
      <c r="AB490" s="1"/>
      <c r="AU490" s="1"/>
      <c r="AV490" s="1"/>
      <c r="BR490" s="1"/>
    </row>
    <row r="491" spans="13:70">
      <c r="M491" s="1"/>
      <c r="N491" s="1"/>
      <c r="O491" s="1"/>
      <c r="P491" s="1"/>
      <c r="Y491" s="1"/>
      <c r="Z491" s="1"/>
      <c r="AA491" s="1"/>
      <c r="AB491" s="1"/>
      <c r="AU491" s="1"/>
      <c r="AV491" s="1"/>
      <c r="BR491" s="1"/>
    </row>
    <row r="492" spans="13:70">
      <c r="M492" s="1"/>
      <c r="N492" s="1"/>
      <c r="O492" s="1"/>
      <c r="P492" s="1"/>
      <c r="Y492" s="1"/>
      <c r="Z492" s="1"/>
      <c r="AA492" s="1"/>
      <c r="AB492" s="1"/>
      <c r="AU492" s="1"/>
      <c r="AV492" s="1"/>
      <c r="BR492" s="1"/>
    </row>
    <row r="493" spans="13:70">
      <c r="M493" s="1"/>
      <c r="N493" s="1"/>
      <c r="O493" s="1"/>
      <c r="P493" s="1"/>
      <c r="Y493" s="1"/>
      <c r="Z493" s="1"/>
      <c r="AA493" s="1"/>
      <c r="AB493" s="1"/>
      <c r="AU493" s="1"/>
      <c r="AV493" s="1"/>
      <c r="BR493" s="1"/>
    </row>
    <row r="494" spans="13:70">
      <c r="M494" s="1"/>
      <c r="N494" s="1"/>
      <c r="O494" s="1"/>
      <c r="P494" s="1"/>
      <c r="Y494" s="1"/>
      <c r="Z494" s="1"/>
      <c r="AA494" s="1"/>
      <c r="AB494" s="1"/>
      <c r="AU494" s="1"/>
      <c r="AV494" s="1"/>
      <c r="BR494" s="1"/>
    </row>
    <row r="495" spans="13:70">
      <c r="M495" s="1"/>
      <c r="N495" s="1"/>
      <c r="O495" s="1"/>
      <c r="P495" s="1"/>
      <c r="Y495" s="1"/>
      <c r="Z495" s="1"/>
      <c r="AA495" s="1"/>
      <c r="AB495" s="1"/>
      <c r="AU495" s="1"/>
      <c r="AV495" s="1"/>
      <c r="BR495" s="1"/>
    </row>
    <row r="496" spans="13:70">
      <c r="M496" s="1"/>
      <c r="N496" s="1"/>
      <c r="O496" s="1"/>
      <c r="P496" s="1"/>
      <c r="Y496" s="1"/>
      <c r="Z496" s="1"/>
      <c r="AA496" s="1"/>
      <c r="AB496" s="1"/>
      <c r="AU496" s="1"/>
      <c r="AV496" s="1"/>
      <c r="BR496" s="1"/>
    </row>
    <row r="497" spans="13:70">
      <c r="M497" s="1"/>
      <c r="N497" s="1"/>
      <c r="O497" s="1"/>
      <c r="P497" s="1"/>
      <c r="Y497" s="1"/>
      <c r="Z497" s="1"/>
      <c r="AA497" s="1"/>
      <c r="AB497" s="1"/>
      <c r="AU497" s="1"/>
      <c r="AV497" s="1"/>
      <c r="BR497" s="1"/>
    </row>
    <row r="498" spans="13:70">
      <c r="M498" s="1"/>
      <c r="N498" s="1"/>
      <c r="O498" s="1"/>
      <c r="P498" s="1"/>
      <c r="Y498" s="1"/>
      <c r="Z498" s="1"/>
      <c r="AA498" s="1"/>
      <c r="AB498" s="1"/>
      <c r="AU498" s="1"/>
      <c r="AV498" s="1"/>
      <c r="BR498" s="1"/>
    </row>
    <row r="499" spans="13:70">
      <c r="M499" s="1"/>
      <c r="N499" s="1"/>
      <c r="O499" s="1"/>
      <c r="P499" s="1"/>
      <c r="Y499" s="1"/>
      <c r="Z499" s="1"/>
      <c r="AA499" s="1"/>
      <c r="AB499" s="1"/>
      <c r="AU499" s="1"/>
      <c r="AV499" s="1"/>
      <c r="BR499" s="1"/>
    </row>
    <row r="500" spans="13:70">
      <c r="M500" s="1"/>
      <c r="N500" s="1"/>
      <c r="O500" s="1"/>
      <c r="P500" s="1"/>
      <c r="Y500" s="1"/>
      <c r="Z500" s="1"/>
      <c r="AA500" s="1"/>
      <c r="AB500" s="1"/>
      <c r="AU500" s="1"/>
      <c r="AV500" s="1"/>
      <c r="BR500" s="1"/>
    </row>
    <row r="501" spans="13:70">
      <c r="M501" s="1"/>
      <c r="N501" s="1"/>
      <c r="O501" s="1"/>
      <c r="P501" s="1"/>
      <c r="Y501" s="1"/>
      <c r="Z501" s="1"/>
      <c r="AA501" s="1"/>
      <c r="AB501" s="1"/>
      <c r="AU501" s="1"/>
      <c r="AV501" s="1"/>
      <c r="BR501" s="1"/>
    </row>
    <row r="502" spans="13:70">
      <c r="M502" s="1"/>
      <c r="N502" s="1"/>
      <c r="O502" s="1"/>
      <c r="P502" s="1"/>
      <c r="Y502" s="1"/>
      <c r="Z502" s="1"/>
      <c r="AA502" s="1"/>
      <c r="AB502" s="1"/>
      <c r="AU502" s="1"/>
      <c r="AV502" s="1"/>
      <c r="BR502" s="1"/>
    </row>
    <row r="503" spans="13:70">
      <c r="M503" s="1"/>
      <c r="N503" s="1"/>
      <c r="O503" s="1"/>
      <c r="P503" s="1"/>
      <c r="Y503" s="1"/>
      <c r="Z503" s="1"/>
      <c r="AA503" s="1"/>
      <c r="AB503" s="1"/>
      <c r="AU503" s="1"/>
      <c r="AV503" s="1"/>
      <c r="BR503" s="1"/>
    </row>
    <row r="504" spans="13:70">
      <c r="M504" s="1"/>
      <c r="N504" s="1"/>
      <c r="O504" s="1"/>
      <c r="P504" s="1"/>
      <c r="Y504" s="1"/>
      <c r="Z504" s="1"/>
      <c r="AA504" s="1"/>
      <c r="AB504" s="1"/>
      <c r="AU504" s="1"/>
      <c r="AV504" s="1"/>
      <c r="BR504" s="1"/>
    </row>
    <row r="505" spans="13:70">
      <c r="M505" s="1"/>
      <c r="N505" s="1"/>
      <c r="O505" s="1"/>
      <c r="P505" s="1"/>
      <c r="Y505" s="1"/>
      <c r="Z505" s="1"/>
      <c r="AA505" s="1"/>
      <c r="AB505" s="1"/>
      <c r="AU505" s="1"/>
      <c r="AV505" s="1"/>
      <c r="BR505" s="1"/>
    </row>
    <row r="506" spans="13:70">
      <c r="N506" s="1"/>
      <c r="O506" s="1"/>
      <c r="P506" s="1"/>
      <c r="Z506" s="1"/>
      <c r="AA506" s="1"/>
      <c r="AB506" s="1"/>
      <c r="AU506" s="1"/>
      <c r="AV506" s="1"/>
    </row>
    <row r="507" spans="13:70">
      <c r="N507" s="1"/>
      <c r="O507" s="1"/>
      <c r="P507" s="1"/>
      <c r="Z507" s="1"/>
      <c r="AA507" s="1"/>
      <c r="AB507" s="1"/>
      <c r="AU507" s="1"/>
      <c r="AV507" s="1"/>
    </row>
    <row r="508" spans="13:70">
      <c r="N508" s="1"/>
      <c r="O508" s="1"/>
      <c r="P508" s="1"/>
      <c r="Z508" s="1"/>
      <c r="AA508" s="1"/>
      <c r="AB508" s="1"/>
      <c r="AU508" s="1"/>
      <c r="AV508" s="1"/>
    </row>
    <row r="509" spans="13:70">
      <c r="N509" s="1"/>
      <c r="O509" s="1"/>
      <c r="P509" s="1"/>
      <c r="Z509" s="1"/>
      <c r="AA509" s="1"/>
      <c r="AB509" s="1"/>
      <c r="AU509" s="1"/>
      <c r="AV509" s="1"/>
    </row>
    <row r="510" spans="13:70">
      <c r="N510" s="1"/>
      <c r="O510" s="1"/>
      <c r="P510" s="1"/>
      <c r="Z510" s="1"/>
      <c r="AA510" s="1"/>
      <c r="AB510" s="1"/>
      <c r="AU510" s="1"/>
      <c r="AV510" s="1"/>
    </row>
    <row r="511" spans="13:70">
      <c r="N511" s="1"/>
      <c r="O511" s="1"/>
      <c r="P511" s="1"/>
      <c r="Z511" s="1"/>
      <c r="AA511" s="1"/>
      <c r="AB511" s="1"/>
      <c r="AU511" s="1"/>
      <c r="AV511" s="1"/>
    </row>
    <row r="512" spans="13:70">
      <c r="N512" s="1"/>
      <c r="O512" s="1"/>
      <c r="P512" s="1"/>
      <c r="Z512" s="1"/>
      <c r="AA512" s="1"/>
      <c r="AB512" s="1"/>
      <c r="AU512" s="1"/>
      <c r="AV512" s="1"/>
    </row>
    <row r="513" spans="14:48">
      <c r="N513" s="1"/>
      <c r="O513" s="1"/>
      <c r="P513" s="1"/>
      <c r="Z513" s="1"/>
      <c r="AA513" s="1"/>
      <c r="AB513" s="1"/>
      <c r="AU513" s="1"/>
      <c r="AV513" s="1"/>
    </row>
    <row r="514" spans="14:48">
      <c r="N514" s="1"/>
      <c r="O514" s="1"/>
      <c r="P514" s="1"/>
      <c r="Z514" s="1"/>
      <c r="AA514" s="1"/>
      <c r="AB514" s="1"/>
      <c r="AU514" s="1"/>
      <c r="AV514" s="1"/>
    </row>
    <row r="515" spans="14:48">
      <c r="N515" s="1"/>
      <c r="O515" s="1"/>
      <c r="P515" s="1"/>
      <c r="Z515" s="1"/>
      <c r="AA515" s="1"/>
      <c r="AB515" s="1"/>
      <c r="AU515" s="1"/>
      <c r="AV515" s="1"/>
    </row>
    <row r="516" spans="14:48">
      <c r="N516" s="1"/>
      <c r="O516" s="1"/>
      <c r="P516" s="1"/>
      <c r="Z516" s="1"/>
      <c r="AA516" s="1"/>
      <c r="AB516" s="1"/>
      <c r="AU516" s="1"/>
      <c r="AV516" s="1"/>
    </row>
    <row r="517" spans="14:48">
      <c r="N517" s="1"/>
      <c r="O517" s="1"/>
      <c r="P517" s="1"/>
      <c r="Z517" s="1"/>
      <c r="AA517" s="1"/>
      <c r="AB517" s="1"/>
      <c r="AU517" s="1"/>
      <c r="AV517" s="1"/>
    </row>
    <row r="518" spans="14:48">
      <c r="N518" s="1"/>
      <c r="O518" s="1"/>
      <c r="P518" s="1"/>
      <c r="Z518" s="1"/>
      <c r="AA518" s="1"/>
      <c r="AB518" s="1"/>
      <c r="AU518" s="1"/>
      <c r="AV518" s="1"/>
    </row>
    <row r="519" spans="14:48">
      <c r="N519" s="1"/>
      <c r="O519" s="1"/>
      <c r="P519" s="1"/>
      <c r="Z519" s="1"/>
      <c r="AA519" s="1"/>
      <c r="AB519" s="1"/>
      <c r="AU519" s="1"/>
      <c r="AV519" s="1"/>
    </row>
    <row r="520" spans="14:48">
      <c r="N520" s="1"/>
      <c r="O520" s="1"/>
      <c r="P520" s="1"/>
      <c r="Z520" s="1"/>
      <c r="AA520" s="1"/>
      <c r="AB520" s="1"/>
      <c r="AU520" s="1"/>
      <c r="AV520" s="1"/>
    </row>
    <row r="521" spans="14:48">
      <c r="N521" s="1"/>
      <c r="O521" s="1"/>
      <c r="P521" s="1"/>
      <c r="Z521" s="1"/>
      <c r="AA521" s="1"/>
      <c r="AB521" s="1"/>
      <c r="AU521" s="1"/>
      <c r="AV521" s="1"/>
    </row>
    <row r="522" spans="14:48">
      <c r="N522" s="1"/>
      <c r="O522" s="1"/>
      <c r="P522" s="1"/>
      <c r="Z522" s="1"/>
      <c r="AA522" s="1"/>
      <c r="AB522" s="1"/>
      <c r="AU522" s="1"/>
      <c r="AV522" s="1"/>
    </row>
    <row r="523" spans="14:48">
      <c r="N523" s="1"/>
      <c r="O523" s="1"/>
      <c r="P523" s="1"/>
      <c r="Z523" s="1"/>
      <c r="AA523" s="1"/>
      <c r="AB523" s="1"/>
      <c r="AU523" s="1"/>
      <c r="AV523" s="1"/>
    </row>
    <row r="524" spans="14:48">
      <c r="N524" s="1"/>
      <c r="O524" s="1"/>
      <c r="P524" s="1"/>
      <c r="Z524" s="1"/>
      <c r="AA524" s="1"/>
      <c r="AB524" s="1"/>
      <c r="AU524" s="1"/>
      <c r="AV524" s="1"/>
    </row>
    <row r="525" spans="14:48">
      <c r="N525" s="1"/>
      <c r="O525" s="1"/>
      <c r="P525" s="1"/>
      <c r="Z525" s="1"/>
      <c r="AA525" s="1"/>
      <c r="AB525" s="1"/>
      <c r="AU525" s="1"/>
      <c r="AV525" s="1"/>
    </row>
    <row r="526" spans="14:48">
      <c r="N526" s="1"/>
      <c r="O526" s="1"/>
      <c r="P526" s="1"/>
      <c r="Z526" s="1"/>
      <c r="AA526" s="1"/>
      <c r="AB526" s="1"/>
      <c r="AU526" s="1"/>
      <c r="AV526" s="1"/>
    </row>
    <row r="527" spans="14:48">
      <c r="N527" s="1"/>
      <c r="O527" s="1"/>
      <c r="P527" s="1"/>
      <c r="Z527" s="1"/>
      <c r="AA527" s="1"/>
      <c r="AB527" s="1"/>
      <c r="AU527" s="1"/>
      <c r="AV527" s="1"/>
    </row>
    <row r="528" spans="14:48">
      <c r="N528" s="1"/>
      <c r="O528" s="1"/>
      <c r="P528" s="1"/>
      <c r="Z528" s="1"/>
      <c r="AA528" s="1"/>
      <c r="AB528" s="1"/>
      <c r="AU528" s="1"/>
      <c r="AV528" s="1"/>
    </row>
    <row r="529" spans="14:48">
      <c r="N529" s="1"/>
      <c r="O529" s="1"/>
      <c r="P529" s="1"/>
      <c r="Z529" s="1"/>
      <c r="AA529" s="1"/>
      <c r="AB529" s="1"/>
      <c r="AU529" s="1"/>
      <c r="AV529" s="1"/>
    </row>
    <row r="530" spans="14:48">
      <c r="N530" s="1"/>
      <c r="O530" s="1"/>
      <c r="P530" s="1"/>
      <c r="Z530" s="1"/>
      <c r="AA530" s="1"/>
      <c r="AB530" s="1"/>
      <c r="AU530" s="1"/>
      <c r="AV530" s="1"/>
    </row>
    <row r="531" spans="14:48">
      <c r="N531" s="1"/>
      <c r="O531" s="1"/>
      <c r="P531" s="1"/>
      <c r="Z531" s="1"/>
      <c r="AA531" s="1"/>
      <c r="AB531" s="1"/>
      <c r="AU531" s="1"/>
      <c r="AV531" s="1"/>
    </row>
    <row r="532" spans="14:48">
      <c r="N532" s="1"/>
      <c r="O532" s="1"/>
      <c r="P532" s="1"/>
      <c r="Z532" s="1"/>
      <c r="AA532" s="1"/>
      <c r="AB532" s="1"/>
      <c r="AU532" s="1"/>
      <c r="AV532" s="1"/>
    </row>
    <row r="533" spans="14:48">
      <c r="N533" s="1"/>
      <c r="O533" s="1"/>
      <c r="P533" s="1"/>
      <c r="Z533" s="1"/>
      <c r="AA533" s="1"/>
      <c r="AB533" s="1"/>
      <c r="AU533" s="1"/>
      <c r="AV533" s="1"/>
    </row>
    <row r="534" spans="14:48">
      <c r="N534" s="1"/>
      <c r="O534" s="1"/>
      <c r="P534" s="1"/>
      <c r="Z534" s="1"/>
      <c r="AA534" s="1"/>
      <c r="AB534" s="1"/>
      <c r="AU534" s="1"/>
      <c r="AV534" s="1"/>
    </row>
    <row r="535" spans="14:48">
      <c r="N535" s="1"/>
      <c r="O535" s="1"/>
      <c r="P535" s="1"/>
      <c r="Z535" s="1"/>
      <c r="AA535" s="1"/>
      <c r="AB535" s="1"/>
      <c r="AU535" s="1"/>
      <c r="AV535" s="1"/>
    </row>
    <row r="536" spans="14:48">
      <c r="N536" s="1"/>
      <c r="O536" s="1"/>
      <c r="P536" s="1"/>
      <c r="Z536" s="1"/>
      <c r="AA536" s="1"/>
      <c r="AB536" s="1"/>
      <c r="AU536" s="1"/>
      <c r="AV536" s="1"/>
    </row>
    <row r="537" spans="14:48">
      <c r="N537" s="1"/>
      <c r="O537" s="1"/>
      <c r="P537" s="1"/>
      <c r="Z537" s="1"/>
      <c r="AA537" s="1"/>
      <c r="AB537" s="1"/>
      <c r="AU537" s="1"/>
      <c r="AV537" s="1"/>
    </row>
    <row r="538" spans="14:48">
      <c r="N538" s="1"/>
      <c r="O538" s="1"/>
      <c r="P538" s="1"/>
      <c r="Z538" s="1"/>
      <c r="AA538" s="1"/>
      <c r="AB538" s="1"/>
      <c r="AU538" s="1"/>
      <c r="AV538" s="1"/>
    </row>
    <row r="539" spans="14:48">
      <c r="N539" s="1"/>
      <c r="O539" s="1"/>
      <c r="P539" s="1"/>
      <c r="Z539" s="1"/>
      <c r="AA539" s="1"/>
      <c r="AB539" s="1"/>
      <c r="AU539" s="1"/>
      <c r="AV539" s="1"/>
    </row>
    <row r="540" spans="14:48">
      <c r="N540" s="1"/>
      <c r="O540" s="1"/>
      <c r="P540" s="1"/>
      <c r="Z540" s="1"/>
      <c r="AA540" s="1"/>
      <c r="AB540" s="1"/>
      <c r="AU540" s="1"/>
      <c r="AV540" s="1"/>
    </row>
    <row r="541" spans="14:48">
      <c r="N541" s="1"/>
      <c r="O541" s="1"/>
      <c r="P541" s="1"/>
      <c r="Z541" s="1"/>
      <c r="AA541" s="1"/>
      <c r="AB541" s="1"/>
      <c r="AU541" s="1"/>
      <c r="AV541" s="1"/>
    </row>
    <row r="542" spans="14:48">
      <c r="N542" s="1"/>
      <c r="O542" s="1"/>
      <c r="P542" s="1"/>
      <c r="Z542" s="1"/>
      <c r="AA542" s="1"/>
      <c r="AB542" s="1"/>
      <c r="AU542" s="1"/>
      <c r="AV542" s="1"/>
    </row>
    <row r="543" spans="14:48">
      <c r="N543" s="1"/>
      <c r="O543" s="1"/>
      <c r="P543" s="1"/>
      <c r="Z543" s="1"/>
      <c r="AA543" s="1"/>
      <c r="AB543" s="1"/>
      <c r="AU543" s="1"/>
      <c r="AV543" s="1"/>
    </row>
    <row r="544" spans="14:48">
      <c r="N544" s="1"/>
      <c r="O544" s="1"/>
      <c r="P544" s="1"/>
      <c r="Z544" s="1"/>
      <c r="AA544" s="1"/>
      <c r="AB544" s="1"/>
      <c r="AU544" s="1"/>
      <c r="AV544" s="1"/>
    </row>
    <row r="545" spans="14:48">
      <c r="N545" s="1"/>
      <c r="O545" s="1"/>
      <c r="P545" s="1"/>
      <c r="Z545" s="1"/>
      <c r="AA545" s="1"/>
      <c r="AB545" s="1"/>
      <c r="AU545" s="1"/>
      <c r="AV545" s="1"/>
    </row>
    <row r="546" spans="14:48">
      <c r="N546" s="1"/>
      <c r="O546" s="1"/>
      <c r="P546" s="1"/>
      <c r="Z546" s="1"/>
      <c r="AA546" s="1"/>
      <c r="AB546" s="1"/>
      <c r="AU546" s="1"/>
      <c r="AV546" s="1"/>
    </row>
    <row r="547" spans="14:48">
      <c r="N547" s="1"/>
      <c r="O547" s="1"/>
      <c r="P547" s="1"/>
      <c r="Z547" s="1"/>
      <c r="AA547" s="1"/>
      <c r="AB547" s="1"/>
      <c r="AU547" s="1"/>
      <c r="AV547" s="1"/>
    </row>
    <row r="548" spans="14:48">
      <c r="N548" s="1"/>
      <c r="O548" s="1"/>
      <c r="P548" s="1"/>
      <c r="Z548" s="1"/>
      <c r="AA548" s="1"/>
      <c r="AB548" s="1"/>
      <c r="AU548" s="1"/>
      <c r="AV548" s="1"/>
    </row>
    <row r="549" spans="14:48">
      <c r="N549" s="1"/>
      <c r="O549" s="1"/>
      <c r="P549" s="1"/>
      <c r="Z549" s="1"/>
      <c r="AA549" s="1"/>
      <c r="AB549" s="1"/>
      <c r="AU549" s="1"/>
      <c r="AV549" s="1"/>
    </row>
    <row r="550" spans="14:48">
      <c r="N550" s="1"/>
      <c r="O550" s="1"/>
      <c r="P550" s="1"/>
      <c r="Z550" s="1"/>
      <c r="AA550" s="1"/>
      <c r="AB550" s="1"/>
      <c r="AU550" s="1"/>
      <c r="AV550" s="1"/>
    </row>
    <row r="551" spans="14:48">
      <c r="N551" s="1"/>
      <c r="O551" s="1"/>
      <c r="P551" s="1"/>
      <c r="Z551" s="1"/>
      <c r="AA551" s="1"/>
      <c r="AB551" s="1"/>
      <c r="AU551" s="1"/>
      <c r="AV551" s="1"/>
    </row>
    <row r="552" spans="14:48">
      <c r="N552" s="1"/>
      <c r="O552" s="1"/>
      <c r="P552" s="1"/>
      <c r="Z552" s="1"/>
      <c r="AA552" s="1"/>
      <c r="AB552" s="1"/>
      <c r="AU552" s="1"/>
      <c r="AV552" s="1"/>
    </row>
    <row r="553" spans="14:48">
      <c r="N553" s="1"/>
      <c r="O553" s="1"/>
      <c r="P553" s="1"/>
      <c r="Z553" s="1"/>
      <c r="AA553" s="1"/>
      <c r="AB553" s="1"/>
      <c r="AU553" s="1"/>
      <c r="AV553" s="1"/>
    </row>
    <row r="554" spans="14:48">
      <c r="N554" s="1"/>
      <c r="O554" s="1"/>
      <c r="P554" s="1"/>
      <c r="Z554" s="1"/>
      <c r="AA554" s="1"/>
      <c r="AB554" s="1"/>
      <c r="AU554" s="1"/>
      <c r="AV554" s="1"/>
    </row>
    <row r="555" spans="14:48">
      <c r="N555" s="1"/>
      <c r="O555" s="1"/>
      <c r="P555" s="1"/>
      <c r="Z555" s="1"/>
      <c r="AA555" s="1"/>
      <c r="AB555" s="1"/>
      <c r="AU555" s="1"/>
      <c r="AV555" s="1"/>
    </row>
    <row r="556" spans="14:48">
      <c r="N556" s="1"/>
      <c r="O556" s="1"/>
      <c r="P556" s="1"/>
      <c r="Z556" s="1"/>
      <c r="AA556" s="1"/>
      <c r="AB556" s="1"/>
      <c r="AU556" s="1"/>
      <c r="AV556" s="1"/>
    </row>
    <row r="557" spans="14:48">
      <c r="N557" s="1"/>
      <c r="O557" s="1"/>
      <c r="P557" s="1"/>
      <c r="Z557" s="1"/>
      <c r="AA557" s="1"/>
      <c r="AB557" s="1"/>
      <c r="AU557" s="1"/>
      <c r="AV557" s="1"/>
    </row>
    <row r="558" spans="14:48">
      <c r="N558" s="1"/>
      <c r="O558" s="1"/>
      <c r="P558" s="1"/>
      <c r="Z558" s="1"/>
      <c r="AA558" s="1"/>
      <c r="AB558" s="1"/>
      <c r="AU558" s="1"/>
      <c r="AV558" s="1"/>
    </row>
    <row r="559" spans="14:48">
      <c r="N559" s="1"/>
      <c r="O559" s="1"/>
      <c r="P559" s="1"/>
      <c r="Z559" s="1"/>
      <c r="AA559" s="1"/>
      <c r="AB559" s="1"/>
      <c r="AU559" s="1"/>
      <c r="AV559" s="1"/>
    </row>
    <row r="560" spans="14:48">
      <c r="N560" s="1"/>
      <c r="O560" s="1"/>
      <c r="P560" s="1"/>
      <c r="Z560" s="1"/>
      <c r="AA560" s="1"/>
      <c r="AB560" s="1"/>
      <c r="AU560" s="1"/>
      <c r="AV560" s="1"/>
    </row>
    <row r="561" spans="14:48">
      <c r="N561" s="1"/>
      <c r="O561" s="1"/>
      <c r="P561" s="1"/>
      <c r="Z561" s="1"/>
      <c r="AA561" s="1"/>
      <c r="AB561" s="1"/>
      <c r="AU561" s="1"/>
      <c r="AV561" s="1"/>
    </row>
    <row r="562" spans="14:48">
      <c r="N562" s="1"/>
      <c r="O562" s="1"/>
      <c r="P562" s="1"/>
      <c r="Z562" s="1"/>
      <c r="AA562" s="1"/>
      <c r="AB562" s="1"/>
      <c r="AU562" s="1"/>
      <c r="AV562" s="1"/>
    </row>
    <row r="563" spans="14:48">
      <c r="N563" s="1"/>
      <c r="O563" s="1"/>
      <c r="P563" s="1"/>
      <c r="Z563" s="1"/>
      <c r="AA563" s="1"/>
      <c r="AB563" s="1"/>
      <c r="AU563" s="1"/>
      <c r="AV563" s="1"/>
    </row>
    <row r="564" spans="14:48">
      <c r="N564" s="1"/>
      <c r="O564" s="1"/>
      <c r="P564" s="1"/>
      <c r="Z564" s="1"/>
      <c r="AA564" s="1"/>
      <c r="AB564" s="1"/>
      <c r="AU564" s="1"/>
      <c r="AV564" s="1"/>
    </row>
    <row r="565" spans="14:48">
      <c r="N565" s="1"/>
      <c r="O565" s="1"/>
      <c r="P565" s="1"/>
      <c r="Z565" s="1"/>
      <c r="AA565" s="1"/>
      <c r="AB565" s="1"/>
      <c r="AU565" s="1"/>
      <c r="AV565" s="1"/>
    </row>
    <row r="566" spans="14:48">
      <c r="N566" s="1"/>
      <c r="O566" s="1"/>
      <c r="P566" s="1"/>
      <c r="Z566" s="1"/>
      <c r="AA566" s="1"/>
      <c r="AB566" s="1"/>
      <c r="AU566" s="1"/>
      <c r="AV566" s="1"/>
    </row>
    <row r="567" spans="14:48">
      <c r="N567" s="1"/>
      <c r="O567" s="1"/>
      <c r="P567" s="1"/>
      <c r="Z567" s="1"/>
      <c r="AA567" s="1"/>
      <c r="AB567" s="1"/>
      <c r="AU567" s="1"/>
      <c r="AV567" s="1"/>
    </row>
    <row r="568" spans="14:48">
      <c r="N568" s="1"/>
      <c r="O568" s="1"/>
      <c r="P568" s="1"/>
      <c r="Z568" s="1"/>
      <c r="AA568" s="1"/>
      <c r="AB568" s="1"/>
      <c r="AU568" s="1"/>
      <c r="AV568" s="1"/>
    </row>
    <row r="569" spans="14:48">
      <c r="N569" s="1"/>
      <c r="O569" s="1"/>
      <c r="P569" s="1"/>
      <c r="Z569" s="1"/>
      <c r="AA569" s="1"/>
      <c r="AB569" s="1"/>
      <c r="AU569" s="1"/>
      <c r="AV569" s="1"/>
    </row>
    <row r="570" spans="14:48">
      <c r="N570" s="1"/>
      <c r="O570" s="1"/>
      <c r="P570" s="1"/>
      <c r="Z570" s="1"/>
      <c r="AA570" s="1"/>
      <c r="AB570" s="1"/>
      <c r="AU570" s="1"/>
      <c r="AV570" s="1"/>
    </row>
    <row r="571" spans="14:48">
      <c r="N571" s="1"/>
      <c r="O571" s="1"/>
      <c r="P571" s="1"/>
      <c r="Z571" s="1"/>
      <c r="AA571" s="1"/>
      <c r="AB571" s="1"/>
      <c r="AU571" s="1"/>
      <c r="AV571" s="1"/>
    </row>
    <row r="572" spans="14:48">
      <c r="N572" s="1"/>
      <c r="O572" s="1"/>
      <c r="P572" s="1"/>
      <c r="Z572" s="1"/>
      <c r="AA572" s="1"/>
      <c r="AB572" s="1"/>
      <c r="AU572" s="1"/>
      <c r="AV572" s="1"/>
    </row>
    <row r="573" spans="14:48">
      <c r="N573" s="1"/>
      <c r="O573" s="1"/>
      <c r="P573" s="1"/>
      <c r="Z573" s="1"/>
      <c r="AA573" s="1"/>
      <c r="AB573" s="1"/>
      <c r="AU573" s="1"/>
      <c r="AV573" s="1"/>
    </row>
    <row r="574" spans="14:48">
      <c r="N574" s="1"/>
      <c r="O574" s="1"/>
      <c r="P574" s="1"/>
      <c r="Z574" s="1"/>
      <c r="AA574" s="1"/>
      <c r="AB574" s="1"/>
      <c r="AU574" s="1"/>
      <c r="AV574" s="1"/>
    </row>
    <row r="575" spans="14:48">
      <c r="N575" s="1"/>
      <c r="O575" s="1"/>
      <c r="P575" s="1"/>
      <c r="Z575" s="1"/>
      <c r="AA575" s="1"/>
      <c r="AB575" s="1"/>
      <c r="AU575" s="1"/>
      <c r="AV575" s="1"/>
    </row>
    <row r="576" spans="14:48">
      <c r="N576" s="1"/>
      <c r="O576" s="1"/>
      <c r="P576" s="1"/>
      <c r="Z576" s="1"/>
      <c r="AA576" s="1"/>
      <c r="AB576" s="1"/>
      <c r="AU576" s="1"/>
      <c r="AV576" s="1"/>
    </row>
    <row r="577" spans="14:48">
      <c r="N577" s="1"/>
      <c r="O577" s="1"/>
      <c r="P577" s="1"/>
      <c r="Z577" s="1"/>
      <c r="AA577" s="1"/>
      <c r="AB577" s="1"/>
      <c r="AU577" s="1"/>
      <c r="AV577" s="1"/>
    </row>
    <row r="578" spans="14:48">
      <c r="N578" s="1"/>
      <c r="O578" s="1"/>
      <c r="P578" s="1"/>
      <c r="Z578" s="1"/>
      <c r="AA578" s="1"/>
      <c r="AB578" s="1"/>
      <c r="AV578" s="1"/>
    </row>
    <row r="579" spans="14:48">
      <c r="N579" s="1"/>
      <c r="O579" s="1"/>
      <c r="P579" s="1"/>
      <c r="Z579" s="1"/>
      <c r="AA579" s="1"/>
      <c r="AB579" s="1"/>
      <c r="AV579" s="1"/>
    </row>
    <row r="580" spans="14:48">
      <c r="N580" s="1"/>
      <c r="O580" s="1"/>
      <c r="P580" s="1"/>
      <c r="Z580" s="1"/>
      <c r="AA580" s="1"/>
      <c r="AB580" s="1"/>
      <c r="AV580" s="1"/>
    </row>
    <row r="581" spans="14:48">
      <c r="N581" s="1"/>
      <c r="O581" s="1"/>
      <c r="P581" s="1"/>
      <c r="Z581" s="1"/>
      <c r="AA581" s="1"/>
      <c r="AB581" s="1"/>
      <c r="AV581" s="1"/>
    </row>
    <row r="582" spans="14:48">
      <c r="N582" s="1"/>
      <c r="O582" s="1"/>
      <c r="P582" s="1"/>
      <c r="Z582" s="1"/>
      <c r="AA582" s="1"/>
      <c r="AB582" s="1"/>
      <c r="AV582" s="1"/>
    </row>
    <row r="583" spans="14:48">
      <c r="N583" s="1"/>
      <c r="O583" s="1"/>
      <c r="P583" s="1"/>
      <c r="Z583" s="1"/>
      <c r="AA583" s="1"/>
      <c r="AB583" s="1"/>
      <c r="AV583" s="1"/>
    </row>
    <row r="584" spans="14:48">
      <c r="N584" s="1"/>
      <c r="O584" s="1"/>
      <c r="P584" s="1"/>
      <c r="Z584" s="1"/>
      <c r="AA584" s="1"/>
      <c r="AB584" s="1"/>
      <c r="AV584" s="1"/>
    </row>
    <row r="585" spans="14:48">
      <c r="N585" s="1"/>
      <c r="O585" s="1"/>
      <c r="P585" s="1"/>
      <c r="Z585" s="1"/>
      <c r="AA585" s="1"/>
      <c r="AB585" s="1"/>
      <c r="AV585" s="1"/>
    </row>
    <row r="586" spans="14:48">
      <c r="N586" s="1"/>
      <c r="O586" s="1"/>
      <c r="P586" s="1"/>
      <c r="Z586" s="1"/>
      <c r="AA586" s="1"/>
      <c r="AB586" s="1"/>
      <c r="AV586" s="1"/>
    </row>
    <row r="587" spans="14:48">
      <c r="N587" s="1"/>
      <c r="O587" s="1"/>
      <c r="P587" s="1"/>
      <c r="Z587" s="1"/>
      <c r="AA587" s="1"/>
      <c r="AB587" s="1"/>
      <c r="AV587" s="1"/>
    </row>
    <row r="588" spans="14:48">
      <c r="N588" s="1"/>
      <c r="O588" s="1"/>
      <c r="P588" s="1"/>
      <c r="Z588" s="1"/>
      <c r="AA588" s="1"/>
      <c r="AB588" s="1"/>
      <c r="AV588" s="1"/>
    </row>
    <row r="589" spans="14:48">
      <c r="N589" s="1"/>
      <c r="O589" s="1"/>
      <c r="P589" s="1"/>
      <c r="Z589" s="1"/>
      <c r="AA589" s="1"/>
      <c r="AB589" s="1"/>
      <c r="AV589" s="1"/>
    </row>
    <row r="590" spans="14:48">
      <c r="N590" s="1"/>
      <c r="O590" s="1"/>
      <c r="P590" s="1"/>
      <c r="Z590" s="1"/>
      <c r="AA590" s="1"/>
      <c r="AB590" s="1"/>
      <c r="AV590" s="1"/>
    </row>
    <row r="591" spans="14:48">
      <c r="N591" s="1"/>
      <c r="O591" s="1"/>
      <c r="P591" s="1"/>
      <c r="Z591" s="1"/>
      <c r="AA591" s="1"/>
      <c r="AB591" s="1"/>
      <c r="AV591" s="1"/>
    </row>
    <row r="592" spans="14:48">
      <c r="N592" s="1"/>
      <c r="O592" s="1"/>
      <c r="P592" s="1"/>
      <c r="Z592" s="1"/>
      <c r="AA592" s="1"/>
      <c r="AB592" s="1"/>
      <c r="AV592" s="1"/>
    </row>
    <row r="593" spans="14:48">
      <c r="N593" s="1"/>
      <c r="O593" s="1"/>
      <c r="P593" s="1"/>
      <c r="Z593" s="1"/>
      <c r="AA593" s="1"/>
      <c r="AB593" s="1"/>
      <c r="AV593" s="1"/>
    </row>
    <row r="594" spans="14:48">
      <c r="N594" s="1"/>
      <c r="O594" s="1"/>
      <c r="P594" s="1"/>
      <c r="Z594" s="1"/>
      <c r="AA594" s="1"/>
      <c r="AB594" s="1"/>
      <c r="AV594" s="1"/>
    </row>
    <row r="595" spans="14:48">
      <c r="N595" s="1"/>
      <c r="O595" s="1"/>
      <c r="P595" s="1"/>
      <c r="Z595" s="1"/>
      <c r="AA595" s="1"/>
      <c r="AB595" s="1"/>
      <c r="AV595" s="1"/>
    </row>
    <row r="596" spans="14:48">
      <c r="N596" s="1"/>
      <c r="O596" s="1"/>
      <c r="P596" s="1"/>
      <c r="Z596" s="1"/>
      <c r="AA596" s="1"/>
      <c r="AB596" s="1"/>
      <c r="AV596" s="1"/>
    </row>
    <row r="597" spans="14:48">
      <c r="N597" s="1"/>
      <c r="O597" s="1"/>
      <c r="P597" s="1"/>
      <c r="Z597" s="1"/>
      <c r="AA597" s="1"/>
      <c r="AB597" s="1"/>
      <c r="AV597" s="1"/>
    </row>
    <row r="598" spans="14:48">
      <c r="N598" s="1"/>
      <c r="O598" s="1"/>
      <c r="P598" s="1"/>
      <c r="Z598" s="1"/>
      <c r="AA598" s="1"/>
      <c r="AB598" s="1"/>
      <c r="AV598" s="1"/>
    </row>
    <row r="599" spans="14:48">
      <c r="N599" s="1"/>
      <c r="O599" s="1"/>
      <c r="P599" s="1"/>
      <c r="Z599" s="1"/>
      <c r="AA599" s="1"/>
      <c r="AB599" s="1"/>
      <c r="AV599" s="1"/>
    </row>
    <row r="600" spans="14:48">
      <c r="N600" s="1"/>
      <c r="O600" s="1"/>
      <c r="P600" s="1"/>
      <c r="Z600" s="1"/>
      <c r="AA600" s="1"/>
      <c r="AB600" s="1"/>
      <c r="AV600" s="1"/>
    </row>
    <row r="601" spans="14:48">
      <c r="N601" s="1"/>
      <c r="O601" s="1"/>
      <c r="P601" s="1"/>
      <c r="Z601" s="1"/>
      <c r="AA601" s="1"/>
      <c r="AB601" s="1"/>
      <c r="AV601" s="1"/>
    </row>
    <row r="602" spans="14:48">
      <c r="N602" s="1"/>
      <c r="O602" s="1"/>
      <c r="P602" s="1"/>
      <c r="Z602" s="1"/>
      <c r="AA602" s="1"/>
      <c r="AB602" s="1"/>
      <c r="AV602" s="1"/>
    </row>
    <row r="603" spans="14:48">
      <c r="N603" s="1"/>
      <c r="O603" s="1"/>
      <c r="P603" s="1"/>
      <c r="Z603" s="1"/>
      <c r="AA603" s="1"/>
      <c r="AB603" s="1"/>
      <c r="AV603" s="1"/>
    </row>
    <row r="604" spans="14:48">
      <c r="N604" s="1"/>
      <c r="O604" s="1"/>
      <c r="P604" s="1"/>
      <c r="Z604" s="1"/>
      <c r="AA604" s="1"/>
      <c r="AB604" s="1"/>
      <c r="AV604" s="1"/>
    </row>
    <row r="605" spans="14:48">
      <c r="N605" s="1"/>
      <c r="O605" s="1"/>
      <c r="P605" s="1"/>
      <c r="Z605" s="1"/>
      <c r="AA605" s="1"/>
      <c r="AB605" s="1"/>
      <c r="AV605" s="1"/>
    </row>
    <row r="606" spans="14:48">
      <c r="N606" s="1"/>
      <c r="O606" s="1"/>
      <c r="P606" s="1"/>
      <c r="Z606" s="1"/>
      <c r="AA606" s="1"/>
      <c r="AB606" s="1"/>
      <c r="AV606" s="1"/>
    </row>
    <row r="607" spans="14:48">
      <c r="N607" s="1"/>
      <c r="O607" s="1"/>
      <c r="P607" s="1"/>
      <c r="Z607" s="1"/>
      <c r="AA607" s="1"/>
      <c r="AB607" s="1"/>
      <c r="AV607" s="1"/>
    </row>
    <row r="608" spans="14:48">
      <c r="N608" s="1"/>
      <c r="O608" s="1"/>
      <c r="P608" s="1"/>
      <c r="Z608" s="1"/>
      <c r="AA608" s="1"/>
      <c r="AB608" s="1"/>
      <c r="AV608" s="1"/>
    </row>
    <row r="609" spans="14:48">
      <c r="N609" s="1"/>
      <c r="O609" s="1"/>
      <c r="P609" s="1"/>
      <c r="Z609" s="1"/>
      <c r="AA609" s="1"/>
      <c r="AB609" s="1"/>
      <c r="AV609" s="1"/>
    </row>
    <row r="610" spans="14:48">
      <c r="N610" s="1"/>
      <c r="O610" s="1"/>
      <c r="P610" s="1"/>
      <c r="Z610" s="1"/>
      <c r="AA610" s="1"/>
      <c r="AB610" s="1"/>
      <c r="AV610" s="1"/>
    </row>
    <row r="611" spans="14:48">
      <c r="N611" s="1"/>
      <c r="O611" s="1"/>
      <c r="P611" s="1"/>
      <c r="Z611" s="1"/>
      <c r="AA611" s="1"/>
      <c r="AB611" s="1"/>
      <c r="AV611" s="1"/>
    </row>
    <row r="612" spans="14:48">
      <c r="N612" s="1"/>
      <c r="O612" s="1"/>
      <c r="P612" s="1"/>
      <c r="Z612" s="1"/>
      <c r="AA612" s="1"/>
      <c r="AB612" s="1"/>
      <c r="AV612" s="1"/>
    </row>
    <row r="613" spans="14:48">
      <c r="N613" s="1"/>
      <c r="O613" s="1"/>
      <c r="P613" s="1"/>
      <c r="Z613" s="1"/>
      <c r="AA613" s="1"/>
      <c r="AB613" s="1"/>
      <c r="AV613" s="1"/>
    </row>
    <row r="614" spans="14:48">
      <c r="N614" s="1"/>
      <c r="O614" s="1"/>
      <c r="P614" s="1"/>
      <c r="Z614" s="1"/>
      <c r="AA614" s="1"/>
      <c r="AB614" s="1"/>
      <c r="AV614" s="1"/>
    </row>
    <row r="615" spans="14:48">
      <c r="N615" s="1"/>
      <c r="O615" s="1"/>
      <c r="P615" s="1"/>
      <c r="Z615" s="1"/>
      <c r="AA615" s="1"/>
      <c r="AB615" s="1"/>
      <c r="AV615" s="1"/>
    </row>
    <row r="616" spans="14:48">
      <c r="N616" s="1"/>
      <c r="O616" s="1"/>
      <c r="P616" s="1"/>
      <c r="Z616" s="1"/>
      <c r="AA616" s="1"/>
      <c r="AB616" s="1"/>
      <c r="AV616" s="1"/>
    </row>
    <row r="617" spans="14:48">
      <c r="N617" s="1"/>
      <c r="O617" s="1"/>
      <c r="P617" s="1"/>
      <c r="Z617" s="1"/>
      <c r="AA617" s="1"/>
      <c r="AB617" s="1"/>
      <c r="AV617" s="1"/>
    </row>
    <row r="618" spans="14:48">
      <c r="N618" s="1"/>
      <c r="O618" s="1"/>
      <c r="P618" s="1"/>
      <c r="Z618" s="1"/>
      <c r="AA618" s="1"/>
      <c r="AB618" s="1"/>
      <c r="AV618" s="1"/>
    </row>
    <row r="619" spans="14:48">
      <c r="N619" s="1"/>
      <c r="O619" s="1"/>
      <c r="P619" s="1"/>
      <c r="Z619" s="1"/>
      <c r="AA619" s="1"/>
      <c r="AB619" s="1"/>
      <c r="AV619" s="1"/>
    </row>
    <row r="620" spans="14:48">
      <c r="N620" s="1"/>
      <c r="O620" s="1"/>
      <c r="P620" s="1"/>
      <c r="Z620" s="1"/>
      <c r="AA620" s="1"/>
      <c r="AB620" s="1"/>
      <c r="AV620" s="1"/>
    </row>
    <row r="621" spans="14:48">
      <c r="N621" s="1"/>
      <c r="O621" s="1"/>
      <c r="P621" s="1"/>
      <c r="Z621" s="1"/>
      <c r="AA621" s="1"/>
      <c r="AB621" s="1"/>
      <c r="AV621" s="1"/>
    </row>
    <row r="622" spans="14:48">
      <c r="N622" s="1"/>
      <c r="O622" s="1"/>
      <c r="P622" s="1"/>
      <c r="Z622" s="1"/>
      <c r="AA622" s="1"/>
      <c r="AB622" s="1"/>
      <c r="AV622" s="1"/>
    </row>
    <row r="623" spans="14:48">
      <c r="N623" s="1"/>
      <c r="O623" s="1"/>
      <c r="P623" s="1"/>
      <c r="Z623" s="1"/>
      <c r="AA623" s="1"/>
      <c r="AB623" s="1"/>
      <c r="AV623" s="1"/>
    </row>
    <row r="624" spans="14:48">
      <c r="N624" s="1"/>
      <c r="O624" s="1"/>
      <c r="P624" s="1"/>
      <c r="Z624" s="1"/>
      <c r="AA624" s="1"/>
      <c r="AB624" s="1"/>
      <c r="AV624" s="1"/>
    </row>
    <row r="625" spans="14:48">
      <c r="N625" s="1"/>
      <c r="O625" s="1"/>
      <c r="P625" s="1"/>
      <c r="Z625" s="1"/>
      <c r="AA625" s="1"/>
      <c r="AB625" s="1"/>
      <c r="AV625" s="1"/>
    </row>
    <row r="626" spans="14:48">
      <c r="N626" s="1"/>
      <c r="O626" s="1"/>
      <c r="P626" s="1"/>
      <c r="Z626" s="1"/>
      <c r="AA626" s="1"/>
      <c r="AB626" s="1"/>
      <c r="AV626" s="1"/>
    </row>
    <row r="627" spans="14:48">
      <c r="N627" s="1"/>
      <c r="O627" s="1"/>
      <c r="P627" s="1"/>
      <c r="Z627" s="1"/>
      <c r="AA627" s="1"/>
      <c r="AB627" s="1"/>
      <c r="AV627" s="1"/>
    </row>
    <row r="628" spans="14:48">
      <c r="N628" s="1"/>
      <c r="O628" s="1"/>
      <c r="P628" s="1"/>
      <c r="Z628" s="1"/>
      <c r="AA628" s="1"/>
      <c r="AB628" s="1"/>
      <c r="AV628" s="1"/>
    </row>
    <row r="629" spans="14:48">
      <c r="N629" s="1"/>
      <c r="O629" s="1"/>
      <c r="P629" s="1"/>
      <c r="Z629" s="1"/>
      <c r="AA629" s="1"/>
      <c r="AB629" s="1"/>
      <c r="AV629" s="1"/>
    </row>
    <row r="630" spans="14:48">
      <c r="N630" s="1"/>
      <c r="O630" s="1"/>
      <c r="P630" s="1"/>
      <c r="Z630" s="1"/>
      <c r="AA630" s="1"/>
      <c r="AB630" s="1"/>
      <c r="AV630" s="1"/>
    </row>
    <row r="631" spans="14:48">
      <c r="N631" s="1"/>
      <c r="O631" s="1"/>
      <c r="P631" s="1"/>
      <c r="Z631" s="1"/>
      <c r="AA631" s="1"/>
      <c r="AB631" s="1"/>
      <c r="AV631" s="1"/>
    </row>
    <row r="632" spans="14:48">
      <c r="N632" s="1"/>
      <c r="O632" s="1"/>
      <c r="P632" s="1"/>
      <c r="Z632" s="1"/>
      <c r="AA632" s="1"/>
      <c r="AB632" s="1"/>
      <c r="AV632" s="1"/>
    </row>
    <row r="633" spans="14:48">
      <c r="N633" s="1"/>
      <c r="O633" s="1"/>
      <c r="P633" s="1"/>
      <c r="Z633" s="1"/>
      <c r="AA633" s="1"/>
      <c r="AB633" s="1"/>
      <c r="AV633" s="1"/>
    </row>
    <row r="634" spans="14:48">
      <c r="N634" s="1"/>
      <c r="O634" s="1"/>
      <c r="P634" s="1"/>
      <c r="Z634" s="1"/>
      <c r="AA634" s="1"/>
      <c r="AB634" s="1"/>
      <c r="AV634" s="1"/>
    </row>
    <row r="635" spans="14:48">
      <c r="N635" s="1"/>
      <c r="O635" s="1"/>
      <c r="P635" s="1"/>
      <c r="Z635" s="1"/>
      <c r="AA635" s="1"/>
      <c r="AB635" s="1"/>
      <c r="AV635" s="1"/>
    </row>
    <row r="636" spans="14:48">
      <c r="N636" s="1"/>
      <c r="O636" s="1"/>
      <c r="P636" s="1"/>
      <c r="Z636" s="1"/>
      <c r="AA636" s="1"/>
      <c r="AB636" s="1"/>
      <c r="AV636" s="1"/>
    </row>
    <row r="637" spans="14:48">
      <c r="N637" s="1"/>
      <c r="O637" s="1"/>
      <c r="P637" s="1"/>
      <c r="Z637" s="1"/>
      <c r="AA637" s="1"/>
      <c r="AB637" s="1"/>
      <c r="AV637" s="1"/>
    </row>
    <row r="638" spans="14:48">
      <c r="N638" s="1"/>
      <c r="O638" s="1"/>
      <c r="P638" s="1"/>
      <c r="Z638" s="1"/>
      <c r="AA638" s="1"/>
      <c r="AB638" s="1"/>
      <c r="AV638" s="1"/>
    </row>
    <row r="639" spans="14:48">
      <c r="N639" s="1"/>
      <c r="O639" s="1"/>
      <c r="P639" s="1"/>
      <c r="Z639" s="1"/>
      <c r="AA639" s="1"/>
      <c r="AB639" s="1"/>
      <c r="AV639" s="1"/>
    </row>
    <row r="640" spans="14:48">
      <c r="N640" s="1"/>
      <c r="O640" s="1"/>
      <c r="P640" s="1"/>
      <c r="Z640" s="1"/>
      <c r="AA640" s="1"/>
      <c r="AB640" s="1"/>
      <c r="AV640" s="1"/>
    </row>
    <row r="641" spans="14:48">
      <c r="N641" s="1"/>
      <c r="O641" s="1"/>
      <c r="P641" s="1"/>
      <c r="Z641" s="1"/>
      <c r="AA641" s="1"/>
      <c r="AB641" s="1"/>
      <c r="AU641" s="1"/>
      <c r="AV641" s="1"/>
    </row>
    <row r="642" spans="14:48">
      <c r="N642" s="1"/>
      <c r="O642" s="1"/>
      <c r="P642" s="1"/>
      <c r="Z642" s="1"/>
      <c r="AA642" s="1"/>
      <c r="AB642" s="1"/>
      <c r="AV642" s="1"/>
    </row>
    <row r="643" spans="14:48">
      <c r="N643" s="1"/>
      <c r="O643" s="1"/>
      <c r="P643" s="1"/>
      <c r="Z643" s="1"/>
      <c r="AA643" s="1"/>
      <c r="AB643" s="1"/>
      <c r="AV643" s="1"/>
    </row>
    <row r="644" spans="14:48">
      <c r="N644" s="1"/>
      <c r="O644" s="1"/>
      <c r="P644" s="1"/>
      <c r="Z644" s="1"/>
      <c r="AA644" s="1"/>
      <c r="AB644" s="1"/>
      <c r="AV644" s="1"/>
    </row>
    <row r="645" spans="14:48">
      <c r="N645" s="1"/>
      <c r="O645" s="1"/>
      <c r="P645" s="1"/>
      <c r="Z645" s="1"/>
      <c r="AA645" s="1"/>
      <c r="AB645" s="1"/>
      <c r="AV645" s="1"/>
    </row>
    <row r="646" spans="14:48">
      <c r="N646" s="1"/>
      <c r="O646" s="1"/>
      <c r="P646" s="1"/>
      <c r="Z646" s="1"/>
      <c r="AA646" s="1"/>
      <c r="AB646" s="1"/>
      <c r="AV646" s="1"/>
    </row>
    <row r="647" spans="14:48">
      <c r="N647" s="1"/>
      <c r="O647" s="1"/>
      <c r="P647" s="1"/>
      <c r="Z647" s="1"/>
      <c r="AA647" s="1"/>
      <c r="AB647" s="1"/>
      <c r="AV647" s="1"/>
    </row>
    <row r="648" spans="14:48">
      <c r="N648" s="1"/>
      <c r="O648" s="1"/>
      <c r="P648" s="1"/>
      <c r="Z648" s="1"/>
      <c r="AA648" s="1"/>
      <c r="AB648" s="1"/>
      <c r="AV648" s="1"/>
    </row>
    <row r="649" spans="14:48">
      <c r="N649" s="1"/>
      <c r="O649" s="1"/>
      <c r="P649" s="1"/>
      <c r="Z649" s="1"/>
      <c r="AA649" s="1"/>
      <c r="AB649" s="1"/>
      <c r="AU649" s="1"/>
      <c r="AV649" s="1"/>
    </row>
    <row r="650" spans="14:48">
      <c r="N650" s="1"/>
      <c r="O650" s="1"/>
      <c r="P650" s="1"/>
      <c r="Z650" s="1"/>
      <c r="AA650" s="1"/>
      <c r="AB650" s="1"/>
      <c r="AU650" s="1"/>
      <c r="AV650" s="1"/>
    </row>
    <row r="651" spans="14:48">
      <c r="N651" s="1"/>
      <c r="O651" s="1"/>
      <c r="P651" s="1"/>
      <c r="Z651" s="1"/>
      <c r="AA651" s="1"/>
      <c r="AB651" s="1"/>
      <c r="AU651" s="1"/>
      <c r="AV651" s="1"/>
    </row>
    <row r="652" spans="14:48">
      <c r="N652" s="1"/>
      <c r="O652" s="1"/>
      <c r="P652" s="1"/>
      <c r="Z652" s="1"/>
      <c r="AA652" s="1"/>
      <c r="AB652" s="1"/>
      <c r="AV652" s="1"/>
    </row>
    <row r="653" spans="14:48">
      <c r="N653" s="1"/>
      <c r="O653" s="1"/>
      <c r="P653" s="1"/>
      <c r="Z653" s="1"/>
      <c r="AA653" s="1"/>
      <c r="AB653" s="1"/>
      <c r="AV653" s="1"/>
    </row>
    <row r="654" spans="14:48">
      <c r="N654" s="1"/>
      <c r="O654" s="1"/>
      <c r="P654" s="1"/>
      <c r="Z654" s="1"/>
      <c r="AA654" s="1"/>
      <c r="AB654" s="1"/>
      <c r="AV654" s="1"/>
    </row>
    <row r="655" spans="14:48">
      <c r="N655" s="1"/>
      <c r="O655" s="1"/>
      <c r="P655" s="1"/>
      <c r="Z655" s="1"/>
      <c r="AA655" s="1"/>
      <c r="AB655" s="1"/>
      <c r="AV655" s="1"/>
    </row>
    <row r="656" spans="14:48">
      <c r="N656" s="1"/>
      <c r="O656" s="1"/>
      <c r="P656" s="1"/>
      <c r="Z656" s="1"/>
      <c r="AA656" s="1"/>
      <c r="AB656" s="1"/>
      <c r="AV656" s="1"/>
    </row>
    <row r="657" spans="14:48">
      <c r="N657" s="1"/>
      <c r="O657" s="1"/>
      <c r="P657" s="1"/>
      <c r="Z657" s="1"/>
      <c r="AA657" s="1"/>
      <c r="AB657" s="1"/>
      <c r="AU657" s="1"/>
      <c r="AV657" s="1"/>
    </row>
    <row r="658" spans="14:48">
      <c r="N658" s="1"/>
      <c r="O658" s="1"/>
      <c r="P658" s="1"/>
      <c r="Z658" s="1"/>
      <c r="AA658" s="1"/>
      <c r="AB658" s="1"/>
      <c r="AU658" s="1"/>
      <c r="AV658" s="1"/>
    </row>
    <row r="659" spans="14:48">
      <c r="N659" s="1"/>
      <c r="O659" s="1"/>
      <c r="P659" s="1"/>
      <c r="Z659" s="1"/>
      <c r="AA659" s="1"/>
      <c r="AB659" s="1"/>
      <c r="AU659" s="1"/>
      <c r="AV659" s="1"/>
    </row>
    <row r="660" spans="14:48">
      <c r="N660" s="1"/>
      <c r="O660" s="1"/>
      <c r="P660" s="1"/>
      <c r="Z660" s="1"/>
      <c r="AA660" s="1"/>
      <c r="AB660" s="1"/>
      <c r="AV660" s="1"/>
    </row>
    <row r="661" spans="14:48">
      <c r="N661" s="1"/>
      <c r="O661" s="1"/>
      <c r="P661" s="1"/>
      <c r="Z661" s="1"/>
      <c r="AA661" s="1"/>
      <c r="AB661" s="1"/>
      <c r="AV661" s="1"/>
    </row>
    <row r="662" spans="14:48">
      <c r="N662" s="1"/>
      <c r="O662" s="1"/>
      <c r="P662" s="1"/>
      <c r="Z662" s="1"/>
      <c r="AA662" s="1"/>
      <c r="AB662" s="1"/>
      <c r="AV662" s="1"/>
    </row>
    <row r="663" spans="14:48">
      <c r="N663" s="1"/>
      <c r="O663" s="1"/>
      <c r="P663" s="1"/>
      <c r="Z663" s="1"/>
      <c r="AA663" s="1"/>
      <c r="AB663" s="1"/>
      <c r="AV663" s="1"/>
    </row>
    <row r="664" spans="14:48">
      <c r="N664" s="1"/>
      <c r="O664" s="1"/>
      <c r="P664" s="1"/>
      <c r="Z664" s="1"/>
      <c r="AA664" s="1"/>
      <c r="AB664" s="1"/>
      <c r="AV664" s="1"/>
    </row>
    <row r="665" spans="14:48">
      <c r="N665" s="1"/>
      <c r="O665" s="1"/>
      <c r="P665" s="1"/>
      <c r="Z665" s="1"/>
      <c r="AA665" s="1"/>
      <c r="AB665" s="1"/>
      <c r="AV665" s="1"/>
    </row>
    <row r="666" spans="14:48">
      <c r="N666" s="1"/>
      <c r="O666" s="1"/>
      <c r="P666" s="1"/>
      <c r="Z666" s="1"/>
      <c r="AA666" s="1"/>
      <c r="AB666" s="1"/>
      <c r="AV666" s="1"/>
    </row>
    <row r="667" spans="14:48">
      <c r="N667" s="1"/>
      <c r="O667" s="1"/>
      <c r="P667" s="1"/>
      <c r="Z667" s="1"/>
      <c r="AA667" s="1"/>
      <c r="AB667" s="1"/>
      <c r="AU667" s="1"/>
      <c r="AV667" s="1"/>
    </row>
    <row r="668" spans="14:48">
      <c r="N668" s="1"/>
      <c r="O668" s="1"/>
      <c r="P668" s="1"/>
      <c r="Z668" s="1"/>
      <c r="AA668" s="1"/>
      <c r="AB668" s="1"/>
      <c r="AU668" s="1"/>
      <c r="AV668" s="1"/>
    </row>
    <row r="669" spans="14:48">
      <c r="N669" s="1"/>
      <c r="O669" s="1"/>
      <c r="P669" s="1"/>
      <c r="Z669" s="1"/>
      <c r="AA669" s="1"/>
      <c r="AB669" s="1"/>
      <c r="AV669" s="1"/>
    </row>
    <row r="670" spans="14:48">
      <c r="N670" s="1"/>
      <c r="O670" s="1"/>
      <c r="P670" s="1"/>
      <c r="Z670" s="1"/>
      <c r="AA670" s="1"/>
      <c r="AB670" s="1"/>
      <c r="AV670" s="1"/>
    </row>
    <row r="671" spans="14:48">
      <c r="N671" s="1"/>
      <c r="O671" s="1"/>
      <c r="P671" s="1"/>
      <c r="Z671" s="1"/>
      <c r="AA671" s="1"/>
      <c r="AB671" s="1"/>
      <c r="AV671" s="1"/>
    </row>
    <row r="672" spans="14:48">
      <c r="N672" s="1"/>
      <c r="O672" s="1"/>
      <c r="P672" s="1"/>
      <c r="Z672" s="1"/>
      <c r="AA672" s="1"/>
      <c r="AB672" s="1"/>
      <c r="AV672" s="1"/>
    </row>
    <row r="673" spans="14:48">
      <c r="N673" s="1"/>
      <c r="O673" s="1"/>
      <c r="P673" s="1"/>
      <c r="Z673" s="1"/>
      <c r="AA673" s="1"/>
      <c r="AB673" s="1"/>
      <c r="AV673" s="1"/>
    </row>
    <row r="674" spans="14:48">
      <c r="N674" s="1"/>
      <c r="O674" s="1"/>
      <c r="P674" s="1"/>
      <c r="Z674" s="1"/>
      <c r="AA674" s="1"/>
      <c r="AB674" s="1"/>
      <c r="AV674" s="1"/>
    </row>
    <row r="675" spans="14:48">
      <c r="N675" s="1"/>
      <c r="O675" s="1"/>
      <c r="P675" s="1"/>
      <c r="Z675" s="1"/>
      <c r="AA675" s="1"/>
      <c r="AB675" s="1"/>
      <c r="AV675" s="1"/>
    </row>
    <row r="676" spans="14:48">
      <c r="N676" s="1"/>
      <c r="O676" s="1"/>
      <c r="P676" s="1"/>
      <c r="Z676" s="1"/>
      <c r="AA676" s="1"/>
      <c r="AB676" s="1"/>
      <c r="AU676" s="1"/>
      <c r="AV676" s="1"/>
    </row>
    <row r="677" spans="14:48">
      <c r="N677" s="1"/>
      <c r="O677" s="1"/>
      <c r="P677" s="1"/>
      <c r="Z677" s="1"/>
      <c r="AA677" s="1"/>
      <c r="AB677" s="1"/>
      <c r="AU677" s="1"/>
      <c r="AV677" s="1"/>
    </row>
    <row r="678" spans="14:48">
      <c r="N678" s="1"/>
      <c r="O678" s="1"/>
      <c r="P678" s="1"/>
      <c r="Z678" s="1"/>
      <c r="AA678" s="1"/>
      <c r="AB678" s="1"/>
      <c r="AV678" s="1"/>
    </row>
    <row r="679" spans="14:48">
      <c r="N679" s="1"/>
      <c r="O679" s="1"/>
      <c r="P679" s="1"/>
      <c r="Z679" s="1"/>
      <c r="AA679" s="1"/>
      <c r="AB679" s="1"/>
      <c r="AV679" s="1"/>
    </row>
    <row r="680" spans="14:48">
      <c r="N680" s="1"/>
      <c r="O680" s="1"/>
      <c r="P680" s="1"/>
      <c r="Z680" s="1"/>
      <c r="AA680" s="1"/>
      <c r="AB680" s="1"/>
      <c r="AV680" s="1"/>
    </row>
    <row r="681" spans="14:48">
      <c r="N681" s="1"/>
      <c r="O681" s="1"/>
      <c r="P681" s="1"/>
      <c r="Z681" s="1"/>
      <c r="AA681" s="1"/>
      <c r="AB681" s="1"/>
      <c r="AV681" s="1"/>
    </row>
    <row r="682" spans="14:48">
      <c r="N682" s="1"/>
      <c r="O682" s="1"/>
      <c r="P682" s="1"/>
      <c r="Z682" s="1"/>
      <c r="AA682" s="1"/>
      <c r="AB682" s="1"/>
      <c r="AV682" s="1"/>
    </row>
    <row r="683" spans="14:48">
      <c r="N683" s="1"/>
      <c r="O683" s="1"/>
      <c r="P683" s="1"/>
      <c r="Z683" s="1"/>
      <c r="AA683" s="1"/>
      <c r="AB683" s="1"/>
      <c r="AV683" s="1"/>
    </row>
    <row r="684" spans="14:48">
      <c r="N684" s="1"/>
      <c r="O684" s="1"/>
      <c r="P684" s="1"/>
      <c r="Z684" s="1"/>
      <c r="AA684" s="1"/>
      <c r="AB684" s="1"/>
      <c r="AV684" s="1"/>
    </row>
    <row r="685" spans="14:48">
      <c r="N685" s="1"/>
      <c r="O685" s="1"/>
      <c r="P685" s="1"/>
      <c r="Z685" s="1"/>
      <c r="AA685" s="1"/>
      <c r="AB685" s="1"/>
      <c r="AU685" s="1"/>
      <c r="AV685" s="1"/>
    </row>
    <row r="686" spans="14:48">
      <c r="N686" s="1"/>
      <c r="O686" s="1"/>
      <c r="P686" s="1"/>
      <c r="Z686" s="1"/>
      <c r="AA686" s="1"/>
      <c r="AB686" s="1"/>
      <c r="AU686" s="1"/>
      <c r="AV686" s="1"/>
    </row>
    <row r="687" spans="14:48">
      <c r="N687" s="1"/>
      <c r="O687" s="1"/>
      <c r="P687" s="1"/>
      <c r="Z687" s="1"/>
      <c r="AA687" s="1"/>
      <c r="AB687" s="1"/>
      <c r="AV687" s="1"/>
    </row>
    <row r="688" spans="14:48">
      <c r="N688" s="1"/>
      <c r="O688" s="1"/>
      <c r="P688" s="1"/>
      <c r="Z688" s="1"/>
      <c r="AA688" s="1"/>
      <c r="AB688" s="1"/>
      <c r="AV688" s="1"/>
    </row>
    <row r="689" spans="14:48">
      <c r="N689" s="1"/>
      <c r="O689" s="1"/>
      <c r="P689" s="1"/>
      <c r="Z689" s="1"/>
      <c r="AA689" s="1"/>
      <c r="AB689" s="1"/>
      <c r="AV689" s="1"/>
    </row>
    <row r="690" spans="14:48">
      <c r="N690" s="1"/>
      <c r="O690" s="1"/>
      <c r="P690" s="1"/>
      <c r="Z690" s="1"/>
      <c r="AA690" s="1"/>
      <c r="AB690" s="1"/>
      <c r="AV690" s="1"/>
    </row>
    <row r="691" spans="14:48">
      <c r="N691" s="1"/>
      <c r="O691" s="1"/>
      <c r="P691" s="1"/>
      <c r="Z691" s="1"/>
      <c r="AA691" s="1"/>
      <c r="AB691" s="1"/>
      <c r="AV691" s="1"/>
    </row>
    <row r="692" spans="14:48">
      <c r="N692" s="1"/>
      <c r="O692" s="1"/>
      <c r="P692" s="1"/>
      <c r="Z692" s="1"/>
      <c r="AA692" s="1"/>
      <c r="AB692" s="1"/>
      <c r="AV692" s="1"/>
    </row>
    <row r="693" spans="14:48">
      <c r="N693" s="1"/>
      <c r="O693" s="1"/>
      <c r="P693" s="1"/>
      <c r="Z693" s="1"/>
      <c r="AA693" s="1"/>
      <c r="AB693" s="1"/>
      <c r="AV693" s="1"/>
    </row>
    <row r="694" spans="14:48">
      <c r="N694" s="1"/>
      <c r="O694" s="1"/>
      <c r="P694" s="1"/>
      <c r="Z694" s="1"/>
      <c r="AA694" s="1"/>
      <c r="AB694" s="1"/>
      <c r="AU694" s="1"/>
      <c r="AV694" s="1"/>
    </row>
    <row r="695" spans="14:48">
      <c r="N695" s="1"/>
      <c r="O695" s="1"/>
      <c r="P695" s="1"/>
      <c r="Z695" s="1"/>
      <c r="AA695" s="1"/>
      <c r="AB695" s="1"/>
      <c r="AU695" s="1"/>
      <c r="AV695" s="1"/>
    </row>
    <row r="696" spans="14:48">
      <c r="N696" s="1"/>
      <c r="O696" s="1"/>
      <c r="P696" s="1"/>
      <c r="Z696" s="1"/>
      <c r="AA696" s="1"/>
      <c r="AB696" s="1"/>
      <c r="AV696" s="1"/>
    </row>
    <row r="697" spans="14:48">
      <c r="N697" s="1"/>
      <c r="O697" s="1"/>
      <c r="P697" s="1"/>
      <c r="Z697" s="1"/>
      <c r="AA697" s="1"/>
      <c r="AB697" s="1"/>
      <c r="AV697" s="1"/>
    </row>
    <row r="698" spans="14:48">
      <c r="N698" s="1"/>
      <c r="O698" s="1"/>
      <c r="P698" s="1"/>
      <c r="Z698" s="1"/>
      <c r="AA698" s="1"/>
      <c r="AB698" s="1"/>
      <c r="AV698" s="1"/>
    </row>
    <row r="699" spans="14:48">
      <c r="N699" s="1"/>
      <c r="O699" s="1"/>
      <c r="P699" s="1"/>
      <c r="Z699" s="1"/>
      <c r="AA699" s="1"/>
      <c r="AB699" s="1"/>
      <c r="AV699" s="1"/>
    </row>
    <row r="700" spans="14:48">
      <c r="N700" s="1"/>
      <c r="O700" s="1"/>
      <c r="P700" s="1"/>
      <c r="Z700" s="1"/>
      <c r="AA700" s="1"/>
      <c r="AB700" s="1"/>
      <c r="AV700" s="1"/>
    </row>
    <row r="701" spans="14:48">
      <c r="N701" s="1"/>
      <c r="O701" s="1"/>
      <c r="P701" s="1"/>
      <c r="Z701" s="1"/>
      <c r="AA701" s="1"/>
      <c r="AB701" s="1"/>
      <c r="AV701" s="1"/>
    </row>
    <row r="702" spans="14:48">
      <c r="N702" s="1"/>
      <c r="O702" s="1"/>
      <c r="P702" s="1"/>
      <c r="Z702" s="1"/>
      <c r="AA702" s="1"/>
      <c r="AB702" s="1"/>
      <c r="AV702" s="1"/>
    </row>
    <row r="703" spans="14:48">
      <c r="N703" s="1"/>
      <c r="O703" s="1"/>
      <c r="P703" s="1"/>
      <c r="Z703" s="1"/>
      <c r="AA703" s="1"/>
      <c r="AB703" s="1"/>
      <c r="AU703" s="1"/>
      <c r="AV703" s="1"/>
    </row>
    <row r="704" spans="14:48">
      <c r="N704" s="1"/>
      <c r="O704" s="1"/>
      <c r="P704" s="1"/>
      <c r="Z704" s="1"/>
      <c r="AA704" s="1"/>
      <c r="AB704" s="1"/>
      <c r="AU704" s="1"/>
      <c r="AV704" s="1"/>
    </row>
    <row r="705" spans="14:48">
      <c r="N705" s="1"/>
      <c r="O705" s="1"/>
      <c r="P705" s="1"/>
      <c r="Z705" s="1"/>
      <c r="AA705" s="1"/>
      <c r="AB705" s="1"/>
      <c r="AV705" s="1"/>
    </row>
    <row r="706" spans="14:48">
      <c r="N706" s="1"/>
      <c r="O706" s="1"/>
      <c r="P706" s="1"/>
      <c r="Z706" s="1"/>
      <c r="AA706" s="1"/>
      <c r="AB706" s="1"/>
      <c r="AV706" s="1"/>
    </row>
    <row r="707" spans="14:48">
      <c r="N707" s="1"/>
      <c r="O707" s="1"/>
      <c r="P707" s="1"/>
      <c r="Z707" s="1"/>
      <c r="AA707" s="1"/>
      <c r="AB707" s="1"/>
      <c r="AV707" s="1"/>
    </row>
    <row r="708" spans="14:48">
      <c r="N708" s="1"/>
      <c r="O708" s="1"/>
      <c r="P708" s="1"/>
      <c r="Z708" s="1"/>
      <c r="AA708" s="1"/>
      <c r="AB708" s="1"/>
      <c r="AV708" s="1"/>
    </row>
    <row r="709" spans="14:48">
      <c r="N709" s="1"/>
      <c r="O709" s="1"/>
      <c r="P709" s="1"/>
      <c r="Z709" s="1"/>
      <c r="AA709" s="1"/>
      <c r="AB709" s="1"/>
      <c r="AV709" s="1"/>
    </row>
    <row r="710" spans="14:48">
      <c r="N710" s="1"/>
      <c r="O710" s="1"/>
      <c r="P710" s="1"/>
      <c r="Z710" s="1"/>
      <c r="AA710" s="1"/>
      <c r="AB710" s="1"/>
      <c r="AV710" s="1"/>
    </row>
    <row r="711" spans="14:48">
      <c r="N711" s="1"/>
      <c r="O711" s="1"/>
      <c r="P711" s="1"/>
      <c r="Z711" s="1"/>
      <c r="AA711" s="1"/>
      <c r="AB711" s="1"/>
      <c r="AU711" s="1"/>
      <c r="AV711" s="1"/>
    </row>
    <row r="712" spans="14:48">
      <c r="N712" s="1"/>
      <c r="O712" s="1"/>
      <c r="P712" s="1"/>
      <c r="Z712" s="1"/>
      <c r="AA712" s="1"/>
      <c r="AB712" s="1"/>
      <c r="AU712" s="1"/>
      <c r="AV712" s="1"/>
    </row>
    <row r="713" spans="14:48">
      <c r="N713" s="1"/>
      <c r="O713" s="1"/>
      <c r="P713" s="1"/>
      <c r="Z713" s="1"/>
      <c r="AA713" s="1"/>
      <c r="AB713" s="1"/>
      <c r="AU713" s="1"/>
      <c r="AV713" s="1"/>
    </row>
    <row r="714" spans="14:48">
      <c r="N714" s="1"/>
      <c r="O714" s="1"/>
      <c r="P714" s="1"/>
      <c r="Z714" s="1"/>
      <c r="AA714" s="1"/>
      <c r="AB714" s="1"/>
      <c r="AU714" s="1"/>
      <c r="AV714" s="1"/>
    </row>
    <row r="715" spans="14:48">
      <c r="N715" s="1"/>
      <c r="O715" s="1"/>
      <c r="P715" s="1"/>
      <c r="Z715" s="1"/>
      <c r="AA715" s="1"/>
      <c r="AB715" s="1"/>
      <c r="AU715" s="1"/>
      <c r="AV715" s="1"/>
    </row>
    <row r="716" spans="14:48">
      <c r="N716" s="1"/>
      <c r="O716" s="1"/>
      <c r="P716" s="1"/>
      <c r="Z716" s="1"/>
      <c r="AA716" s="1"/>
      <c r="AB716" s="1"/>
      <c r="AU716" s="1"/>
      <c r="AV716" s="1"/>
    </row>
    <row r="717" spans="14:48">
      <c r="N717" s="1"/>
      <c r="O717" s="1"/>
      <c r="P717" s="1"/>
      <c r="Z717" s="1"/>
      <c r="AA717" s="1"/>
      <c r="AB717" s="1"/>
      <c r="AU717" s="1"/>
      <c r="AV717" s="1"/>
    </row>
    <row r="718" spans="14:48">
      <c r="N718" s="1"/>
      <c r="O718" s="1"/>
      <c r="P718" s="1"/>
      <c r="Z718" s="1"/>
      <c r="AA718" s="1"/>
      <c r="AB718" s="1"/>
      <c r="AU718" s="1"/>
      <c r="AV718" s="1"/>
    </row>
    <row r="719" spans="14:48">
      <c r="N719" s="1"/>
      <c r="O719" s="1"/>
      <c r="P719" s="1"/>
      <c r="Z719" s="1"/>
      <c r="AA719" s="1"/>
      <c r="AB719" s="1"/>
      <c r="AU719" s="1"/>
      <c r="AV719" s="1"/>
    </row>
    <row r="720" spans="14:48">
      <c r="N720" s="1"/>
      <c r="O720" s="1"/>
      <c r="P720" s="1"/>
      <c r="Z720" s="1"/>
      <c r="AA720" s="1"/>
      <c r="AB720" s="1"/>
      <c r="AU720" s="1"/>
      <c r="AV720" s="1"/>
    </row>
    <row r="721" spans="13:70">
      <c r="N721" s="1"/>
      <c r="O721" s="1"/>
      <c r="P721" s="1"/>
      <c r="Z721" s="1"/>
      <c r="AA721" s="1"/>
      <c r="AB721" s="1"/>
      <c r="AU721" s="1"/>
      <c r="AV721" s="1"/>
    </row>
    <row r="722" spans="13:70">
      <c r="M722" s="1"/>
      <c r="N722" s="1"/>
      <c r="O722" s="1"/>
      <c r="P722" s="1"/>
      <c r="Y722" s="1"/>
      <c r="Z722" s="1"/>
      <c r="AA722" s="1"/>
      <c r="AB722" s="1"/>
      <c r="AU722" s="1"/>
      <c r="AV722" s="1"/>
      <c r="BR722" s="1"/>
    </row>
    <row r="723" spans="13:70">
      <c r="M723" s="1"/>
      <c r="N723" s="1"/>
      <c r="O723" s="1"/>
      <c r="P723" s="1"/>
      <c r="Y723" s="1"/>
      <c r="Z723" s="1"/>
      <c r="AA723" s="1"/>
      <c r="AB723" s="1"/>
      <c r="AU723" s="1"/>
      <c r="AV723" s="1"/>
      <c r="BR723" s="1"/>
    </row>
    <row r="724" spans="13:70">
      <c r="M724" s="1"/>
      <c r="N724" s="1"/>
      <c r="O724" s="1"/>
      <c r="P724" s="1"/>
      <c r="Y724" s="1"/>
      <c r="Z724" s="1"/>
      <c r="AA724" s="1"/>
      <c r="AB724" s="1"/>
      <c r="AU724" s="1"/>
      <c r="AV724" s="1"/>
      <c r="BR724" s="1"/>
    </row>
    <row r="725" spans="13:70">
      <c r="M725" s="1"/>
      <c r="N725" s="1"/>
      <c r="O725" s="1"/>
      <c r="P725" s="1"/>
      <c r="Y725" s="1"/>
      <c r="Z725" s="1"/>
      <c r="AA725" s="1"/>
      <c r="AB725" s="1"/>
      <c r="AU725" s="1"/>
      <c r="AV725" s="1"/>
      <c r="BR725" s="1"/>
    </row>
    <row r="726" spans="13:70">
      <c r="M726" s="1"/>
      <c r="N726" s="1"/>
      <c r="O726" s="1"/>
      <c r="P726" s="1"/>
      <c r="Y726" s="1"/>
      <c r="Z726" s="1"/>
      <c r="AA726" s="1"/>
      <c r="AB726" s="1"/>
      <c r="AU726" s="1"/>
      <c r="AV726" s="1"/>
      <c r="BR726" s="1"/>
    </row>
    <row r="727" spans="13:70">
      <c r="M727" s="1"/>
      <c r="N727" s="1"/>
      <c r="O727" s="1"/>
      <c r="P727" s="1"/>
      <c r="Y727" s="1"/>
      <c r="Z727" s="1"/>
      <c r="AA727" s="1"/>
      <c r="AB727" s="1"/>
      <c r="AU727" s="1"/>
      <c r="AV727" s="1"/>
      <c r="BR727" s="1"/>
    </row>
    <row r="728" spans="13:70">
      <c r="M728" s="1"/>
      <c r="N728" s="1"/>
      <c r="O728" s="1"/>
      <c r="P728" s="1"/>
      <c r="Y728" s="1"/>
      <c r="Z728" s="1"/>
      <c r="AA728" s="1"/>
      <c r="AB728" s="1"/>
      <c r="AU728" s="1"/>
      <c r="AV728" s="1"/>
      <c r="BR728" s="1"/>
    </row>
    <row r="729" spans="13:70">
      <c r="M729" s="1"/>
      <c r="N729" s="1"/>
      <c r="O729" s="1"/>
      <c r="P729" s="1"/>
      <c r="Y729" s="1"/>
      <c r="Z729" s="1"/>
      <c r="AA729" s="1"/>
      <c r="AB729" s="1"/>
      <c r="AU729" s="1"/>
      <c r="AV729" s="1"/>
      <c r="BR729" s="1"/>
    </row>
    <row r="730" spans="13:70">
      <c r="M730" s="1"/>
      <c r="N730" s="1"/>
      <c r="O730" s="1"/>
      <c r="P730" s="1"/>
      <c r="Y730" s="1"/>
      <c r="Z730" s="1"/>
      <c r="AA730" s="1"/>
      <c r="AB730" s="1"/>
      <c r="AU730" s="1"/>
      <c r="AV730" s="1"/>
      <c r="BR730" s="1"/>
    </row>
    <row r="731" spans="13:70">
      <c r="M731" s="1"/>
      <c r="N731" s="1"/>
      <c r="O731" s="1"/>
      <c r="P731" s="1"/>
      <c r="Y731" s="1"/>
      <c r="Z731" s="1"/>
      <c r="AA731" s="1"/>
      <c r="AB731" s="1"/>
      <c r="AU731" s="1"/>
      <c r="AV731" s="1"/>
      <c r="BR731" s="1"/>
    </row>
    <row r="732" spans="13:70">
      <c r="M732" s="1"/>
      <c r="N732" s="1"/>
      <c r="O732" s="1"/>
      <c r="P732" s="1"/>
      <c r="Y732" s="1"/>
      <c r="Z732" s="1"/>
      <c r="AA732" s="1"/>
      <c r="AB732" s="1"/>
      <c r="AU732" s="1"/>
      <c r="AV732" s="1"/>
      <c r="BR732" s="1"/>
    </row>
    <row r="733" spans="13:70">
      <c r="M733" s="1"/>
      <c r="N733" s="1"/>
      <c r="O733" s="1"/>
      <c r="P733" s="1"/>
      <c r="Y733" s="1"/>
      <c r="Z733" s="1"/>
      <c r="AA733" s="1"/>
      <c r="AB733" s="1"/>
      <c r="AU733" s="1"/>
      <c r="AV733" s="1"/>
      <c r="BR733" s="1"/>
    </row>
    <row r="734" spans="13:70">
      <c r="M734" s="1"/>
      <c r="N734" s="1"/>
      <c r="O734" s="1"/>
      <c r="P734" s="1"/>
      <c r="Y734" s="1"/>
      <c r="Z734" s="1"/>
      <c r="AA734" s="1"/>
      <c r="AB734" s="1"/>
      <c r="AU734" s="1"/>
      <c r="AV734" s="1"/>
      <c r="BR734" s="1"/>
    </row>
    <row r="735" spans="13:70">
      <c r="M735" s="1"/>
      <c r="N735" s="1"/>
      <c r="O735" s="1"/>
      <c r="P735" s="1"/>
      <c r="Y735" s="1"/>
      <c r="Z735" s="1"/>
      <c r="AA735" s="1"/>
      <c r="AB735" s="1"/>
      <c r="AU735" s="1"/>
      <c r="AV735" s="1"/>
      <c r="BR735" s="1"/>
    </row>
    <row r="736" spans="13:70">
      <c r="M736" s="1"/>
      <c r="N736" s="1"/>
      <c r="O736" s="1"/>
      <c r="P736" s="1"/>
      <c r="Y736" s="1"/>
      <c r="Z736" s="1"/>
      <c r="AA736" s="1"/>
      <c r="AB736" s="1"/>
      <c r="AU736" s="1"/>
      <c r="AV736" s="1"/>
      <c r="BR736" s="1"/>
    </row>
    <row r="737" spans="13:70">
      <c r="M737" s="1"/>
      <c r="N737" s="1"/>
      <c r="O737" s="1"/>
      <c r="P737" s="1"/>
      <c r="Y737" s="1"/>
      <c r="Z737" s="1"/>
      <c r="AA737" s="1"/>
      <c r="AB737" s="1"/>
      <c r="AU737" s="1"/>
      <c r="AV737" s="1"/>
      <c r="BR737" s="1"/>
    </row>
    <row r="738" spans="13:70">
      <c r="M738" s="1"/>
      <c r="N738" s="1"/>
      <c r="O738" s="1"/>
      <c r="P738" s="1"/>
      <c r="Y738" s="1"/>
      <c r="Z738" s="1"/>
      <c r="AA738" s="1"/>
      <c r="AB738" s="1"/>
      <c r="AU738" s="1"/>
      <c r="AV738" s="1"/>
      <c r="BR738" s="1"/>
    </row>
    <row r="739" spans="13:70">
      <c r="M739" s="1"/>
      <c r="N739" s="1"/>
      <c r="O739" s="1"/>
      <c r="P739" s="1"/>
      <c r="Y739" s="1"/>
      <c r="Z739" s="1"/>
      <c r="AA739" s="1"/>
      <c r="AB739" s="1"/>
      <c r="AU739" s="1"/>
      <c r="AV739" s="1"/>
      <c r="BR739" s="1"/>
    </row>
    <row r="740" spans="13:70">
      <c r="M740" s="1"/>
      <c r="N740" s="1"/>
      <c r="O740" s="1"/>
      <c r="P740" s="1"/>
      <c r="Y740" s="1"/>
      <c r="Z740" s="1"/>
      <c r="AA740" s="1"/>
      <c r="AB740" s="1"/>
      <c r="AU740" s="1"/>
      <c r="AV740" s="1"/>
      <c r="BR740" s="1"/>
    </row>
    <row r="741" spans="13:70">
      <c r="M741" s="1"/>
      <c r="N741" s="1"/>
      <c r="O741" s="1"/>
      <c r="P741" s="1"/>
      <c r="Y741" s="1"/>
      <c r="Z741" s="1"/>
      <c r="AA741" s="1"/>
      <c r="AB741" s="1"/>
      <c r="AU741" s="1"/>
      <c r="AV741" s="1"/>
      <c r="BR741" s="1"/>
    </row>
    <row r="742" spans="13:70">
      <c r="M742" s="1"/>
      <c r="N742" s="1"/>
      <c r="O742" s="1"/>
      <c r="P742" s="1"/>
      <c r="Y742" s="1"/>
      <c r="Z742" s="1"/>
      <c r="AA742" s="1"/>
      <c r="AB742" s="1"/>
      <c r="AU742" s="1"/>
      <c r="AV742" s="1"/>
      <c r="BR742" s="1"/>
    </row>
    <row r="743" spans="13:70">
      <c r="M743" s="1"/>
      <c r="N743" s="1"/>
      <c r="O743" s="1"/>
      <c r="P743" s="1"/>
      <c r="Y743" s="1"/>
      <c r="Z743" s="1"/>
      <c r="AA743" s="1"/>
      <c r="AB743" s="1"/>
      <c r="AU743" s="1"/>
      <c r="AV743" s="1"/>
      <c r="BR743" s="1"/>
    </row>
    <row r="744" spans="13:70">
      <c r="M744" s="1"/>
      <c r="N744" s="1"/>
      <c r="O744" s="1"/>
      <c r="P744" s="1"/>
      <c r="Y744" s="1"/>
      <c r="Z744" s="1"/>
      <c r="AA744" s="1"/>
      <c r="AB744" s="1"/>
      <c r="AU744" s="1"/>
      <c r="AV744" s="1"/>
      <c r="BR744" s="1"/>
    </row>
    <row r="745" spans="13:70">
      <c r="M745" s="1"/>
      <c r="N745" s="1"/>
      <c r="O745" s="1"/>
      <c r="P745" s="1"/>
      <c r="Y745" s="1"/>
      <c r="Z745" s="1"/>
      <c r="AA745" s="1"/>
      <c r="AB745" s="1"/>
      <c r="AU745" s="1"/>
      <c r="AV745" s="1"/>
      <c r="BR745" s="1"/>
    </row>
    <row r="746" spans="13:70">
      <c r="M746" s="1"/>
      <c r="N746" s="1"/>
      <c r="O746" s="1"/>
      <c r="P746" s="1"/>
      <c r="Y746" s="1"/>
      <c r="Z746" s="1"/>
      <c r="AA746" s="1"/>
      <c r="AB746" s="1"/>
      <c r="AU746" s="1"/>
      <c r="AV746" s="1"/>
      <c r="BR746" s="1"/>
    </row>
    <row r="747" spans="13:70">
      <c r="M747" s="1"/>
      <c r="N747" s="1"/>
      <c r="O747" s="1"/>
      <c r="P747" s="1"/>
      <c r="Y747" s="1"/>
      <c r="Z747" s="1"/>
      <c r="AA747" s="1"/>
      <c r="AB747" s="1"/>
      <c r="AU747" s="1"/>
      <c r="AV747" s="1"/>
      <c r="BR747" s="1"/>
    </row>
    <row r="748" spans="13:70">
      <c r="M748" s="1"/>
      <c r="N748" s="1"/>
      <c r="O748" s="1"/>
      <c r="P748" s="1"/>
      <c r="Y748" s="1"/>
      <c r="Z748" s="1"/>
      <c r="AA748" s="1"/>
      <c r="AB748" s="1"/>
      <c r="AU748" s="1"/>
      <c r="AV748" s="1"/>
      <c r="BR748" s="1"/>
    </row>
    <row r="749" spans="13:70">
      <c r="M749" s="1"/>
      <c r="N749" s="1"/>
      <c r="O749" s="1"/>
      <c r="P749" s="1"/>
      <c r="Y749" s="1"/>
      <c r="Z749" s="1"/>
      <c r="AA749" s="1"/>
      <c r="AB749" s="1"/>
      <c r="AU749" s="1"/>
      <c r="AV749" s="1"/>
      <c r="BR749" s="1"/>
    </row>
    <row r="750" spans="13:70">
      <c r="M750" s="1"/>
      <c r="N750" s="1"/>
      <c r="O750" s="1"/>
      <c r="P750" s="1"/>
      <c r="Y750" s="1"/>
      <c r="Z750" s="1"/>
      <c r="AA750" s="1"/>
      <c r="AB750" s="1"/>
      <c r="AU750" s="1"/>
      <c r="AV750" s="1"/>
      <c r="BR750" s="1"/>
    </row>
    <row r="751" spans="13:70">
      <c r="M751" s="1"/>
      <c r="N751" s="1"/>
      <c r="O751" s="1"/>
      <c r="P751" s="1"/>
      <c r="Y751" s="1"/>
      <c r="Z751" s="1"/>
      <c r="AA751" s="1"/>
      <c r="AB751" s="1"/>
      <c r="AU751" s="1"/>
      <c r="AV751" s="1"/>
      <c r="BR751" s="1"/>
    </row>
    <row r="752" spans="13:70">
      <c r="M752" s="1"/>
      <c r="N752" s="1"/>
      <c r="O752" s="1"/>
      <c r="P752" s="1"/>
      <c r="Y752" s="1"/>
      <c r="Z752" s="1"/>
      <c r="AA752" s="1"/>
      <c r="AB752" s="1"/>
      <c r="AU752" s="1"/>
      <c r="AV752" s="1"/>
      <c r="BR752" s="1"/>
    </row>
    <row r="753" spans="13:70">
      <c r="M753" s="1"/>
      <c r="N753" s="1"/>
      <c r="O753" s="1"/>
      <c r="P753" s="1"/>
      <c r="Y753" s="1"/>
      <c r="Z753" s="1"/>
      <c r="AA753" s="1"/>
      <c r="AB753" s="1"/>
      <c r="AU753" s="1"/>
      <c r="AV753" s="1"/>
      <c r="BR753" s="1"/>
    </row>
    <row r="754" spans="13:70">
      <c r="M754" s="1"/>
      <c r="N754" s="1"/>
      <c r="O754" s="1"/>
      <c r="P754" s="1"/>
      <c r="Y754" s="1"/>
      <c r="Z754" s="1"/>
      <c r="AA754" s="1"/>
      <c r="AB754" s="1"/>
      <c r="AU754" s="1"/>
      <c r="AV754" s="1"/>
      <c r="BR754" s="1"/>
    </row>
    <row r="755" spans="13:70">
      <c r="M755" s="1"/>
      <c r="N755" s="1"/>
      <c r="O755" s="1"/>
      <c r="P755" s="1"/>
      <c r="Y755" s="1"/>
      <c r="Z755" s="1"/>
      <c r="AA755" s="1"/>
      <c r="AB755" s="1"/>
      <c r="AU755" s="1"/>
      <c r="AV755" s="1"/>
      <c r="BR755" s="1"/>
    </row>
    <row r="756" spans="13:70">
      <c r="M756" s="1"/>
      <c r="N756" s="1"/>
      <c r="O756" s="1"/>
      <c r="P756" s="1"/>
      <c r="Y756" s="1"/>
      <c r="Z756" s="1"/>
      <c r="AA756" s="1"/>
      <c r="AB756" s="1"/>
      <c r="AU756" s="1"/>
      <c r="AV756" s="1"/>
      <c r="BR756" s="1"/>
    </row>
    <row r="757" spans="13:70">
      <c r="M757" s="1"/>
      <c r="N757" s="1"/>
      <c r="O757" s="1"/>
      <c r="P757" s="1"/>
      <c r="Y757" s="1"/>
      <c r="Z757" s="1"/>
      <c r="AA757" s="1"/>
      <c r="AB757" s="1"/>
      <c r="AU757" s="1"/>
      <c r="AV757" s="1"/>
      <c r="BR757" s="1"/>
    </row>
    <row r="758" spans="13:70">
      <c r="M758" s="1"/>
      <c r="N758" s="1"/>
      <c r="O758" s="1"/>
      <c r="P758" s="1"/>
      <c r="Y758" s="1"/>
      <c r="Z758" s="1"/>
      <c r="AA758" s="1"/>
      <c r="AB758" s="1"/>
      <c r="AU758" s="1"/>
      <c r="AV758" s="1"/>
      <c r="BR758" s="1"/>
    </row>
    <row r="759" spans="13:70">
      <c r="M759" s="1"/>
      <c r="N759" s="1"/>
      <c r="O759" s="1"/>
      <c r="P759" s="1"/>
      <c r="Y759" s="1"/>
      <c r="Z759" s="1"/>
      <c r="AA759" s="1"/>
      <c r="AB759" s="1"/>
      <c r="AU759" s="1"/>
      <c r="AV759" s="1"/>
      <c r="BR759" s="1"/>
    </row>
    <row r="760" spans="13:70">
      <c r="M760" s="1"/>
      <c r="N760" s="1"/>
      <c r="O760" s="1"/>
      <c r="P760" s="1"/>
      <c r="Y760" s="1"/>
      <c r="Z760" s="1"/>
      <c r="AA760" s="1"/>
      <c r="AB760" s="1"/>
      <c r="AU760" s="1"/>
      <c r="AV760" s="1"/>
      <c r="BR760" s="1"/>
    </row>
    <row r="761" spans="13:70">
      <c r="M761" s="1"/>
      <c r="N761" s="1"/>
      <c r="O761" s="1"/>
      <c r="P761" s="1"/>
      <c r="Y761" s="1"/>
      <c r="Z761" s="1"/>
      <c r="AA761" s="1"/>
      <c r="AB761" s="1"/>
      <c r="AU761" s="1"/>
      <c r="AV761" s="1"/>
      <c r="BR761" s="1"/>
    </row>
    <row r="762" spans="13:70">
      <c r="M762" s="1"/>
      <c r="N762" s="1"/>
      <c r="O762" s="1"/>
      <c r="P762" s="1"/>
      <c r="Y762" s="1"/>
      <c r="Z762" s="1"/>
      <c r="AA762" s="1"/>
      <c r="AB762" s="1"/>
      <c r="AU762" s="1"/>
      <c r="AV762" s="1"/>
      <c r="BR762" s="1"/>
    </row>
    <row r="763" spans="13:70">
      <c r="M763" s="1"/>
      <c r="N763" s="1"/>
      <c r="O763" s="1"/>
      <c r="P763" s="1"/>
      <c r="Y763" s="1"/>
      <c r="Z763" s="1"/>
      <c r="AA763" s="1"/>
      <c r="AB763" s="1"/>
      <c r="AU763" s="1"/>
      <c r="AV763" s="1"/>
      <c r="BR763" s="1"/>
    </row>
    <row r="764" spans="13:70">
      <c r="M764" s="1"/>
      <c r="N764" s="1"/>
      <c r="O764" s="1"/>
      <c r="P764" s="1"/>
      <c r="Y764" s="1"/>
      <c r="Z764" s="1"/>
      <c r="AA764" s="1"/>
      <c r="AB764" s="1"/>
      <c r="AU764" s="1"/>
      <c r="AV764" s="1"/>
      <c r="BR764" s="1"/>
    </row>
    <row r="765" spans="13:70">
      <c r="M765" s="1"/>
      <c r="N765" s="1"/>
      <c r="O765" s="1"/>
      <c r="P765" s="1"/>
      <c r="Y765" s="1"/>
      <c r="Z765" s="1"/>
      <c r="AA765" s="1"/>
      <c r="AB765" s="1"/>
      <c r="AU765" s="1"/>
      <c r="AV765" s="1"/>
      <c r="BR765" s="1"/>
    </row>
    <row r="766" spans="13:70">
      <c r="M766" s="1"/>
      <c r="N766" s="1"/>
      <c r="O766" s="1"/>
      <c r="P766" s="1"/>
      <c r="Y766" s="1"/>
      <c r="Z766" s="1"/>
      <c r="AA766" s="1"/>
      <c r="AB766" s="1"/>
      <c r="AU766" s="1"/>
      <c r="AV766" s="1"/>
      <c r="BR766" s="1"/>
    </row>
    <row r="767" spans="13:70">
      <c r="M767" s="1"/>
      <c r="N767" s="1"/>
      <c r="O767" s="1"/>
      <c r="P767" s="1"/>
      <c r="Y767" s="1"/>
      <c r="Z767" s="1"/>
      <c r="AA767" s="1"/>
      <c r="AB767" s="1"/>
      <c r="AU767" s="1"/>
      <c r="AV767" s="1"/>
      <c r="BR767" s="1"/>
    </row>
    <row r="768" spans="13:70">
      <c r="M768" s="1"/>
      <c r="N768" s="1"/>
      <c r="O768" s="1"/>
      <c r="P768" s="1"/>
      <c r="Y768" s="1"/>
      <c r="Z768" s="1"/>
      <c r="AA768" s="1"/>
      <c r="AB768" s="1"/>
      <c r="AU768" s="1"/>
      <c r="AV768" s="1"/>
      <c r="BR768" s="1"/>
    </row>
    <row r="769" spans="13:70">
      <c r="M769" s="1"/>
      <c r="N769" s="1"/>
      <c r="O769" s="1"/>
      <c r="P769" s="1"/>
      <c r="Y769" s="1"/>
      <c r="Z769" s="1"/>
      <c r="AA769" s="1"/>
      <c r="AB769" s="1"/>
      <c r="AU769" s="1"/>
      <c r="AV769" s="1"/>
      <c r="BR769" s="1"/>
    </row>
    <row r="770" spans="13:70">
      <c r="M770" s="1"/>
      <c r="N770" s="1"/>
      <c r="O770" s="1"/>
      <c r="P770" s="1"/>
      <c r="Y770" s="1"/>
      <c r="Z770" s="1"/>
      <c r="AA770" s="1"/>
      <c r="AB770" s="1"/>
      <c r="AU770" s="1"/>
      <c r="AV770" s="1"/>
      <c r="BR770" s="1"/>
    </row>
    <row r="771" spans="13:70">
      <c r="M771" s="1"/>
      <c r="N771" s="1"/>
      <c r="O771" s="1"/>
      <c r="P771" s="1"/>
      <c r="Y771" s="1"/>
      <c r="Z771" s="1"/>
      <c r="AA771" s="1"/>
      <c r="AB771" s="1"/>
      <c r="AU771" s="1"/>
      <c r="AV771" s="1"/>
      <c r="BR771" s="1"/>
    </row>
    <row r="772" spans="13:70">
      <c r="M772" s="1"/>
      <c r="N772" s="1"/>
      <c r="O772" s="1"/>
      <c r="P772" s="1"/>
      <c r="Y772" s="1"/>
      <c r="Z772" s="1"/>
      <c r="AA772" s="1"/>
      <c r="AB772" s="1"/>
      <c r="AU772" s="1"/>
      <c r="AV772" s="1"/>
      <c r="BR772" s="1"/>
    </row>
    <row r="773" spans="13:70">
      <c r="M773" s="1"/>
      <c r="N773" s="1"/>
      <c r="O773" s="1"/>
      <c r="P773" s="1"/>
      <c r="Y773" s="1"/>
      <c r="Z773" s="1"/>
      <c r="AA773" s="1"/>
      <c r="AB773" s="1"/>
      <c r="AU773" s="1"/>
      <c r="AV773" s="1"/>
      <c r="BR773" s="1"/>
    </row>
    <row r="774" spans="13:70">
      <c r="M774" s="1"/>
      <c r="N774" s="1"/>
      <c r="O774" s="1"/>
      <c r="P774" s="1"/>
      <c r="Y774" s="1"/>
      <c r="Z774" s="1"/>
      <c r="AA774" s="1"/>
      <c r="AB774" s="1"/>
      <c r="AU774" s="1"/>
      <c r="AV774" s="1"/>
      <c r="BR774" s="1"/>
    </row>
    <row r="775" spans="13:70">
      <c r="M775" s="1"/>
      <c r="N775" s="1"/>
      <c r="O775" s="1"/>
      <c r="P775" s="1"/>
      <c r="Y775" s="1"/>
      <c r="Z775" s="1"/>
      <c r="AA775" s="1"/>
      <c r="AB775" s="1"/>
      <c r="AU775" s="1"/>
      <c r="AV775" s="1"/>
      <c r="BR775" s="1"/>
    </row>
    <row r="776" spans="13:70">
      <c r="M776" s="1"/>
      <c r="N776" s="1"/>
      <c r="O776" s="1"/>
      <c r="P776" s="1"/>
      <c r="Y776" s="1"/>
      <c r="Z776" s="1"/>
      <c r="AA776" s="1"/>
      <c r="AB776" s="1"/>
      <c r="AU776" s="1"/>
      <c r="AV776" s="1"/>
      <c r="BR776" s="1"/>
    </row>
    <row r="777" spans="13:70">
      <c r="M777" s="1"/>
      <c r="N777" s="1"/>
      <c r="O777" s="1"/>
      <c r="P777" s="1"/>
      <c r="Y777" s="1"/>
      <c r="Z777" s="1"/>
      <c r="AA777" s="1"/>
      <c r="AB777" s="1"/>
      <c r="AU777" s="1"/>
      <c r="AV777" s="1"/>
      <c r="BR777" s="1"/>
    </row>
    <row r="778" spans="13:70">
      <c r="M778" s="1"/>
      <c r="N778" s="1"/>
      <c r="O778" s="1"/>
      <c r="P778" s="1"/>
      <c r="Y778" s="1"/>
      <c r="Z778" s="1"/>
      <c r="AA778" s="1"/>
      <c r="AB778" s="1"/>
      <c r="AU778" s="1"/>
      <c r="AV778" s="1"/>
      <c r="BR778" s="1"/>
    </row>
    <row r="779" spans="13:70">
      <c r="M779" s="1"/>
      <c r="N779" s="1"/>
      <c r="O779" s="1"/>
      <c r="P779" s="1"/>
      <c r="Y779" s="1"/>
      <c r="Z779" s="1"/>
      <c r="AA779" s="1"/>
      <c r="AB779" s="1"/>
      <c r="AU779" s="1"/>
      <c r="AV779" s="1"/>
      <c r="BR779" s="1"/>
    </row>
    <row r="780" spans="13:70">
      <c r="M780" s="1"/>
      <c r="N780" s="1"/>
      <c r="O780" s="1"/>
      <c r="P780" s="1"/>
      <c r="Y780" s="1"/>
      <c r="Z780" s="1"/>
      <c r="AA780" s="1"/>
      <c r="AB780" s="1"/>
      <c r="AU780" s="1"/>
      <c r="AV780" s="1"/>
      <c r="BR780" s="1"/>
    </row>
    <row r="781" spans="13:70">
      <c r="M781" s="1"/>
      <c r="N781" s="1"/>
      <c r="O781" s="1"/>
      <c r="P781" s="1"/>
      <c r="Y781" s="1"/>
      <c r="Z781" s="1"/>
      <c r="AA781" s="1"/>
      <c r="AB781" s="1"/>
      <c r="AU781" s="1"/>
      <c r="AV781" s="1"/>
      <c r="BR781" s="1"/>
    </row>
    <row r="782" spans="13:70">
      <c r="M782" s="1"/>
      <c r="N782" s="1"/>
      <c r="O782" s="1"/>
      <c r="P782" s="1"/>
      <c r="Y782" s="1"/>
      <c r="Z782" s="1"/>
      <c r="AA782" s="1"/>
      <c r="AB782" s="1"/>
      <c r="AU782" s="1"/>
      <c r="AV782" s="1"/>
      <c r="BR782" s="1"/>
    </row>
    <row r="783" spans="13:70">
      <c r="M783" s="1"/>
      <c r="N783" s="1"/>
      <c r="O783" s="1"/>
      <c r="P783" s="1"/>
      <c r="Y783" s="1"/>
      <c r="Z783" s="1"/>
      <c r="AA783" s="1"/>
      <c r="AB783" s="1"/>
      <c r="AU783" s="1"/>
      <c r="AV783" s="1"/>
      <c r="BR783" s="1"/>
    </row>
    <row r="784" spans="13:70">
      <c r="M784" s="1"/>
      <c r="N784" s="1"/>
      <c r="O784" s="1"/>
      <c r="P784" s="1"/>
      <c r="Y784" s="1"/>
      <c r="Z784" s="1"/>
      <c r="AA784" s="1"/>
      <c r="AB784" s="1"/>
      <c r="AU784" s="1"/>
      <c r="AV784" s="1"/>
      <c r="BR784" s="1"/>
    </row>
    <row r="785" spans="13:70">
      <c r="M785" s="1"/>
      <c r="N785" s="1"/>
      <c r="O785" s="1"/>
      <c r="P785" s="1"/>
      <c r="Y785" s="1"/>
      <c r="Z785" s="1"/>
      <c r="AA785" s="1"/>
      <c r="AB785" s="1"/>
      <c r="AU785" s="1"/>
      <c r="AV785" s="1"/>
      <c r="BR785" s="1"/>
    </row>
    <row r="786" spans="13:70">
      <c r="M786" s="1"/>
      <c r="N786" s="1"/>
      <c r="O786" s="1"/>
      <c r="P786" s="1"/>
      <c r="Y786" s="1"/>
      <c r="Z786" s="1"/>
      <c r="AA786" s="1"/>
      <c r="AB786" s="1"/>
      <c r="AU786" s="1"/>
      <c r="AV786" s="1"/>
      <c r="BR786" s="1"/>
    </row>
    <row r="787" spans="13:70">
      <c r="M787" s="1"/>
      <c r="N787" s="1"/>
      <c r="O787" s="1"/>
      <c r="P787" s="1"/>
      <c r="Y787" s="1"/>
      <c r="Z787" s="1"/>
      <c r="AA787" s="1"/>
      <c r="AB787" s="1"/>
      <c r="AU787" s="1"/>
      <c r="AV787" s="1"/>
      <c r="BR787" s="1"/>
    </row>
    <row r="788" spans="13:70">
      <c r="M788" s="1"/>
      <c r="N788" s="1"/>
      <c r="O788" s="1"/>
      <c r="P788" s="1"/>
      <c r="Y788" s="1"/>
      <c r="Z788" s="1"/>
      <c r="AA788" s="1"/>
      <c r="AB788" s="1"/>
      <c r="AU788" s="1"/>
      <c r="AV788" s="1"/>
      <c r="BR788" s="1"/>
    </row>
    <row r="789" spans="13:70">
      <c r="M789" s="1"/>
      <c r="N789" s="1"/>
      <c r="O789" s="1"/>
      <c r="P789" s="1"/>
      <c r="Y789" s="1"/>
      <c r="Z789" s="1"/>
      <c r="AA789" s="1"/>
      <c r="AB789" s="1"/>
      <c r="AU789" s="1"/>
      <c r="AV789" s="1"/>
      <c r="BR789" s="1"/>
    </row>
    <row r="790" spans="13:70">
      <c r="M790" s="1"/>
      <c r="N790" s="1"/>
      <c r="O790" s="1"/>
      <c r="P790" s="1"/>
      <c r="Y790" s="1"/>
      <c r="Z790" s="1"/>
      <c r="AA790" s="1"/>
      <c r="AB790" s="1"/>
      <c r="AU790" s="1"/>
      <c r="AV790" s="1"/>
      <c r="BR790" s="1"/>
    </row>
    <row r="791" spans="13:70">
      <c r="M791" s="1"/>
      <c r="N791" s="1"/>
      <c r="O791" s="1"/>
      <c r="P791" s="1"/>
      <c r="Y791" s="1"/>
      <c r="Z791" s="1"/>
      <c r="AA791" s="1"/>
      <c r="AB791" s="1"/>
      <c r="AU791" s="1"/>
      <c r="AV791" s="1"/>
      <c r="BR791" s="1"/>
    </row>
    <row r="792" spans="13:70">
      <c r="M792" s="1"/>
      <c r="N792" s="1"/>
      <c r="O792" s="1"/>
      <c r="P792" s="1"/>
      <c r="Y792" s="1"/>
      <c r="Z792" s="1"/>
      <c r="AA792" s="1"/>
      <c r="AB792" s="1"/>
      <c r="AU792" s="1"/>
      <c r="AV792" s="1"/>
      <c r="BR792" s="1"/>
    </row>
    <row r="793" spans="13:70">
      <c r="M793" s="1"/>
      <c r="N793" s="1"/>
      <c r="O793" s="1"/>
      <c r="P793" s="1"/>
      <c r="Y793" s="1"/>
      <c r="Z793" s="1"/>
      <c r="AA793" s="1"/>
      <c r="AB793" s="1"/>
      <c r="AU793" s="1"/>
      <c r="AV793" s="1"/>
      <c r="BR793" s="1"/>
    </row>
    <row r="794" spans="13:70">
      <c r="N794" s="1"/>
      <c r="O794" s="1"/>
      <c r="P794" s="1"/>
      <c r="Z794" s="1"/>
      <c r="AA794" s="1"/>
      <c r="AB794" s="1"/>
      <c r="AU794" s="1"/>
      <c r="AV794" s="1"/>
    </row>
    <row r="795" spans="13:70">
      <c r="N795" s="1"/>
      <c r="O795" s="1"/>
      <c r="P795" s="1"/>
      <c r="Z795" s="1"/>
      <c r="AA795" s="1"/>
      <c r="AB795" s="1"/>
      <c r="AU795" s="1"/>
      <c r="AV795" s="1"/>
    </row>
    <row r="796" spans="13:70">
      <c r="N796" s="1"/>
      <c r="O796" s="1"/>
      <c r="P796" s="1"/>
      <c r="Z796" s="1"/>
      <c r="AA796" s="1"/>
      <c r="AB796" s="1"/>
      <c r="AU796" s="1"/>
      <c r="AV796" s="1"/>
    </row>
    <row r="797" spans="13:70">
      <c r="N797" s="1"/>
      <c r="O797" s="1"/>
      <c r="P797" s="1"/>
      <c r="Z797" s="1"/>
      <c r="AA797" s="1"/>
      <c r="AB797" s="1"/>
      <c r="AU797" s="1"/>
      <c r="AV797" s="1"/>
    </row>
    <row r="798" spans="13:70">
      <c r="N798" s="1"/>
      <c r="O798" s="1"/>
      <c r="P798" s="1"/>
      <c r="Z798" s="1"/>
      <c r="AA798" s="1"/>
      <c r="AB798" s="1"/>
      <c r="AU798" s="1"/>
      <c r="AV798" s="1"/>
    </row>
    <row r="799" spans="13:70">
      <c r="N799" s="1"/>
      <c r="O799" s="1"/>
      <c r="P799" s="1"/>
      <c r="Z799" s="1"/>
      <c r="AA799" s="1"/>
      <c r="AB799" s="1"/>
      <c r="AU799" s="1"/>
      <c r="AV799" s="1"/>
    </row>
    <row r="800" spans="13:70">
      <c r="N800" s="1"/>
      <c r="O800" s="1"/>
      <c r="P800" s="1"/>
      <c r="Z800" s="1"/>
      <c r="AA800" s="1"/>
      <c r="AB800" s="1"/>
      <c r="AU800" s="1"/>
      <c r="AV800" s="1"/>
    </row>
    <row r="801" spans="14:48">
      <c r="N801" s="1"/>
      <c r="O801" s="1"/>
      <c r="P801" s="1"/>
      <c r="Z801" s="1"/>
      <c r="AA801" s="1"/>
      <c r="AB801" s="1"/>
      <c r="AU801" s="1"/>
      <c r="AV801" s="1"/>
    </row>
    <row r="802" spans="14:48">
      <c r="N802" s="1"/>
      <c r="O802" s="1"/>
      <c r="P802" s="1"/>
      <c r="Z802" s="1"/>
      <c r="AA802" s="1"/>
      <c r="AB802" s="1"/>
      <c r="AU802" s="1"/>
      <c r="AV802" s="1"/>
    </row>
    <row r="803" spans="14:48">
      <c r="N803" s="1"/>
      <c r="O803" s="1"/>
      <c r="P803" s="1"/>
      <c r="Z803" s="1"/>
      <c r="AA803" s="1"/>
      <c r="AB803" s="1"/>
      <c r="AU803" s="1"/>
      <c r="AV803" s="1"/>
    </row>
    <row r="804" spans="14:48">
      <c r="N804" s="1"/>
      <c r="O804" s="1"/>
      <c r="P804" s="1"/>
      <c r="Z804" s="1"/>
      <c r="AA804" s="1"/>
      <c r="AB804" s="1"/>
      <c r="AU804" s="1"/>
      <c r="AV804" s="1"/>
    </row>
    <row r="805" spans="14:48">
      <c r="N805" s="1"/>
      <c r="O805" s="1"/>
      <c r="P805" s="1"/>
      <c r="Z805" s="1"/>
      <c r="AA805" s="1"/>
      <c r="AB805" s="1"/>
      <c r="AU805" s="1"/>
      <c r="AV805" s="1"/>
    </row>
    <row r="806" spans="14:48">
      <c r="N806" s="1"/>
      <c r="O806" s="1"/>
      <c r="P806" s="1"/>
      <c r="Z806" s="1"/>
      <c r="AA806" s="1"/>
      <c r="AB806" s="1"/>
      <c r="AU806" s="1"/>
      <c r="AV806" s="1"/>
    </row>
    <row r="807" spans="14:48">
      <c r="N807" s="1"/>
      <c r="O807" s="1"/>
      <c r="P807" s="1"/>
      <c r="Z807" s="1"/>
      <c r="AA807" s="1"/>
      <c r="AB807" s="1"/>
      <c r="AU807" s="1"/>
      <c r="AV807" s="1"/>
    </row>
    <row r="808" spans="14:48">
      <c r="N808" s="1"/>
      <c r="O808" s="1"/>
      <c r="P808" s="1"/>
      <c r="Z808" s="1"/>
      <c r="AA808" s="1"/>
      <c r="AB808" s="1"/>
      <c r="AU808" s="1"/>
      <c r="AV808" s="1"/>
    </row>
    <row r="809" spans="14:48">
      <c r="N809" s="1"/>
      <c r="O809" s="1"/>
      <c r="P809" s="1"/>
      <c r="Z809" s="1"/>
      <c r="AA809" s="1"/>
      <c r="AB809" s="1"/>
      <c r="AU809" s="1"/>
      <c r="AV809" s="1"/>
    </row>
    <row r="810" spans="14:48">
      <c r="N810" s="1"/>
      <c r="O810" s="1"/>
      <c r="P810" s="1"/>
      <c r="Z810" s="1"/>
      <c r="AA810" s="1"/>
      <c r="AB810" s="1"/>
      <c r="AU810" s="1"/>
      <c r="AV810" s="1"/>
    </row>
    <row r="811" spans="14:48">
      <c r="N811" s="1"/>
      <c r="O811" s="1"/>
      <c r="P811" s="1"/>
      <c r="Z811" s="1"/>
      <c r="AA811" s="1"/>
      <c r="AB811" s="1"/>
      <c r="AU811" s="1"/>
      <c r="AV811" s="1"/>
    </row>
    <row r="812" spans="14:48">
      <c r="N812" s="1"/>
      <c r="O812" s="1"/>
      <c r="P812" s="1"/>
      <c r="Z812" s="1"/>
      <c r="AA812" s="1"/>
      <c r="AB812" s="1"/>
      <c r="AU812" s="1"/>
      <c r="AV812" s="1"/>
    </row>
    <row r="813" spans="14:48">
      <c r="N813" s="1"/>
      <c r="O813" s="1"/>
      <c r="P813" s="1"/>
      <c r="Z813" s="1"/>
      <c r="AA813" s="1"/>
      <c r="AB813" s="1"/>
      <c r="AU813" s="1"/>
      <c r="AV813" s="1"/>
    </row>
    <row r="814" spans="14:48">
      <c r="N814" s="1"/>
      <c r="O814" s="1"/>
      <c r="P814" s="1"/>
      <c r="Z814" s="1"/>
      <c r="AA814" s="1"/>
      <c r="AB814" s="1"/>
      <c r="AU814" s="1"/>
      <c r="AV814" s="1"/>
    </row>
    <row r="815" spans="14:48">
      <c r="N815" s="1"/>
      <c r="O815" s="1"/>
      <c r="P815" s="1"/>
      <c r="Z815" s="1"/>
      <c r="AA815" s="1"/>
      <c r="AB815" s="1"/>
      <c r="AU815" s="1"/>
      <c r="AV815" s="1"/>
    </row>
    <row r="816" spans="14:48">
      <c r="N816" s="1"/>
      <c r="O816" s="1"/>
      <c r="P816" s="1"/>
      <c r="Z816" s="1"/>
      <c r="AA816" s="1"/>
      <c r="AB816" s="1"/>
      <c r="AU816" s="1"/>
      <c r="AV816" s="1"/>
    </row>
    <row r="817" spans="14:48">
      <c r="N817" s="1"/>
      <c r="O817" s="1"/>
      <c r="P817" s="1"/>
      <c r="Z817" s="1"/>
      <c r="AA817" s="1"/>
      <c r="AB817" s="1"/>
      <c r="AU817" s="1"/>
      <c r="AV817" s="1"/>
    </row>
    <row r="818" spans="14:48">
      <c r="N818" s="1"/>
      <c r="O818" s="1"/>
      <c r="P818" s="1"/>
      <c r="Z818" s="1"/>
      <c r="AA818" s="1"/>
      <c r="AB818" s="1"/>
      <c r="AU818" s="1"/>
      <c r="AV818" s="1"/>
    </row>
    <row r="819" spans="14:48">
      <c r="N819" s="1"/>
      <c r="O819" s="1"/>
      <c r="P819" s="1"/>
      <c r="Z819" s="1"/>
      <c r="AA819" s="1"/>
      <c r="AB819" s="1"/>
      <c r="AU819" s="1"/>
      <c r="AV819" s="1"/>
    </row>
    <row r="820" spans="14:48">
      <c r="N820" s="1"/>
      <c r="O820" s="1"/>
      <c r="P820" s="1"/>
      <c r="Z820" s="1"/>
      <c r="AA820" s="1"/>
      <c r="AB820" s="1"/>
      <c r="AU820" s="1"/>
      <c r="AV820" s="1"/>
    </row>
    <row r="821" spans="14:48">
      <c r="N821" s="1"/>
      <c r="O821" s="1"/>
      <c r="P821" s="1"/>
      <c r="Z821" s="1"/>
      <c r="AA821" s="1"/>
      <c r="AB821" s="1"/>
      <c r="AU821" s="1"/>
      <c r="AV821" s="1"/>
    </row>
    <row r="822" spans="14:48">
      <c r="N822" s="1"/>
      <c r="O822" s="1"/>
      <c r="P822" s="1"/>
      <c r="Z822" s="1"/>
      <c r="AA822" s="1"/>
      <c r="AB822" s="1"/>
      <c r="AU822" s="1"/>
      <c r="AV822" s="1"/>
    </row>
    <row r="823" spans="14:48">
      <c r="N823" s="1"/>
      <c r="O823" s="1"/>
      <c r="P823" s="1"/>
      <c r="Z823" s="1"/>
      <c r="AA823" s="1"/>
      <c r="AB823" s="1"/>
      <c r="AU823" s="1"/>
      <c r="AV823" s="1"/>
    </row>
    <row r="824" spans="14:48">
      <c r="N824" s="1"/>
      <c r="O824" s="1"/>
      <c r="P824" s="1"/>
      <c r="Z824" s="1"/>
      <c r="AA824" s="1"/>
      <c r="AB824" s="1"/>
      <c r="AU824" s="1"/>
      <c r="AV824" s="1"/>
    </row>
    <row r="825" spans="14:48">
      <c r="N825" s="1"/>
      <c r="O825" s="1"/>
      <c r="P825" s="1"/>
      <c r="Z825" s="1"/>
      <c r="AA825" s="1"/>
      <c r="AB825" s="1"/>
      <c r="AU825" s="1"/>
      <c r="AV825" s="1"/>
    </row>
    <row r="826" spans="14:48">
      <c r="N826" s="1"/>
      <c r="O826" s="1"/>
      <c r="P826" s="1"/>
      <c r="Z826" s="1"/>
      <c r="AA826" s="1"/>
      <c r="AB826" s="1"/>
      <c r="AU826" s="1"/>
      <c r="AV826" s="1"/>
    </row>
    <row r="827" spans="14:48">
      <c r="N827" s="1"/>
      <c r="O827" s="1"/>
      <c r="P827" s="1"/>
      <c r="Z827" s="1"/>
      <c r="AA827" s="1"/>
      <c r="AB827" s="1"/>
      <c r="AU827" s="1"/>
      <c r="AV827" s="1"/>
    </row>
    <row r="828" spans="14:48">
      <c r="N828" s="1"/>
      <c r="O828" s="1"/>
      <c r="P828" s="1"/>
      <c r="Z828" s="1"/>
      <c r="AA828" s="1"/>
      <c r="AB828" s="1"/>
      <c r="AU828" s="1"/>
      <c r="AV828" s="1"/>
    </row>
    <row r="829" spans="14:48">
      <c r="N829" s="1"/>
      <c r="O829" s="1"/>
      <c r="P829" s="1"/>
      <c r="Z829" s="1"/>
      <c r="AA829" s="1"/>
      <c r="AB829" s="1"/>
      <c r="AU829" s="1"/>
      <c r="AV829" s="1"/>
    </row>
    <row r="830" spans="14:48">
      <c r="N830" s="1"/>
      <c r="O830" s="1"/>
      <c r="P830" s="1"/>
      <c r="Z830" s="1"/>
      <c r="AA830" s="1"/>
      <c r="AB830" s="1"/>
      <c r="AU830" s="1"/>
      <c r="AV830" s="1"/>
    </row>
    <row r="831" spans="14:48">
      <c r="N831" s="1"/>
      <c r="O831" s="1"/>
      <c r="P831" s="1"/>
      <c r="Z831" s="1"/>
      <c r="AA831" s="1"/>
      <c r="AB831" s="1"/>
      <c r="AU831" s="1"/>
      <c r="AV831" s="1"/>
    </row>
    <row r="832" spans="14:48">
      <c r="N832" s="1"/>
      <c r="O832" s="1"/>
      <c r="P832" s="1"/>
      <c r="Z832" s="1"/>
      <c r="AA832" s="1"/>
      <c r="AB832" s="1"/>
      <c r="AU832" s="1"/>
      <c r="AV832" s="1"/>
    </row>
    <row r="833" spans="14:48">
      <c r="N833" s="1"/>
      <c r="O833" s="1"/>
      <c r="P833" s="1"/>
      <c r="Z833" s="1"/>
      <c r="AA833" s="1"/>
      <c r="AB833" s="1"/>
      <c r="AU833" s="1"/>
      <c r="AV833" s="1"/>
    </row>
    <row r="834" spans="14:48">
      <c r="N834" s="1"/>
      <c r="O834" s="1"/>
      <c r="P834" s="1"/>
      <c r="Z834" s="1"/>
      <c r="AA834" s="1"/>
      <c r="AB834" s="1"/>
      <c r="AU834" s="1"/>
      <c r="AV834" s="1"/>
    </row>
    <row r="835" spans="14:48">
      <c r="N835" s="1"/>
      <c r="O835" s="1"/>
      <c r="P835" s="1"/>
      <c r="Z835" s="1"/>
      <c r="AA835" s="1"/>
      <c r="AB835" s="1"/>
      <c r="AU835" s="1"/>
      <c r="AV835" s="1"/>
    </row>
    <row r="836" spans="14:48">
      <c r="N836" s="1"/>
      <c r="O836" s="1"/>
      <c r="P836" s="1"/>
      <c r="Z836" s="1"/>
      <c r="AA836" s="1"/>
      <c r="AB836" s="1"/>
      <c r="AU836" s="1"/>
      <c r="AV836" s="1"/>
    </row>
    <row r="837" spans="14:48">
      <c r="N837" s="1"/>
      <c r="O837" s="1"/>
      <c r="P837" s="1"/>
      <c r="Z837" s="1"/>
      <c r="AA837" s="1"/>
      <c r="AB837" s="1"/>
      <c r="AU837" s="1"/>
      <c r="AV837" s="1"/>
    </row>
    <row r="838" spans="14:48">
      <c r="N838" s="1"/>
      <c r="O838" s="1"/>
      <c r="P838" s="1"/>
      <c r="Z838" s="1"/>
      <c r="AA838" s="1"/>
      <c r="AB838" s="1"/>
      <c r="AU838" s="1"/>
      <c r="AV838" s="1"/>
    </row>
    <row r="839" spans="14:48">
      <c r="N839" s="1"/>
      <c r="O839" s="1"/>
      <c r="P839" s="1"/>
      <c r="Z839" s="1"/>
      <c r="AA839" s="1"/>
      <c r="AB839" s="1"/>
      <c r="AU839" s="1"/>
      <c r="AV839" s="1"/>
    </row>
    <row r="840" spans="14:48">
      <c r="N840" s="1"/>
      <c r="O840" s="1"/>
      <c r="P840" s="1"/>
      <c r="Z840" s="1"/>
      <c r="AA840" s="1"/>
      <c r="AB840" s="1"/>
      <c r="AU840" s="1"/>
      <c r="AV840" s="1"/>
    </row>
    <row r="841" spans="14:48">
      <c r="N841" s="1"/>
      <c r="O841" s="1"/>
      <c r="P841" s="1"/>
      <c r="Z841" s="1"/>
      <c r="AA841" s="1"/>
      <c r="AB841" s="1"/>
      <c r="AU841" s="1"/>
      <c r="AV841" s="1"/>
    </row>
    <row r="842" spans="14:48">
      <c r="N842" s="1"/>
      <c r="O842" s="1"/>
      <c r="P842" s="1"/>
      <c r="Z842" s="1"/>
      <c r="AA842" s="1"/>
      <c r="AB842" s="1"/>
      <c r="AU842" s="1"/>
      <c r="AV842" s="1"/>
    </row>
    <row r="843" spans="14:48">
      <c r="N843" s="1"/>
      <c r="O843" s="1"/>
      <c r="P843" s="1"/>
      <c r="Z843" s="1"/>
      <c r="AA843" s="1"/>
      <c r="AB843" s="1"/>
      <c r="AU843" s="1"/>
      <c r="AV843" s="1"/>
    </row>
    <row r="844" spans="14:48">
      <c r="N844" s="1"/>
      <c r="O844" s="1"/>
      <c r="P844" s="1"/>
      <c r="Z844" s="1"/>
      <c r="AA844" s="1"/>
      <c r="AB844" s="1"/>
      <c r="AU844" s="1"/>
      <c r="AV844" s="1"/>
    </row>
    <row r="845" spans="14:48">
      <c r="N845" s="1"/>
      <c r="O845" s="1"/>
      <c r="P845" s="1"/>
      <c r="Z845" s="1"/>
      <c r="AA845" s="1"/>
      <c r="AB845" s="1"/>
      <c r="AU845" s="1"/>
      <c r="AV845" s="1"/>
    </row>
    <row r="846" spans="14:48">
      <c r="N846" s="1"/>
      <c r="O846" s="1"/>
      <c r="P846" s="1"/>
      <c r="Z846" s="1"/>
      <c r="AA846" s="1"/>
      <c r="AB846" s="1"/>
      <c r="AU846" s="1"/>
      <c r="AV846" s="1"/>
    </row>
    <row r="847" spans="14:48">
      <c r="N847" s="1"/>
      <c r="O847" s="1"/>
      <c r="P847" s="1"/>
      <c r="Z847" s="1"/>
      <c r="AA847" s="1"/>
      <c r="AB847" s="1"/>
      <c r="AU847" s="1"/>
      <c r="AV847" s="1"/>
    </row>
    <row r="848" spans="14:48">
      <c r="N848" s="1"/>
      <c r="O848" s="1"/>
      <c r="P848" s="1"/>
      <c r="Z848" s="1"/>
      <c r="AA848" s="1"/>
      <c r="AB848" s="1"/>
      <c r="AU848" s="1"/>
      <c r="AV848" s="1"/>
    </row>
    <row r="849" spans="14:48">
      <c r="N849" s="1"/>
      <c r="O849" s="1"/>
      <c r="P849" s="1"/>
      <c r="Z849" s="1"/>
      <c r="AA849" s="1"/>
      <c r="AB849" s="1"/>
      <c r="AU849" s="1"/>
      <c r="AV849" s="1"/>
    </row>
    <row r="850" spans="14:48">
      <c r="N850" s="1"/>
      <c r="O850" s="1"/>
      <c r="P850" s="1"/>
      <c r="Z850" s="1"/>
      <c r="AA850" s="1"/>
      <c r="AB850" s="1"/>
      <c r="AU850" s="1"/>
      <c r="AV850" s="1"/>
    </row>
    <row r="851" spans="14:48">
      <c r="N851" s="1"/>
      <c r="O851" s="1"/>
      <c r="P851" s="1"/>
      <c r="Z851" s="1"/>
      <c r="AA851" s="1"/>
      <c r="AB851" s="1"/>
      <c r="AU851" s="1"/>
      <c r="AV851" s="1"/>
    </row>
    <row r="852" spans="14:48">
      <c r="N852" s="1"/>
      <c r="O852" s="1"/>
      <c r="P852" s="1"/>
      <c r="Z852" s="1"/>
      <c r="AA852" s="1"/>
      <c r="AB852" s="1"/>
      <c r="AU852" s="1"/>
      <c r="AV852" s="1"/>
    </row>
    <row r="853" spans="14:48">
      <c r="N853" s="1"/>
      <c r="O853" s="1"/>
      <c r="P853" s="1"/>
      <c r="Z853" s="1"/>
      <c r="AA853" s="1"/>
      <c r="AB853" s="1"/>
      <c r="AU853" s="1"/>
      <c r="AV853" s="1"/>
    </row>
    <row r="854" spans="14:48">
      <c r="N854" s="1"/>
      <c r="O854" s="1"/>
      <c r="P854" s="1"/>
      <c r="Z854" s="1"/>
      <c r="AA854" s="1"/>
      <c r="AB854" s="1"/>
      <c r="AU854" s="1"/>
      <c r="AV854" s="1"/>
    </row>
    <row r="855" spans="14:48">
      <c r="N855" s="1"/>
      <c r="O855" s="1"/>
      <c r="P855" s="1"/>
      <c r="Z855" s="1"/>
      <c r="AA855" s="1"/>
      <c r="AB855" s="1"/>
      <c r="AU855" s="1"/>
      <c r="AV855" s="1"/>
    </row>
    <row r="856" spans="14:48">
      <c r="N856" s="1"/>
      <c r="O856" s="1"/>
      <c r="P856" s="1"/>
      <c r="Z856" s="1"/>
      <c r="AA856" s="1"/>
      <c r="AB856" s="1"/>
      <c r="AU856" s="1"/>
      <c r="AV856" s="1"/>
    </row>
    <row r="857" spans="14:48">
      <c r="N857" s="1"/>
      <c r="O857" s="1"/>
      <c r="P857" s="1"/>
      <c r="Z857" s="1"/>
      <c r="AA857" s="1"/>
      <c r="AB857" s="1"/>
      <c r="AU857" s="1"/>
      <c r="AV857" s="1"/>
    </row>
    <row r="858" spans="14:48">
      <c r="N858" s="1"/>
      <c r="O858" s="1"/>
      <c r="P858" s="1"/>
      <c r="Z858" s="1"/>
      <c r="AA858" s="1"/>
      <c r="AB858" s="1"/>
      <c r="AU858" s="1"/>
      <c r="AV858" s="1"/>
    </row>
    <row r="859" spans="14:48">
      <c r="N859" s="1"/>
      <c r="O859" s="1"/>
      <c r="P859" s="1"/>
      <c r="Z859" s="1"/>
      <c r="AA859" s="1"/>
      <c r="AB859" s="1"/>
      <c r="AU859" s="1"/>
      <c r="AV859" s="1"/>
    </row>
    <row r="860" spans="14:48">
      <c r="N860" s="1"/>
      <c r="O860" s="1"/>
      <c r="P860" s="1"/>
      <c r="Z860" s="1"/>
      <c r="AA860" s="1"/>
      <c r="AB860" s="1"/>
      <c r="AU860" s="1"/>
      <c r="AV860" s="1"/>
    </row>
    <row r="861" spans="14:48">
      <c r="N861" s="1"/>
      <c r="O861" s="1"/>
      <c r="P861" s="1"/>
      <c r="Z861" s="1"/>
      <c r="AA861" s="1"/>
      <c r="AB861" s="1"/>
      <c r="AU861" s="1"/>
      <c r="AV861" s="1"/>
    </row>
    <row r="862" spans="14:48">
      <c r="N862" s="1"/>
      <c r="O862" s="1"/>
      <c r="P862" s="1"/>
      <c r="Z862" s="1"/>
      <c r="AA862" s="1"/>
      <c r="AB862" s="1"/>
      <c r="AU862" s="1"/>
      <c r="AV862" s="1"/>
    </row>
    <row r="863" spans="14:48">
      <c r="N863" s="1"/>
      <c r="O863" s="1"/>
      <c r="P863" s="1"/>
      <c r="Z863" s="1"/>
      <c r="AA863" s="1"/>
      <c r="AB863" s="1"/>
      <c r="AU863" s="1"/>
      <c r="AV863" s="1"/>
    </row>
    <row r="864" spans="14:48">
      <c r="N864" s="1"/>
      <c r="O864" s="1"/>
      <c r="P864" s="1"/>
      <c r="Z864" s="1"/>
      <c r="AA864" s="1"/>
      <c r="AB864" s="1"/>
      <c r="AU864" s="1"/>
      <c r="AV864" s="1"/>
    </row>
    <row r="865" spans="14:48">
      <c r="N865" s="1"/>
      <c r="O865" s="1"/>
      <c r="P865" s="1"/>
      <c r="Z865" s="1"/>
      <c r="AA865" s="1"/>
      <c r="AB865" s="1"/>
      <c r="AU865" s="1"/>
      <c r="AV865" s="1"/>
    </row>
    <row r="866" spans="14:48">
      <c r="N866" s="1"/>
      <c r="O866" s="1"/>
      <c r="Z866" s="1"/>
      <c r="AA866" s="1"/>
    </row>
    <row r="867" spans="14:48">
      <c r="N867" s="1"/>
      <c r="O867" s="1"/>
      <c r="Z867" s="1"/>
      <c r="AA867" s="1"/>
    </row>
    <row r="868" spans="14:48">
      <c r="N868" s="1"/>
      <c r="O868" s="1"/>
      <c r="Z868" s="1"/>
      <c r="AA868" s="1"/>
    </row>
    <row r="869" spans="14:48">
      <c r="N869" s="1"/>
      <c r="O869" s="1"/>
      <c r="Z869" s="1"/>
      <c r="AA869" s="1"/>
    </row>
    <row r="870" spans="14:48">
      <c r="N870" s="1"/>
      <c r="O870" s="1"/>
      <c r="Z870" s="1"/>
      <c r="AA870" s="1"/>
    </row>
    <row r="871" spans="14:48">
      <c r="N871" s="1"/>
      <c r="O871" s="1"/>
      <c r="Z871" s="1"/>
      <c r="AA871" s="1"/>
    </row>
    <row r="872" spans="14:48">
      <c r="N872" s="1"/>
      <c r="O872" s="1"/>
      <c r="Z872" s="1"/>
      <c r="AA872" s="1"/>
    </row>
    <row r="873" spans="14:48">
      <c r="N873" s="1"/>
      <c r="O873" s="1"/>
      <c r="Z873" s="1"/>
      <c r="AA873" s="1"/>
    </row>
    <row r="874" spans="14:48">
      <c r="N874" s="1"/>
      <c r="O874" s="1"/>
      <c r="Z874" s="1"/>
      <c r="AA874" s="1"/>
    </row>
    <row r="875" spans="14:48">
      <c r="N875" s="1"/>
      <c r="O875" s="1"/>
      <c r="Z875" s="1"/>
      <c r="AA875" s="1"/>
    </row>
    <row r="876" spans="14:48">
      <c r="N876" s="1"/>
      <c r="O876" s="1"/>
      <c r="Z876" s="1"/>
      <c r="AA876" s="1"/>
    </row>
    <row r="877" spans="14:48">
      <c r="N877" s="1"/>
      <c r="O877" s="1"/>
      <c r="Z877" s="1"/>
      <c r="AA877" s="1"/>
    </row>
    <row r="878" spans="14:48">
      <c r="N878" s="1"/>
      <c r="O878" s="1"/>
      <c r="Z878" s="1"/>
      <c r="AA878" s="1"/>
    </row>
    <row r="879" spans="14:48">
      <c r="N879" s="1"/>
      <c r="O879" s="1"/>
      <c r="Z879" s="1"/>
      <c r="AA879" s="1"/>
    </row>
    <row r="880" spans="14:48">
      <c r="N880" s="1"/>
      <c r="O880" s="1"/>
      <c r="Z880" s="1"/>
      <c r="AA880" s="1"/>
    </row>
    <row r="881" spans="14:27">
      <c r="N881" s="1"/>
      <c r="O881" s="1"/>
      <c r="Z881" s="1"/>
      <c r="AA881" s="1"/>
    </row>
    <row r="882" spans="14:27">
      <c r="N882" s="1"/>
      <c r="O882" s="1"/>
      <c r="Z882" s="1"/>
      <c r="AA882" s="1"/>
    </row>
    <row r="883" spans="14:27">
      <c r="N883" s="1"/>
      <c r="O883" s="1"/>
      <c r="Z883" s="1"/>
      <c r="AA883" s="1"/>
    </row>
    <row r="884" spans="14:27">
      <c r="N884" s="1"/>
      <c r="O884" s="1"/>
      <c r="Z884" s="1"/>
      <c r="AA884" s="1"/>
    </row>
    <row r="885" spans="14:27">
      <c r="N885" s="1"/>
      <c r="O885" s="1"/>
      <c r="Z885" s="1"/>
      <c r="AA885" s="1"/>
    </row>
    <row r="886" spans="14:27">
      <c r="N886" s="1"/>
      <c r="O886" s="1"/>
      <c r="Z886" s="1"/>
      <c r="AA886" s="1"/>
    </row>
    <row r="887" spans="14:27">
      <c r="N887" s="1"/>
      <c r="O887" s="1"/>
      <c r="Z887" s="1"/>
      <c r="AA887" s="1"/>
    </row>
    <row r="888" spans="14:27">
      <c r="N888" s="1"/>
      <c r="O888" s="1"/>
      <c r="Z888" s="1"/>
      <c r="AA888" s="1"/>
    </row>
    <row r="889" spans="14:27">
      <c r="N889" s="1"/>
      <c r="O889" s="1"/>
      <c r="Z889" s="1"/>
      <c r="AA889" s="1"/>
    </row>
    <row r="890" spans="14:27">
      <c r="N890" s="1"/>
      <c r="O890" s="1"/>
      <c r="Z890" s="1"/>
      <c r="AA890" s="1"/>
    </row>
    <row r="891" spans="14:27">
      <c r="N891" s="1"/>
      <c r="O891" s="1"/>
      <c r="Z891" s="1"/>
      <c r="AA891" s="1"/>
    </row>
    <row r="892" spans="14:27">
      <c r="N892" s="1"/>
      <c r="O892" s="1"/>
      <c r="Z892" s="1"/>
      <c r="AA892" s="1"/>
    </row>
    <row r="893" spans="14:27">
      <c r="N893" s="1"/>
      <c r="O893" s="1"/>
      <c r="Z893" s="1"/>
      <c r="AA893" s="1"/>
    </row>
    <row r="894" spans="14:27">
      <c r="N894" s="1"/>
      <c r="O894" s="1"/>
      <c r="Z894" s="1"/>
      <c r="AA894" s="1"/>
    </row>
    <row r="895" spans="14:27">
      <c r="N895" s="1"/>
      <c r="O895" s="1"/>
      <c r="Z895" s="1"/>
      <c r="AA895" s="1"/>
    </row>
    <row r="896" spans="14:27">
      <c r="N896" s="1"/>
      <c r="O896" s="1"/>
      <c r="Z896" s="1"/>
      <c r="AA896" s="1"/>
    </row>
    <row r="897" spans="14:27">
      <c r="N897" s="1"/>
      <c r="O897" s="1"/>
      <c r="Z897" s="1"/>
      <c r="AA897" s="1"/>
    </row>
    <row r="898" spans="14:27">
      <c r="N898" s="1"/>
      <c r="O898" s="1"/>
      <c r="Z898" s="1"/>
      <c r="AA898" s="1"/>
    </row>
    <row r="899" spans="14:27">
      <c r="N899" s="1"/>
      <c r="O899" s="1"/>
      <c r="Z899" s="1"/>
      <c r="AA899" s="1"/>
    </row>
    <row r="900" spans="14:27">
      <c r="N900" s="1"/>
      <c r="O900" s="1"/>
      <c r="Z900" s="1"/>
      <c r="AA900" s="1"/>
    </row>
    <row r="901" spans="14:27">
      <c r="N901" s="1"/>
      <c r="O901" s="1"/>
      <c r="Z901" s="1"/>
      <c r="AA901" s="1"/>
    </row>
    <row r="902" spans="14:27">
      <c r="N902" s="1"/>
      <c r="O902" s="1"/>
      <c r="Z902" s="1"/>
      <c r="AA902" s="1"/>
    </row>
    <row r="903" spans="14:27">
      <c r="N903" s="1"/>
      <c r="O903" s="1"/>
      <c r="Z903" s="1"/>
      <c r="AA903" s="1"/>
    </row>
    <row r="904" spans="14:27">
      <c r="N904" s="1"/>
      <c r="O904" s="1"/>
      <c r="Z904" s="1"/>
      <c r="AA904" s="1"/>
    </row>
    <row r="905" spans="14:27">
      <c r="N905" s="1"/>
      <c r="O905" s="1"/>
      <c r="Z905" s="1"/>
      <c r="AA905" s="1"/>
    </row>
    <row r="906" spans="14:27">
      <c r="N906" s="1"/>
      <c r="O906" s="1"/>
      <c r="Z906" s="1"/>
      <c r="AA906" s="1"/>
    </row>
    <row r="907" spans="14:27">
      <c r="N907" s="1"/>
      <c r="O907" s="1"/>
      <c r="Z907" s="1"/>
      <c r="AA907" s="1"/>
    </row>
    <row r="908" spans="14:27">
      <c r="N908" s="1"/>
      <c r="O908" s="1"/>
      <c r="Z908" s="1"/>
      <c r="AA908" s="1"/>
    </row>
    <row r="909" spans="14:27">
      <c r="N909" s="1"/>
      <c r="O909" s="1"/>
      <c r="Z909" s="1"/>
      <c r="AA909" s="1"/>
    </row>
    <row r="910" spans="14:27">
      <c r="N910" s="1"/>
      <c r="O910" s="1"/>
      <c r="Z910" s="1"/>
      <c r="AA910" s="1"/>
    </row>
    <row r="911" spans="14:27">
      <c r="N911" s="1"/>
      <c r="O911" s="1"/>
      <c r="Z911" s="1"/>
      <c r="AA911" s="1"/>
    </row>
    <row r="912" spans="14:27">
      <c r="N912" s="1"/>
      <c r="O912" s="1"/>
      <c r="Z912" s="1"/>
      <c r="AA912" s="1"/>
    </row>
    <row r="913" spans="14:27">
      <c r="N913" s="1"/>
      <c r="O913" s="1"/>
      <c r="Z913" s="1"/>
      <c r="AA913" s="1"/>
    </row>
    <row r="914" spans="14:27">
      <c r="N914" s="1"/>
      <c r="O914" s="1"/>
      <c r="Z914" s="1"/>
      <c r="AA914" s="1"/>
    </row>
    <row r="915" spans="14:27">
      <c r="N915" s="1"/>
      <c r="O915" s="1"/>
      <c r="Z915" s="1"/>
      <c r="AA915" s="1"/>
    </row>
    <row r="916" spans="14:27">
      <c r="N916" s="1"/>
      <c r="O916" s="1"/>
      <c r="Z916" s="1"/>
      <c r="AA916" s="1"/>
    </row>
    <row r="917" spans="14:27">
      <c r="N917" s="1"/>
      <c r="O917" s="1"/>
      <c r="Z917" s="1"/>
      <c r="AA917" s="1"/>
    </row>
    <row r="918" spans="14:27">
      <c r="N918" s="1"/>
      <c r="O918" s="1"/>
      <c r="Z918" s="1"/>
      <c r="AA918" s="1"/>
    </row>
    <row r="919" spans="14:27">
      <c r="N919" s="1"/>
      <c r="O919" s="1"/>
      <c r="Z919" s="1"/>
      <c r="AA919" s="1"/>
    </row>
    <row r="920" spans="14:27">
      <c r="N920" s="1"/>
      <c r="O920" s="1"/>
      <c r="Z920" s="1"/>
      <c r="AA920" s="1"/>
    </row>
    <row r="921" spans="14:27">
      <c r="N921" s="1"/>
      <c r="O921" s="1"/>
      <c r="Z921" s="1"/>
      <c r="AA921" s="1"/>
    </row>
    <row r="922" spans="14:27">
      <c r="N922" s="1"/>
      <c r="O922" s="1"/>
      <c r="Z922" s="1"/>
      <c r="AA922" s="1"/>
    </row>
    <row r="923" spans="14:27">
      <c r="N923" s="1"/>
      <c r="O923" s="1"/>
      <c r="Z923" s="1"/>
      <c r="AA923" s="1"/>
    </row>
    <row r="924" spans="14:27">
      <c r="N924" s="1"/>
      <c r="O924" s="1"/>
      <c r="Z924" s="1"/>
      <c r="AA924" s="1"/>
    </row>
    <row r="925" spans="14:27">
      <c r="N925" s="1"/>
      <c r="O925" s="1"/>
      <c r="Z925" s="1"/>
      <c r="AA925" s="1"/>
    </row>
    <row r="926" spans="14:27">
      <c r="N926" s="1"/>
      <c r="O926" s="1"/>
      <c r="Z926" s="1"/>
      <c r="AA926" s="1"/>
    </row>
    <row r="927" spans="14:27">
      <c r="N927" s="1"/>
      <c r="O927" s="1"/>
      <c r="Z927" s="1"/>
      <c r="AA927" s="1"/>
    </row>
    <row r="928" spans="14:27">
      <c r="N928" s="1"/>
      <c r="O928" s="1"/>
      <c r="Z928" s="1"/>
      <c r="AA928" s="1"/>
    </row>
    <row r="929" spans="14:27">
      <c r="N929" s="1"/>
      <c r="O929" s="1"/>
      <c r="Z929" s="1"/>
      <c r="AA929" s="1"/>
    </row>
    <row r="930" spans="14:27">
      <c r="N930" s="1"/>
      <c r="O930" s="1"/>
      <c r="Z930" s="1"/>
      <c r="AA930" s="1"/>
    </row>
    <row r="931" spans="14:27">
      <c r="N931" s="1"/>
      <c r="O931" s="1"/>
      <c r="Z931" s="1"/>
      <c r="AA931" s="1"/>
    </row>
    <row r="932" spans="14:27">
      <c r="N932" s="1"/>
      <c r="O932" s="1"/>
      <c r="Z932" s="1"/>
      <c r="AA932" s="1"/>
    </row>
    <row r="933" spans="14:27">
      <c r="N933" s="1"/>
      <c r="O933" s="1"/>
      <c r="Z933" s="1"/>
      <c r="AA933" s="1"/>
    </row>
    <row r="934" spans="14:27">
      <c r="N934" s="1"/>
      <c r="O934" s="1"/>
      <c r="Z934" s="1"/>
      <c r="AA934" s="1"/>
    </row>
    <row r="935" spans="14:27">
      <c r="N935" s="1"/>
      <c r="O935" s="1"/>
      <c r="Z935" s="1"/>
      <c r="AA935" s="1"/>
    </row>
    <row r="936" spans="14:27">
      <c r="N936" s="1"/>
      <c r="O936" s="1"/>
      <c r="Z936" s="1"/>
      <c r="AA936" s="1"/>
    </row>
    <row r="937" spans="14:27">
      <c r="N937" s="1"/>
      <c r="O937" s="1"/>
      <c r="Z937" s="1"/>
      <c r="AA937" s="1"/>
    </row>
    <row r="938" spans="14:27">
      <c r="N938" s="1"/>
      <c r="O938" s="1"/>
      <c r="Z938" s="1"/>
      <c r="AA938" s="1"/>
    </row>
    <row r="939" spans="14:27">
      <c r="N939" s="1"/>
      <c r="O939" s="1"/>
      <c r="Z939" s="1"/>
      <c r="AA939" s="1"/>
    </row>
    <row r="940" spans="14:27">
      <c r="N940" s="1"/>
      <c r="O940" s="1"/>
      <c r="Z940" s="1"/>
      <c r="AA940" s="1"/>
    </row>
    <row r="941" spans="14:27">
      <c r="N941" s="1"/>
      <c r="O941" s="1"/>
      <c r="Z941" s="1"/>
      <c r="AA941" s="1"/>
    </row>
    <row r="942" spans="14:27">
      <c r="N942" s="1"/>
      <c r="O942" s="1"/>
      <c r="Z942" s="1"/>
      <c r="AA942" s="1"/>
    </row>
    <row r="943" spans="14:27">
      <c r="N943" s="1"/>
      <c r="O943" s="1"/>
      <c r="Z943" s="1"/>
      <c r="AA943" s="1"/>
    </row>
    <row r="944" spans="14:27">
      <c r="N944" s="1"/>
      <c r="O944" s="1"/>
      <c r="Z944" s="1"/>
      <c r="AA944" s="1"/>
    </row>
    <row r="945" spans="11:27">
      <c r="N945" s="1"/>
      <c r="O945" s="1"/>
      <c r="Z945" s="1"/>
      <c r="AA945" s="1"/>
    </row>
    <row r="946" spans="11:27">
      <c r="N946" s="1"/>
      <c r="O946" s="1"/>
      <c r="Z946" s="1"/>
      <c r="AA946" s="1"/>
    </row>
    <row r="947" spans="11:27">
      <c r="K947" s="1"/>
      <c r="N947" s="1"/>
      <c r="O947" s="1"/>
      <c r="W947" s="1"/>
      <c r="Z947" s="1"/>
      <c r="AA947" s="1"/>
    </row>
    <row r="948" spans="11:27">
      <c r="N948" s="1"/>
      <c r="O948" s="1"/>
      <c r="Z948" s="1"/>
      <c r="AA948" s="1"/>
    </row>
    <row r="949" spans="11:27">
      <c r="N949" s="1"/>
      <c r="O949" s="1"/>
      <c r="Z949" s="1"/>
      <c r="AA949" s="1"/>
    </row>
    <row r="950" spans="11:27">
      <c r="N950" s="1"/>
      <c r="O950" s="1"/>
      <c r="Z950" s="1"/>
      <c r="AA950" s="1"/>
    </row>
    <row r="951" spans="11:27">
      <c r="N951" s="1"/>
      <c r="O951" s="1"/>
      <c r="Z951" s="1"/>
      <c r="AA951" s="1"/>
    </row>
    <row r="952" spans="11:27">
      <c r="N952" s="1"/>
      <c r="O952" s="1"/>
      <c r="Z952" s="1"/>
      <c r="AA952" s="1"/>
    </row>
    <row r="953" spans="11:27">
      <c r="N953" s="1"/>
      <c r="O953" s="1"/>
      <c r="Z953" s="1"/>
      <c r="AA953" s="1"/>
    </row>
    <row r="954" spans="11:27">
      <c r="N954" s="1"/>
      <c r="O954" s="1"/>
      <c r="Z954" s="1"/>
      <c r="AA954" s="1"/>
    </row>
    <row r="955" spans="11:27">
      <c r="N955" s="1"/>
      <c r="O955" s="1"/>
      <c r="Z955" s="1"/>
      <c r="AA955" s="1"/>
    </row>
    <row r="956" spans="11:27">
      <c r="N956" s="1"/>
      <c r="O956" s="1"/>
      <c r="Z956" s="1"/>
      <c r="AA956" s="1"/>
    </row>
    <row r="957" spans="11:27">
      <c r="N957" s="1"/>
      <c r="O957" s="1"/>
      <c r="Z957" s="1"/>
      <c r="AA957" s="1"/>
    </row>
    <row r="958" spans="11:27">
      <c r="N958" s="1"/>
      <c r="O958" s="1"/>
      <c r="Z958" s="1"/>
      <c r="AA958" s="1"/>
    </row>
    <row r="959" spans="11:27">
      <c r="N959" s="1"/>
      <c r="O959" s="1"/>
      <c r="Z959" s="1"/>
      <c r="AA959" s="1"/>
    </row>
    <row r="960" spans="11:27">
      <c r="N960" s="1"/>
      <c r="O960" s="1"/>
      <c r="Z960" s="1"/>
      <c r="AA960" s="1"/>
    </row>
    <row r="961" spans="14:27">
      <c r="N961" s="1"/>
      <c r="O961" s="1"/>
      <c r="Z961" s="1"/>
      <c r="AA961" s="1"/>
    </row>
    <row r="962" spans="14:27">
      <c r="N962" s="1"/>
      <c r="O962" s="1"/>
      <c r="Z962" s="1"/>
      <c r="AA962" s="1"/>
    </row>
    <row r="963" spans="14:27">
      <c r="N963" s="1"/>
      <c r="O963" s="1"/>
      <c r="Z963" s="1"/>
      <c r="AA963" s="1"/>
    </row>
    <row r="964" spans="14:27">
      <c r="N964" s="1"/>
      <c r="O964" s="1"/>
      <c r="Z964" s="1"/>
      <c r="AA964" s="1"/>
    </row>
    <row r="965" spans="14:27">
      <c r="N965" s="1"/>
      <c r="O965" s="1"/>
      <c r="Z965" s="1"/>
      <c r="AA965" s="1"/>
    </row>
    <row r="966" spans="14:27">
      <c r="N966" s="1"/>
      <c r="O966" s="1"/>
      <c r="Z966" s="1"/>
      <c r="AA966" s="1"/>
    </row>
    <row r="967" spans="14:27">
      <c r="N967" s="1"/>
      <c r="O967" s="1"/>
      <c r="Z967" s="1"/>
      <c r="AA967" s="1"/>
    </row>
    <row r="968" spans="14:27">
      <c r="N968" s="1"/>
      <c r="O968" s="1"/>
      <c r="Z968" s="1"/>
      <c r="AA968" s="1"/>
    </row>
    <row r="969" spans="14:27">
      <c r="N969" s="1"/>
      <c r="O969" s="1"/>
      <c r="Z969" s="1"/>
      <c r="AA969" s="1"/>
    </row>
    <row r="970" spans="14:27">
      <c r="N970" s="1"/>
      <c r="O970" s="1"/>
      <c r="Z970" s="1"/>
      <c r="AA970" s="1"/>
    </row>
    <row r="971" spans="14:27">
      <c r="N971" s="1"/>
      <c r="O971" s="1"/>
      <c r="Z971" s="1"/>
      <c r="AA971" s="1"/>
    </row>
    <row r="972" spans="14:27">
      <c r="N972" s="1"/>
      <c r="O972" s="1"/>
      <c r="Z972" s="1"/>
      <c r="AA972" s="1"/>
    </row>
    <row r="973" spans="14:27">
      <c r="N973" s="1"/>
      <c r="O973" s="1"/>
      <c r="Z973" s="1"/>
      <c r="AA973" s="1"/>
    </row>
    <row r="974" spans="14:27">
      <c r="N974" s="1"/>
      <c r="O974" s="1"/>
      <c r="Z974" s="1"/>
      <c r="AA974" s="1"/>
    </row>
    <row r="975" spans="14:27">
      <c r="N975" s="1"/>
      <c r="O975" s="1"/>
      <c r="Z975" s="1"/>
      <c r="AA975" s="1"/>
    </row>
    <row r="976" spans="14:27">
      <c r="N976" s="1"/>
      <c r="O976" s="1"/>
      <c r="Z976" s="1"/>
      <c r="AA976" s="1"/>
    </row>
    <row r="977" spans="14:27">
      <c r="N977" s="1"/>
      <c r="O977" s="1"/>
      <c r="Z977" s="1"/>
      <c r="AA977" s="1"/>
    </row>
    <row r="978" spans="14:27">
      <c r="N978" s="1"/>
      <c r="O978" s="1"/>
      <c r="Z978" s="1"/>
      <c r="AA978" s="1"/>
    </row>
    <row r="979" spans="14:27">
      <c r="N979" s="1"/>
      <c r="O979" s="1"/>
      <c r="Z979" s="1"/>
      <c r="AA979" s="1"/>
    </row>
    <row r="980" spans="14:27">
      <c r="N980" s="1"/>
      <c r="O980" s="1"/>
      <c r="Z980" s="1"/>
      <c r="AA980" s="1"/>
    </row>
    <row r="981" spans="14:27">
      <c r="N981" s="1"/>
      <c r="O981" s="1"/>
      <c r="Z981" s="1"/>
      <c r="AA981" s="1"/>
    </row>
    <row r="982" spans="14:27">
      <c r="N982" s="1"/>
      <c r="O982" s="1"/>
      <c r="Z982" s="1"/>
      <c r="AA982" s="1"/>
    </row>
    <row r="983" spans="14:27">
      <c r="N983" s="1"/>
      <c r="O983" s="1"/>
      <c r="Z983" s="1"/>
      <c r="AA983" s="1"/>
    </row>
    <row r="984" spans="14:27">
      <c r="N984" s="1"/>
      <c r="O984" s="1"/>
      <c r="Z984" s="1"/>
      <c r="AA984" s="1"/>
    </row>
    <row r="985" spans="14:27">
      <c r="N985" s="1"/>
      <c r="O985" s="1"/>
      <c r="Z985" s="1"/>
      <c r="AA985" s="1"/>
    </row>
    <row r="986" spans="14:27">
      <c r="N986" s="1"/>
      <c r="O986" s="1"/>
      <c r="Z986" s="1"/>
      <c r="AA986" s="1"/>
    </row>
    <row r="987" spans="14:27">
      <c r="N987" s="1"/>
      <c r="O987" s="1"/>
      <c r="Z987" s="1"/>
      <c r="AA987" s="1"/>
    </row>
    <row r="988" spans="14:27">
      <c r="N988" s="1"/>
      <c r="O988" s="1"/>
      <c r="Z988" s="1"/>
      <c r="AA988" s="1"/>
    </row>
    <row r="989" spans="14:27">
      <c r="N989" s="1"/>
      <c r="O989" s="1"/>
      <c r="Z989" s="1"/>
      <c r="AA989" s="1"/>
    </row>
    <row r="990" spans="14:27">
      <c r="N990" s="1"/>
      <c r="O990" s="1"/>
      <c r="Z990" s="1"/>
      <c r="AA990" s="1"/>
    </row>
    <row r="991" spans="14:27">
      <c r="N991" s="1"/>
      <c r="O991" s="1"/>
      <c r="Z991" s="1"/>
      <c r="AA991" s="1"/>
    </row>
    <row r="992" spans="14:27">
      <c r="N992" s="1"/>
      <c r="O992" s="1"/>
      <c r="Z992" s="1"/>
      <c r="AA992" s="1"/>
    </row>
    <row r="993" spans="14:27">
      <c r="N993" s="1"/>
      <c r="O993" s="1"/>
      <c r="Z993" s="1"/>
      <c r="AA993" s="1"/>
    </row>
    <row r="994" spans="14:27">
      <c r="N994" s="1"/>
      <c r="O994" s="1"/>
      <c r="Z994" s="1"/>
      <c r="AA994" s="1"/>
    </row>
    <row r="995" spans="14:27">
      <c r="N995" s="1"/>
      <c r="O995" s="1"/>
      <c r="Z995" s="1"/>
      <c r="AA995" s="1"/>
    </row>
    <row r="996" spans="14:27">
      <c r="N996" s="1"/>
      <c r="O996" s="1"/>
      <c r="Z996" s="1"/>
      <c r="AA996" s="1"/>
    </row>
    <row r="997" spans="14:27">
      <c r="N997" s="1"/>
      <c r="O997" s="1"/>
      <c r="Z997" s="1"/>
      <c r="AA997" s="1"/>
    </row>
    <row r="998" spans="14:27">
      <c r="N998" s="1"/>
      <c r="O998" s="1"/>
      <c r="Z998" s="1"/>
      <c r="AA998" s="1"/>
    </row>
    <row r="999" spans="14:27">
      <c r="N999" s="1"/>
      <c r="O999" s="1"/>
      <c r="Z999" s="1"/>
      <c r="AA999" s="1"/>
    </row>
    <row r="1000" spans="14:27">
      <c r="N1000" s="1"/>
      <c r="O1000" s="1"/>
      <c r="Z1000" s="1"/>
      <c r="AA1000" s="1"/>
    </row>
    <row r="1001" spans="14:27">
      <c r="N1001" s="1"/>
      <c r="O1001" s="1"/>
      <c r="Z1001" s="1"/>
      <c r="AA1001" s="1"/>
    </row>
    <row r="1002" spans="14:27">
      <c r="N1002" s="1"/>
      <c r="O1002" s="1"/>
      <c r="Z1002" s="1"/>
      <c r="AA1002" s="1"/>
    </row>
    <row r="1003" spans="14:27">
      <c r="N1003" s="1"/>
      <c r="O1003" s="1"/>
      <c r="Z1003" s="1"/>
      <c r="AA1003" s="1"/>
    </row>
    <row r="1004" spans="14:27">
      <c r="N1004" s="1"/>
      <c r="O1004" s="1"/>
      <c r="Z1004" s="1"/>
      <c r="AA1004" s="1"/>
    </row>
    <row r="1005" spans="14:27">
      <c r="N1005" s="1"/>
      <c r="O1005" s="1"/>
      <c r="Z1005" s="1"/>
      <c r="AA1005" s="1"/>
    </row>
    <row r="1006" spans="14:27">
      <c r="N1006" s="1"/>
      <c r="O1006" s="1"/>
      <c r="Z1006" s="1"/>
      <c r="AA1006" s="1"/>
    </row>
    <row r="1007" spans="14:27">
      <c r="N1007" s="1"/>
      <c r="O1007" s="1"/>
      <c r="Z1007" s="1"/>
      <c r="AA1007" s="1"/>
    </row>
    <row r="1008" spans="14:27">
      <c r="N1008" s="1"/>
      <c r="O1008" s="1"/>
      <c r="Z1008" s="1"/>
      <c r="AA1008" s="1"/>
    </row>
    <row r="1009" spans="14:27">
      <c r="N1009" s="1"/>
      <c r="O1009" s="1"/>
      <c r="Z1009" s="1"/>
      <c r="AA1009" s="1"/>
    </row>
    <row r="1010" spans="14:27">
      <c r="N1010" s="1"/>
      <c r="O1010" s="1"/>
      <c r="Z1010" s="1"/>
      <c r="AA1010" s="1"/>
    </row>
    <row r="1011" spans="14:27">
      <c r="N1011" s="1"/>
      <c r="O1011" s="1"/>
      <c r="Z1011" s="1"/>
      <c r="AA1011" s="1"/>
    </row>
    <row r="1012" spans="14:27">
      <c r="N1012" s="1"/>
      <c r="O1012" s="1"/>
      <c r="Z1012" s="1"/>
      <c r="AA1012" s="1"/>
    </row>
    <row r="1013" spans="14:27">
      <c r="N1013" s="1"/>
      <c r="O1013" s="1"/>
      <c r="Z1013" s="1"/>
      <c r="AA1013" s="1"/>
    </row>
    <row r="1014" spans="14:27">
      <c r="N1014" s="1"/>
      <c r="O1014" s="1"/>
      <c r="Z1014" s="1"/>
      <c r="AA1014" s="1"/>
    </row>
    <row r="1015" spans="14:27">
      <c r="N1015" s="1"/>
      <c r="O1015" s="1"/>
      <c r="Z1015" s="1"/>
      <c r="AA1015" s="1"/>
    </row>
    <row r="1016" spans="14:27">
      <c r="N1016" s="1"/>
      <c r="O1016" s="1"/>
      <c r="Z1016" s="1"/>
      <c r="AA1016" s="1"/>
    </row>
    <row r="1017" spans="14:27">
      <c r="N1017" s="1"/>
      <c r="O1017" s="1"/>
      <c r="Z1017" s="1"/>
      <c r="AA1017" s="1"/>
    </row>
    <row r="1018" spans="14:27">
      <c r="N1018" s="1"/>
      <c r="O1018" s="1"/>
      <c r="Z1018" s="1"/>
      <c r="AA1018" s="1"/>
    </row>
    <row r="1019" spans="14:27">
      <c r="N1019" s="1"/>
      <c r="O1019" s="1"/>
      <c r="Z1019" s="1"/>
      <c r="AA1019" s="1"/>
    </row>
    <row r="1020" spans="14:27">
      <c r="N1020" s="1"/>
      <c r="O1020" s="1"/>
      <c r="Z1020" s="1"/>
      <c r="AA1020" s="1"/>
    </row>
    <row r="1021" spans="14:27">
      <c r="N1021" s="1"/>
      <c r="O1021" s="1"/>
      <c r="Z1021" s="1"/>
      <c r="AA1021" s="1"/>
    </row>
    <row r="1022" spans="14:27">
      <c r="N1022" s="1"/>
      <c r="O1022" s="1"/>
      <c r="Z1022" s="1"/>
      <c r="AA1022" s="1"/>
    </row>
    <row r="1023" spans="14:27">
      <c r="N1023" s="1"/>
      <c r="O1023" s="1"/>
      <c r="Z1023" s="1"/>
      <c r="AA1023" s="1"/>
    </row>
    <row r="1024" spans="14:27">
      <c r="N1024" s="1"/>
      <c r="O1024" s="1"/>
      <c r="Z1024" s="1"/>
      <c r="AA1024" s="1"/>
    </row>
    <row r="1025" spans="14:27">
      <c r="N1025" s="1"/>
      <c r="O1025" s="1"/>
      <c r="Z1025" s="1"/>
      <c r="AA1025" s="1"/>
    </row>
    <row r="1026" spans="14:27">
      <c r="N1026" s="1"/>
      <c r="O1026" s="1"/>
      <c r="Z1026" s="1"/>
      <c r="AA1026" s="1"/>
    </row>
    <row r="1027" spans="14:27">
      <c r="N1027" s="1"/>
      <c r="O1027" s="1"/>
      <c r="Z1027" s="1"/>
      <c r="AA1027" s="1"/>
    </row>
    <row r="1028" spans="14:27">
      <c r="N1028" s="1"/>
      <c r="O1028" s="1"/>
      <c r="Z1028" s="1"/>
      <c r="AA1028" s="1"/>
    </row>
    <row r="1029" spans="14:27">
      <c r="N1029" s="1"/>
      <c r="O1029" s="1"/>
      <c r="Z1029" s="1"/>
      <c r="AA1029" s="1"/>
    </row>
    <row r="1030" spans="14:27">
      <c r="N1030" s="1"/>
      <c r="O1030" s="1"/>
      <c r="Z1030" s="1"/>
      <c r="AA1030" s="1"/>
    </row>
    <row r="1031" spans="14:27">
      <c r="N1031" s="1"/>
      <c r="O1031" s="1"/>
      <c r="Z1031" s="1"/>
      <c r="AA1031" s="1"/>
    </row>
    <row r="1032" spans="14:27">
      <c r="N1032" s="1"/>
      <c r="O1032" s="1"/>
      <c r="Z1032" s="1"/>
      <c r="AA1032" s="1"/>
    </row>
    <row r="1033" spans="14:27">
      <c r="N1033" s="1"/>
      <c r="O1033" s="1"/>
      <c r="Z1033" s="1"/>
      <c r="AA1033" s="1"/>
    </row>
    <row r="1034" spans="14:27">
      <c r="N1034" s="1"/>
      <c r="O1034" s="1"/>
      <c r="Z1034" s="1"/>
      <c r="AA1034" s="1"/>
    </row>
    <row r="1035" spans="14:27">
      <c r="N1035" s="1"/>
      <c r="O1035" s="1"/>
      <c r="Z1035" s="1"/>
      <c r="AA1035" s="1"/>
    </row>
    <row r="1036" spans="14:27">
      <c r="N1036" s="1"/>
      <c r="O1036" s="1"/>
      <c r="Z1036" s="1"/>
      <c r="AA1036" s="1"/>
    </row>
    <row r="1037" spans="14:27">
      <c r="N1037" s="1"/>
      <c r="O1037" s="1"/>
      <c r="Z1037" s="1"/>
      <c r="AA1037" s="1"/>
    </row>
    <row r="1038" spans="14:27">
      <c r="N1038" s="1"/>
      <c r="O1038" s="1"/>
      <c r="Z1038" s="1"/>
      <c r="AA1038" s="1"/>
    </row>
    <row r="1039" spans="14:27">
      <c r="N1039" s="1"/>
      <c r="O1039" s="1"/>
      <c r="Z1039" s="1"/>
      <c r="AA1039" s="1"/>
    </row>
    <row r="1040" spans="14:27">
      <c r="N1040" s="1"/>
      <c r="O1040" s="1"/>
      <c r="Z1040" s="1"/>
      <c r="AA1040" s="1"/>
    </row>
    <row r="1041" spans="14:27">
      <c r="N1041" s="1"/>
      <c r="O1041" s="1"/>
      <c r="Z1041" s="1"/>
      <c r="AA1041" s="1"/>
    </row>
    <row r="1042" spans="14:27">
      <c r="N1042" s="1"/>
      <c r="O1042" s="1"/>
      <c r="Z1042" s="1"/>
      <c r="AA1042" s="1"/>
    </row>
    <row r="1043" spans="14:27">
      <c r="N1043" s="1"/>
      <c r="O1043" s="1"/>
      <c r="Z1043" s="1"/>
      <c r="AA1043" s="1"/>
    </row>
    <row r="1044" spans="14:27">
      <c r="N1044" s="1"/>
      <c r="O1044" s="1"/>
      <c r="Z1044" s="1"/>
      <c r="AA1044" s="1"/>
    </row>
    <row r="1045" spans="14:27">
      <c r="N1045" s="1"/>
      <c r="O1045" s="1"/>
      <c r="Z1045" s="1"/>
      <c r="AA1045" s="1"/>
    </row>
    <row r="1046" spans="14:27">
      <c r="N1046" s="1"/>
      <c r="O1046" s="1"/>
      <c r="Z1046" s="1"/>
      <c r="AA1046" s="1"/>
    </row>
    <row r="1047" spans="14:27">
      <c r="N1047" s="1"/>
      <c r="O1047" s="1"/>
      <c r="Z1047" s="1"/>
      <c r="AA1047" s="1"/>
    </row>
    <row r="1048" spans="14:27">
      <c r="N1048" s="1"/>
      <c r="O1048" s="1"/>
      <c r="Z1048" s="1"/>
      <c r="AA1048" s="1"/>
    </row>
    <row r="1049" spans="14:27">
      <c r="N1049" s="1"/>
      <c r="O1049" s="1"/>
      <c r="Z1049" s="1"/>
      <c r="AA1049" s="1"/>
    </row>
    <row r="1050" spans="14:27">
      <c r="N1050" s="1"/>
      <c r="O1050" s="1"/>
      <c r="Z1050" s="1"/>
      <c r="AA1050" s="1"/>
    </row>
    <row r="1051" spans="14:27">
      <c r="N1051" s="1"/>
      <c r="O1051" s="1"/>
      <c r="Z1051" s="1"/>
      <c r="AA1051" s="1"/>
    </row>
    <row r="1052" spans="14:27">
      <c r="N1052" s="1"/>
      <c r="O1052" s="1"/>
      <c r="Z1052" s="1"/>
      <c r="AA1052" s="1"/>
    </row>
    <row r="1053" spans="14:27">
      <c r="N1053" s="1"/>
      <c r="O1053" s="1"/>
      <c r="Z1053" s="1"/>
      <c r="AA1053" s="1"/>
    </row>
    <row r="1054" spans="14:27">
      <c r="N1054" s="1"/>
      <c r="O1054" s="1"/>
      <c r="Z1054" s="1"/>
      <c r="AA1054" s="1"/>
    </row>
    <row r="1055" spans="14:27">
      <c r="N1055" s="1"/>
      <c r="O1055" s="1"/>
      <c r="Z1055" s="1"/>
      <c r="AA1055" s="1"/>
    </row>
    <row r="1056" spans="14:27">
      <c r="N1056" s="1"/>
      <c r="O1056" s="1"/>
      <c r="Z1056" s="1"/>
      <c r="AA1056" s="1"/>
    </row>
    <row r="1057" spans="14:27">
      <c r="N1057" s="1"/>
      <c r="O1057" s="1"/>
      <c r="Z1057" s="1"/>
      <c r="AA1057" s="1"/>
    </row>
    <row r="1058" spans="14:27">
      <c r="N1058" s="1"/>
      <c r="O1058" s="1"/>
      <c r="Z1058" s="1"/>
      <c r="AA1058" s="1"/>
    </row>
    <row r="1059" spans="14:27">
      <c r="N1059" s="1"/>
      <c r="O1059" s="1"/>
      <c r="Z1059" s="1"/>
      <c r="AA1059" s="1"/>
    </row>
    <row r="1060" spans="14:27">
      <c r="N1060" s="1"/>
      <c r="O1060" s="1"/>
      <c r="Z1060" s="1"/>
      <c r="AA1060" s="1"/>
    </row>
    <row r="1061" spans="14:27">
      <c r="N1061" s="1"/>
      <c r="O1061" s="1"/>
      <c r="Z1061" s="1"/>
      <c r="AA1061" s="1"/>
    </row>
    <row r="1062" spans="14:27">
      <c r="N1062" s="1"/>
      <c r="O1062" s="1"/>
      <c r="Z1062" s="1"/>
      <c r="AA1062" s="1"/>
    </row>
    <row r="1063" spans="14:27">
      <c r="N1063" s="1"/>
      <c r="O1063" s="1"/>
      <c r="Z1063" s="1"/>
      <c r="AA1063" s="1"/>
    </row>
    <row r="1064" spans="14:27">
      <c r="N1064" s="1"/>
      <c r="O1064" s="1"/>
      <c r="Z1064" s="1"/>
      <c r="AA1064" s="1"/>
    </row>
    <row r="1065" spans="14:27">
      <c r="N1065" s="1"/>
      <c r="O1065" s="1"/>
      <c r="Z1065" s="1"/>
      <c r="AA1065" s="1"/>
    </row>
    <row r="1066" spans="14:27">
      <c r="N1066" s="1"/>
      <c r="O1066" s="1"/>
      <c r="Z1066" s="1"/>
      <c r="AA1066" s="1"/>
    </row>
    <row r="1067" spans="14:27">
      <c r="N1067" s="1"/>
      <c r="O1067" s="1"/>
      <c r="Z1067" s="1"/>
      <c r="AA1067" s="1"/>
    </row>
    <row r="1068" spans="14:27">
      <c r="N1068" s="1"/>
      <c r="O1068" s="1"/>
      <c r="Z1068" s="1"/>
      <c r="AA1068" s="1"/>
    </row>
    <row r="1069" spans="14:27">
      <c r="N1069" s="1"/>
      <c r="O1069" s="1"/>
      <c r="Z1069" s="1"/>
      <c r="AA1069" s="1"/>
    </row>
    <row r="1070" spans="14:27">
      <c r="N1070" s="1"/>
      <c r="O1070" s="1"/>
      <c r="Z1070" s="1"/>
      <c r="AA1070" s="1"/>
    </row>
    <row r="1071" spans="14:27">
      <c r="N1071" s="1"/>
      <c r="O1071" s="1"/>
      <c r="Z1071" s="1"/>
      <c r="AA1071" s="1"/>
    </row>
    <row r="1072" spans="14:27">
      <c r="N1072" s="1"/>
      <c r="O1072" s="1"/>
      <c r="Z1072" s="1"/>
      <c r="AA1072" s="1"/>
    </row>
    <row r="1073" spans="14:27">
      <c r="N1073" s="1"/>
      <c r="O1073" s="1"/>
      <c r="Z1073" s="1"/>
      <c r="AA1073" s="1"/>
    </row>
    <row r="1074" spans="14:27">
      <c r="N1074" s="1"/>
      <c r="O1074" s="1"/>
      <c r="Z1074" s="1"/>
      <c r="AA1074" s="1"/>
    </row>
    <row r="1075" spans="14:27">
      <c r="N1075" s="1"/>
      <c r="O1075" s="1"/>
      <c r="Z1075" s="1"/>
      <c r="AA1075" s="1"/>
    </row>
    <row r="1076" spans="14:27">
      <c r="N1076" s="1"/>
      <c r="O1076" s="1"/>
      <c r="Z1076" s="1"/>
      <c r="AA1076" s="1"/>
    </row>
    <row r="1077" spans="14:27">
      <c r="N1077" s="1"/>
      <c r="O1077" s="1"/>
      <c r="Z1077" s="1"/>
      <c r="AA1077" s="1"/>
    </row>
    <row r="1078" spans="14:27">
      <c r="N1078" s="1"/>
      <c r="O1078" s="1"/>
      <c r="Z1078" s="1"/>
      <c r="AA1078" s="1"/>
    </row>
    <row r="1079" spans="14:27">
      <c r="N1079" s="1"/>
      <c r="O1079" s="1"/>
      <c r="Z1079" s="1"/>
      <c r="AA1079" s="1"/>
    </row>
    <row r="1080" spans="14:27">
      <c r="N1080" s="1"/>
      <c r="O1080" s="1"/>
      <c r="Z1080" s="1"/>
      <c r="AA1080" s="1"/>
    </row>
    <row r="1081" spans="14:27">
      <c r="N1081" s="1"/>
      <c r="O1081" s="1"/>
      <c r="Z1081" s="1"/>
      <c r="AA1081" s="1"/>
    </row>
    <row r="1082" spans="14:27">
      <c r="N1082" s="1"/>
      <c r="O1082" s="1"/>
      <c r="Z1082" s="1"/>
      <c r="AA1082" s="1"/>
    </row>
    <row r="1083" spans="14:27">
      <c r="N1083" s="1"/>
      <c r="O1083" s="1"/>
      <c r="Z1083" s="1"/>
      <c r="AA1083" s="1"/>
    </row>
    <row r="1084" spans="14:27">
      <c r="N1084" s="1"/>
      <c r="O1084" s="1"/>
      <c r="Z1084" s="1"/>
      <c r="AA1084" s="1"/>
    </row>
    <row r="1085" spans="14:27">
      <c r="N1085" s="1"/>
      <c r="O1085" s="1"/>
      <c r="Z1085" s="1"/>
      <c r="AA1085" s="1"/>
    </row>
    <row r="1086" spans="14:27">
      <c r="N1086" s="1"/>
      <c r="O1086" s="1"/>
      <c r="Z1086" s="1"/>
      <c r="AA1086" s="1"/>
    </row>
    <row r="1087" spans="14:27">
      <c r="N1087" s="1"/>
      <c r="O1087" s="1"/>
      <c r="Z1087" s="1"/>
      <c r="AA1087" s="1"/>
    </row>
    <row r="1088" spans="14:27">
      <c r="N1088" s="1"/>
      <c r="O1088" s="1"/>
      <c r="Z1088" s="1"/>
      <c r="AA1088" s="1"/>
    </row>
    <row r="1089" spans="11:27">
      <c r="N1089" s="1"/>
      <c r="O1089" s="1"/>
      <c r="Z1089" s="1"/>
      <c r="AA1089" s="1"/>
    </row>
    <row r="1090" spans="11:27">
      <c r="N1090" s="1"/>
      <c r="O1090" s="1"/>
      <c r="Z1090" s="1"/>
      <c r="AA1090" s="1"/>
    </row>
    <row r="1091" spans="11:27">
      <c r="K1091" s="1"/>
      <c r="N1091" s="1"/>
      <c r="O1091" s="1"/>
      <c r="W1091" s="1"/>
      <c r="Z1091" s="1"/>
      <c r="AA1091" s="1"/>
    </row>
    <row r="1092" spans="11:27">
      <c r="N1092" s="1"/>
      <c r="O1092" s="1"/>
      <c r="Z1092" s="1"/>
      <c r="AA1092" s="1"/>
    </row>
    <row r="1093" spans="11:27">
      <c r="N1093" s="1"/>
      <c r="O1093" s="1"/>
      <c r="Z1093" s="1"/>
      <c r="AA1093" s="1"/>
    </row>
    <row r="1094" spans="11:27">
      <c r="N1094" s="1"/>
      <c r="O1094" s="1"/>
      <c r="Z1094" s="1"/>
      <c r="AA1094" s="1"/>
    </row>
    <row r="1095" spans="11:27">
      <c r="N1095" s="1"/>
      <c r="O1095" s="1"/>
      <c r="Z1095" s="1"/>
      <c r="AA1095" s="1"/>
    </row>
    <row r="1096" spans="11:27">
      <c r="N1096" s="1"/>
      <c r="O1096" s="1"/>
      <c r="Z1096" s="1"/>
      <c r="AA1096" s="1"/>
    </row>
    <row r="1097" spans="11:27">
      <c r="N1097" s="1"/>
      <c r="O1097" s="1"/>
      <c r="Z1097" s="1"/>
      <c r="AA1097" s="1"/>
    </row>
    <row r="1098" spans="11:27">
      <c r="N1098" s="1"/>
      <c r="O1098" s="1"/>
      <c r="Z1098" s="1"/>
      <c r="AA1098" s="1"/>
    </row>
    <row r="1099" spans="11:27">
      <c r="N1099" s="1"/>
      <c r="O1099" s="1"/>
      <c r="Z1099" s="1"/>
      <c r="AA1099" s="1"/>
    </row>
    <row r="1100" spans="11:27">
      <c r="N1100" s="1"/>
      <c r="O1100" s="1"/>
      <c r="Z1100" s="1"/>
      <c r="AA1100" s="1"/>
    </row>
    <row r="1101" spans="11:27">
      <c r="N1101" s="1"/>
      <c r="O1101" s="1"/>
      <c r="Z1101" s="1"/>
      <c r="AA1101" s="1"/>
    </row>
    <row r="1102" spans="11:27">
      <c r="N1102" s="1"/>
      <c r="O1102" s="1"/>
      <c r="Z1102" s="1"/>
      <c r="AA1102" s="1"/>
    </row>
    <row r="1103" spans="11:27">
      <c r="N1103" s="1"/>
      <c r="O1103" s="1"/>
      <c r="Z1103" s="1"/>
      <c r="AA1103" s="1"/>
    </row>
    <row r="1104" spans="11:27">
      <c r="N1104" s="1"/>
      <c r="O1104" s="1"/>
      <c r="Z1104" s="1"/>
      <c r="AA1104" s="1"/>
    </row>
    <row r="1105" spans="14:27">
      <c r="N1105" s="1"/>
      <c r="O1105" s="1"/>
      <c r="Z1105" s="1"/>
      <c r="AA1105" s="1"/>
    </row>
    <row r="1106" spans="14:27">
      <c r="N1106" s="1"/>
      <c r="O1106" s="1"/>
      <c r="Z1106" s="1"/>
      <c r="AA1106" s="1"/>
    </row>
    <row r="1107" spans="14:27">
      <c r="N1107" s="1"/>
      <c r="O1107" s="1"/>
      <c r="Z1107" s="1"/>
      <c r="AA1107" s="1"/>
    </row>
    <row r="1108" spans="14:27">
      <c r="N1108" s="1"/>
      <c r="O1108" s="1"/>
      <c r="Z1108" s="1"/>
      <c r="AA1108" s="1"/>
    </row>
    <row r="1109" spans="14:27">
      <c r="N1109" s="1"/>
      <c r="O1109" s="1"/>
      <c r="Z1109" s="1"/>
      <c r="AA1109" s="1"/>
    </row>
    <row r="1110" spans="14:27">
      <c r="N1110" s="1"/>
      <c r="O1110" s="1"/>
      <c r="Z1110" s="1"/>
      <c r="AA1110" s="1"/>
    </row>
    <row r="1111" spans="14:27">
      <c r="N1111" s="1"/>
      <c r="O1111" s="1"/>
      <c r="Z1111" s="1"/>
      <c r="AA1111" s="1"/>
    </row>
    <row r="1112" spans="14:27">
      <c r="N1112" s="1"/>
      <c r="O1112" s="1"/>
      <c r="Z1112" s="1"/>
      <c r="AA1112" s="1"/>
    </row>
    <row r="1113" spans="14:27">
      <c r="N1113" s="1"/>
      <c r="O1113" s="1"/>
      <c r="Z1113" s="1"/>
      <c r="AA1113" s="1"/>
    </row>
    <row r="1114" spans="14:27">
      <c r="N1114" s="1"/>
      <c r="O1114" s="1"/>
      <c r="Z1114" s="1"/>
      <c r="AA1114" s="1"/>
    </row>
    <row r="1115" spans="14:27">
      <c r="N1115" s="1"/>
      <c r="O1115" s="1"/>
      <c r="Z1115" s="1"/>
      <c r="AA1115" s="1"/>
    </row>
    <row r="1116" spans="14:27">
      <c r="N1116" s="1"/>
      <c r="O1116" s="1"/>
      <c r="Z1116" s="1"/>
      <c r="AA1116" s="1"/>
    </row>
    <row r="1117" spans="14:27">
      <c r="N1117" s="1"/>
      <c r="O1117" s="1"/>
      <c r="Z1117" s="1"/>
      <c r="AA1117" s="1"/>
    </row>
    <row r="1118" spans="14:27">
      <c r="N1118" s="1"/>
      <c r="O1118" s="1"/>
      <c r="Z1118" s="1"/>
      <c r="AA1118" s="1"/>
    </row>
    <row r="1119" spans="14:27">
      <c r="N1119" s="1"/>
      <c r="O1119" s="1"/>
      <c r="Z1119" s="1"/>
      <c r="AA1119" s="1"/>
    </row>
    <row r="1120" spans="14:27">
      <c r="N1120" s="1"/>
      <c r="O1120" s="1"/>
      <c r="Z1120" s="1"/>
      <c r="AA1120" s="1"/>
    </row>
    <row r="1121" spans="14:27">
      <c r="N1121" s="1"/>
      <c r="O1121" s="1"/>
      <c r="Z1121" s="1"/>
      <c r="AA1121" s="1"/>
    </row>
    <row r="1122" spans="14:27">
      <c r="N1122" s="1"/>
      <c r="O1122" s="1"/>
      <c r="Z1122" s="1"/>
      <c r="AA1122" s="1"/>
    </row>
    <row r="1123" spans="14:27">
      <c r="N1123" s="1"/>
      <c r="O1123" s="1"/>
      <c r="Z1123" s="1"/>
      <c r="AA1123" s="1"/>
    </row>
    <row r="1124" spans="14:27">
      <c r="N1124" s="1"/>
      <c r="O1124" s="1"/>
      <c r="Z1124" s="1"/>
      <c r="AA1124" s="1"/>
    </row>
    <row r="1125" spans="14:27">
      <c r="N1125" s="1"/>
      <c r="O1125" s="1"/>
      <c r="Z1125" s="1"/>
      <c r="AA1125" s="1"/>
    </row>
    <row r="1126" spans="14:27">
      <c r="N1126" s="1"/>
      <c r="O1126" s="1"/>
      <c r="Z1126" s="1"/>
      <c r="AA1126" s="1"/>
    </row>
    <row r="1127" spans="14:27">
      <c r="N1127" s="1"/>
      <c r="O1127" s="1"/>
      <c r="Z1127" s="1"/>
      <c r="AA1127" s="1"/>
    </row>
    <row r="1128" spans="14:27">
      <c r="N1128" s="1"/>
      <c r="O1128" s="1"/>
      <c r="Z1128" s="1"/>
      <c r="AA1128" s="1"/>
    </row>
    <row r="1129" spans="14:27">
      <c r="N1129" s="1"/>
      <c r="O1129" s="1"/>
      <c r="Z1129" s="1"/>
      <c r="AA1129" s="1"/>
    </row>
    <row r="1130" spans="14:27">
      <c r="N1130" s="1"/>
      <c r="O1130" s="1"/>
      <c r="Z1130" s="1"/>
      <c r="AA1130" s="1"/>
    </row>
    <row r="1131" spans="14:27">
      <c r="N1131" s="1"/>
      <c r="O1131" s="1"/>
      <c r="Z1131" s="1"/>
      <c r="AA1131" s="1"/>
    </row>
    <row r="1132" spans="14:27">
      <c r="N1132" s="1"/>
      <c r="O1132" s="1"/>
      <c r="Z1132" s="1"/>
      <c r="AA1132" s="1"/>
    </row>
    <row r="1133" spans="14:27">
      <c r="N1133" s="1"/>
      <c r="O1133" s="1"/>
      <c r="Z1133" s="1"/>
      <c r="AA1133" s="1"/>
    </row>
    <row r="1134" spans="14:27">
      <c r="N1134" s="1"/>
      <c r="O1134" s="1"/>
      <c r="Z1134" s="1"/>
      <c r="AA1134" s="1"/>
    </row>
    <row r="1135" spans="14:27">
      <c r="N1135" s="1"/>
      <c r="O1135" s="1"/>
      <c r="Z1135" s="1"/>
      <c r="AA1135" s="1"/>
    </row>
    <row r="1136" spans="14:27">
      <c r="N1136" s="1"/>
      <c r="O1136" s="1"/>
      <c r="Z1136" s="1"/>
      <c r="AA1136" s="1"/>
    </row>
    <row r="1137" spans="14:27">
      <c r="N1137" s="1"/>
      <c r="O1137" s="1"/>
      <c r="Z1137" s="1"/>
      <c r="AA1137" s="1"/>
    </row>
    <row r="1138" spans="14:27">
      <c r="N1138" s="1"/>
      <c r="O1138" s="1"/>
      <c r="Z1138" s="1"/>
      <c r="AA1138" s="1"/>
    </row>
    <row r="1139" spans="14:27">
      <c r="N1139" s="1"/>
      <c r="O1139" s="1"/>
      <c r="Z1139" s="1"/>
      <c r="AA1139" s="1"/>
    </row>
    <row r="1140" spans="14:27">
      <c r="N1140" s="1"/>
      <c r="O1140" s="1"/>
      <c r="Z1140" s="1"/>
      <c r="AA1140" s="1"/>
    </row>
    <row r="1141" spans="14:27">
      <c r="N1141" s="1"/>
      <c r="O1141" s="1"/>
      <c r="Z1141" s="1"/>
      <c r="AA1141" s="1"/>
    </row>
    <row r="1142" spans="14:27">
      <c r="N1142" s="1"/>
      <c r="O1142" s="1"/>
      <c r="Z1142" s="1"/>
      <c r="AA1142" s="1"/>
    </row>
    <row r="1143" spans="14:27">
      <c r="N1143" s="1"/>
      <c r="O1143" s="1"/>
      <c r="Z1143" s="1"/>
      <c r="AA1143" s="1"/>
    </row>
    <row r="1144" spans="14:27">
      <c r="N1144" s="1"/>
      <c r="O1144" s="1"/>
      <c r="Z1144" s="1"/>
      <c r="AA1144" s="1"/>
    </row>
    <row r="1145" spans="14:27">
      <c r="N1145" s="1"/>
      <c r="O1145" s="1"/>
      <c r="Z1145" s="1"/>
      <c r="AA1145" s="1"/>
    </row>
    <row r="1146" spans="14:27">
      <c r="N1146" s="1"/>
      <c r="O1146" s="1"/>
      <c r="Z1146" s="1"/>
      <c r="AA1146" s="1"/>
    </row>
    <row r="1147" spans="14:27">
      <c r="N1147" s="1"/>
      <c r="O1147" s="1"/>
      <c r="Z1147" s="1"/>
      <c r="AA1147" s="1"/>
    </row>
    <row r="1148" spans="14:27">
      <c r="N1148" s="1"/>
      <c r="O1148" s="1"/>
      <c r="Z1148" s="1"/>
      <c r="AA1148" s="1"/>
    </row>
    <row r="1149" spans="14:27">
      <c r="N1149" s="1"/>
      <c r="O1149" s="1"/>
      <c r="Z1149" s="1"/>
      <c r="AA1149" s="1"/>
    </row>
    <row r="1150" spans="14:27">
      <c r="N1150" s="1"/>
      <c r="O1150" s="1"/>
      <c r="Z1150" s="1"/>
      <c r="AA1150" s="1"/>
    </row>
    <row r="1151" spans="14:27">
      <c r="N1151" s="1"/>
      <c r="O1151" s="1"/>
      <c r="Z1151" s="1"/>
      <c r="AA1151" s="1"/>
    </row>
    <row r="1152" spans="14:27">
      <c r="N1152" s="1"/>
      <c r="O1152" s="1"/>
      <c r="Z1152" s="1"/>
      <c r="AA1152" s="1"/>
    </row>
    <row r="1153" spans="11:28">
      <c r="N1153" s="1"/>
      <c r="O1153" s="1"/>
      <c r="Z1153" s="1"/>
      <c r="AA1153" s="1"/>
    </row>
    <row r="1154" spans="11:28">
      <c r="N1154" s="1"/>
      <c r="P1154" s="1"/>
      <c r="Z1154" s="1"/>
      <c r="AB1154" s="1"/>
    </row>
    <row r="1155" spans="11:28">
      <c r="N1155" s="1"/>
      <c r="P1155" s="1"/>
      <c r="Z1155" s="1"/>
      <c r="AB1155" s="1"/>
    </row>
    <row r="1156" spans="11:28">
      <c r="N1156" s="1"/>
      <c r="P1156" s="1"/>
      <c r="Z1156" s="1"/>
      <c r="AB1156" s="1"/>
    </row>
    <row r="1157" spans="11:28">
      <c r="N1157" s="1"/>
      <c r="P1157" s="1"/>
      <c r="Z1157" s="1"/>
      <c r="AB1157" s="1"/>
    </row>
    <row r="1158" spans="11:28">
      <c r="N1158" s="1"/>
      <c r="P1158" s="1"/>
      <c r="Z1158" s="1"/>
      <c r="AB1158" s="1"/>
    </row>
    <row r="1159" spans="11:28">
      <c r="N1159" s="1"/>
      <c r="P1159" s="1"/>
      <c r="Z1159" s="1"/>
      <c r="AB1159" s="1"/>
    </row>
    <row r="1160" spans="11:28">
      <c r="N1160" s="1"/>
      <c r="P1160" s="1"/>
      <c r="Z1160" s="1"/>
      <c r="AB1160" s="1"/>
    </row>
    <row r="1161" spans="11:28">
      <c r="N1161" s="1"/>
      <c r="P1161" s="1"/>
      <c r="Z1161" s="1"/>
      <c r="AB1161" s="1"/>
    </row>
    <row r="1162" spans="11:28">
      <c r="N1162" s="1"/>
      <c r="P1162" s="1"/>
      <c r="Z1162" s="1"/>
      <c r="AB1162" s="1"/>
    </row>
    <row r="1163" spans="11:28">
      <c r="K1163" s="1"/>
      <c r="N1163" s="1"/>
      <c r="P1163" s="1"/>
      <c r="W1163" s="1"/>
      <c r="Z1163" s="1"/>
      <c r="AB1163" s="1"/>
    </row>
    <row r="1164" spans="11:28">
      <c r="N1164" s="1"/>
      <c r="P1164" s="1"/>
      <c r="Z1164" s="1"/>
      <c r="AB1164" s="1"/>
    </row>
    <row r="1165" spans="11:28">
      <c r="N1165" s="1"/>
      <c r="P1165" s="1"/>
      <c r="Z1165" s="1"/>
      <c r="AB1165" s="1"/>
    </row>
    <row r="1166" spans="11:28">
      <c r="N1166" s="1"/>
      <c r="P1166" s="1"/>
      <c r="Z1166" s="1"/>
      <c r="AB1166" s="1"/>
    </row>
    <row r="1167" spans="11:28">
      <c r="N1167" s="1"/>
      <c r="P1167" s="1"/>
      <c r="Z1167" s="1"/>
      <c r="AB1167" s="1"/>
    </row>
    <row r="1168" spans="11:28">
      <c r="N1168" s="1"/>
      <c r="P1168" s="1"/>
      <c r="Z1168" s="1"/>
      <c r="AB1168" s="1"/>
    </row>
    <row r="1169" spans="14:28">
      <c r="N1169" s="1"/>
      <c r="P1169" s="1"/>
      <c r="Z1169" s="1"/>
      <c r="AB1169" s="1"/>
    </row>
    <row r="1170" spans="14:28">
      <c r="N1170" s="1"/>
      <c r="P1170" s="1"/>
      <c r="Z1170" s="1"/>
      <c r="AB1170" s="1"/>
    </row>
    <row r="1171" spans="14:28">
      <c r="N1171" s="1"/>
      <c r="P1171" s="1"/>
      <c r="Z1171" s="1"/>
      <c r="AB1171" s="1"/>
    </row>
    <row r="1172" spans="14:28">
      <c r="N1172" s="1"/>
      <c r="P1172" s="1"/>
      <c r="Z1172" s="1"/>
      <c r="AB1172" s="1"/>
    </row>
    <row r="1173" spans="14:28">
      <c r="N1173" s="1"/>
      <c r="P1173" s="1"/>
      <c r="Z1173" s="1"/>
      <c r="AB1173" s="1"/>
    </row>
    <row r="1174" spans="14:28">
      <c r="N1174" s="1"/>
      <c r="P1174" s="1"/>
      <c r="Z1174" s="1"/>
      <c r="AB1174" s="1"/>
    </row>
    <row r="1175" spans="14:28">
      <c r="N1175" s="1"/>
      <c r="P1175" s="1"/>
      <c r="Z1175" s="1"/>
      <c r="AB1175" s="1"/>
    </row>
    <row r="1176" spans="14:28">
      <c r="N1176" s="1"/>
      <c r="P1176" s="1"/>
      <c r="Z1176" s="1"/>
      <c r="AB1176" s="1"/>
    </row>
    <row r="1177" spans="14:28">
      <c r="N1177" s="1"/>
      <c r="P1177" s="1"/>
      <c r="Z1177" s="1"/>
      <c r="AB1177" s="1"/>
    </row>
    <row r="1178" spans="14:28">
      <c r="N1178" s="1"/>
      <c r="P1178" s="1"/>
      <c r="Z1178" s="1"/>
      <c r="AB1178" s="1"/>
    </row>
    <row r="1179" spans="14:28">
      <c r="N1179" s="1"/>
      <c r="P1179" s="1"/>
      <c r="Z1179" s="1"/>
      <c r="AB1179" s="1"/>
    </row>
    <row r="1180" spans="14:28">
      <c r="N1180" s="1"/>
      <c r="P1180" s="1"/>
      <c r="Z1180" s="1"/>
      <c r="AB1180" s="1"/>
    </row>
    <row r="1181" spans="14:28">
      <c r="N1181" s="1"/>
      <c r="P1181" s="1"/>
      <c r="Z1181" s="1"/>
      <c r="AB1181" s="1"/>
    </row>
    <row r="1182" spans="14:28">
      <c r="N1182" s="1"/>
      <c r="P1182" s="1"/>
      <c r="Z1182" s="1"/>
      <c r="AB1182" s="1"/>
    </row>
    <row r="1183" spans="14:28">
      <c r="N1183" s="1"/>
      <c r="P1183" s="1"/>
      <c r="Z1183" s="1"/>
      <c r="AB1183" s="1"/>
    </row>
    <row r="1184" spans="14:28">
      <c r="N1184" s="1"/>
      <c r="P1184" s="1"/>
      <c r="Z1184" s="1"/>
      <c r="AB1184" s="1"/>
    </row>
    <row r="1185" spans="14:28">
      <c r="N1185" s="1"/>
      <c r="P1185" s="1"/>
      <c r="Z1185" s="1"/>
      <c r="AB1185" s="1"/>
    </row>
    <row r="1186" spans="14:28">
      <c r="N1186" s="1"/>
      <c r="P1186" s="1"/>
      <c r="Z1186" s="1"/>
      <c r="AB1186" s="1"/>
    </row>
    <row r="1187" spans="14:28">
      <c r="N1187" s="1"/>
      <c r="P1187" s="1"/>
      <c r="Z1187" s="1"/>
      <c r="AB1187" s="1"/>
    </row>
    <row r="1188" spans="14:28">
      <c r="N1188" s="1"/>
      <c r="P1188" s="1"/>
      <c r="Z1188" s="1"/>
      <c r="AB1188" s="1"/>
    </row>
    <row r="1189" spans="14:28">
      <c r="N1189" s="1"/>
      <c r="P1189" s="1"/>
      <c r="Z1189" s="1"/>
      <c r="AB1189" s="1"/>
    </row>
    <row r="1190" spans="14:28">
      <c r="N1190" s="1"/>
      <c r="P1190" s="1"/>
      <c r="Z1190" s="1"/>
      <c r="AB1190" s="1"/>
    </row>
    <row r="1191" spans="14:28">
      <c r="N1191" s="1"/>
      <c r="P1191" s="1"/>
      <c r="Z1191" s="1"/>
      <c r="AB1191" s="1"/>
    </row>
    <row r="1192" spans="14:28">
      <c r="N1192" s="1"/>
      <c r="P1192" s="1"/>
      <c r="Z1192" s="1"/>
      <c r="AB1192" s="1"/>
    </row>
    <row r="1193" spans="14:28">
      <c r="N1193" s="1"/>
      <c r="P1193" s="1"/>
      <c r="Z1193" s="1"/>
      <c r="AB1193" s="1"/>
    </row>
    <row r="1194" spans="14:28">
      <c r="N1194" s="1"/>
      <c r="P1194" s="1"/>
      <c r="Z1194" s="1"/>
      <c r="AB1194" s="1"/>
    </row>
    <row r="1195" spans="14:28">
      <c r="N1195" s="1"/>
      <c r="P1195" s="1"/>
      <c r="Z1195" s="1"/>
      <c r="AB1195" s="1"/>
    </row>
    <row r="1196" spans="14:28">
      <c r="N1196" s="1"/>
      <c r="P1196" s="1"/>
      <c r="Z1196" s="1"/>
      <c r="AB1196" s="1"/>
    </row>
    <row r="1197" spans="14:28">
      <c r="N1197" s="1"/>
      <c r="P1197" s="1"/>
      <c r="Z1197" s="1"/>
      <c r="AB1197" s="1"/>
    </row>
    <row r="1198" spans="14:28">
      <c r="N1198" s="1"/>
      <c r="P1198" s="1"/>
      <c r="Z1198" s="1"/>
      <c r="AB1198" s="1"/>
    </row>
    <row r="1199" spans="14:28">
      <c r="N1199" s="1"/>
      <c r="P1199" s="1"/>
      <c r="Z1199" s="1"/>
      <c r="AB1199" s="1"/>
    </row>
    <row r="1200" spans="14:28">
      <c r="N1200" s="1"/>
      <c r="P1200" s="1"/>
      <c r="Z1200" s="1"/>
      <c r="AB1200" s="1"/>
    </row>
    <row r="1201" spans="14:28">
      <c r="N1201" s="1"/>
      <c r="P1201" s="1"/>
      <c r="Z1201" s="1"/>
      <c r="AB1201" s="1"/>
    </row>
    <row r="1202" spans="14:28">
      <c r="N1202" s="1"/>
      <c r="P1202" s="1"/>
      <c r="Z1202" s="1"/>
      <c r="AB1202" s="1"/>
    </row>
    <row r="1203" spans="14:28">
      <c r="N1203" s="1"/>
      <c r="P1203" s="1"/>
      <c r="Z1203" s="1"/>
      <c r="AB1203" s="1"/>
    </row>
    <row r="1204" spans="14:28">
      <c r="N1204" s="1"/>
      <c r="P1204" s="1"/>
      <c r="Z1204" s="1"/>
      <c r="AB1204" s="1"/>
    </row>
    <row r="1205" spans="14:28">
      <c r="N1205" s="1"/>
      <c r="P1205" s="1"/>
      <c r="Z1205" s="1"/>
      <c r="AB1205" s="1"/>
    </row>
    <row r="1206" spans="14:28">
      <c r="N1206" s="1"/>
      <c r="P1206" s="1"/>
      <c r="Z1206" s="1"/>
      <c r="AB1206" s="1"/>
    </row>
    <row r="1207" spans="14:28">
      <c r="N1207" s="1"/>
      <c r="P1207" s="1"/>
      <c r="Z1207" s="1"/>
      <c r="AB1207" s="1"/>
    </row>
    <row r="1208" spans="14:28">
      <c r="N1208" s="1"/>
      <c r="P1208" s="1"/>
      <c r="Z1208" s="1"/>
      <c r="AB1208" s="1"/>
    </row>
    <row r="1209" spans="14:28">
      <c r="N1209" s="1"/>
      <c r="P1209" s="1"/>
      <c r="Z1209" s="1"/>
      <c r="AB1209" s="1"/>
    </row>
    <row r="1210" spans="14:28">
      <c r="N1210" s="1"/>
      <c r="P1210" s="1"/>
      <c r="Z1210" s="1"/>
      <c r="AB1210" s="1"/>
    </row>
    <row r="1211" spans="14:28">
      <c r="N1211" s="1"/>
      <c r="P1211" s="1"/>
      <c r="Z1211" s="1"/>
      <c r="AB1211" s="1"/>
    </row>
    <row r="1212" spans="14:28">
      <c r="N1212" s="1"/>
      <c r="P1212" s="1"/>
      <c r="Z1212" s="1"/>
      <c r="AB1212" s="1"/>
    </row>
    <row r="1213" spans="14:28">
      <c r="N1213" s="1"/>
      <c r="P1213" s="1"/>
      <c r="Z1213" s="1"/>
      <c r="AB1213" s="1"/>
    </row>
    <row r="1214" spans="14:28">
      <c r="N1214" s="1"/>
      <c r="P1214" s="1"/>
      <c r="Z1214" s="1"/>
      <c r="AB1214" s="1"/>
    </row>
    <row r="1215" spans="14:28">
      <c r="N1215" s="1"/>
      <c r="P1215" s="1"/>
      <c r="Z1215" s="1"/>
      <c r="AB1215" s="1"/>
    </row>
    <row r="1216" spans="14:28">
      <c r="N1216" s="1"/>
      <c r="P1216" s="1"/>
      <c r="Z1216" s="1"/>
      <c r="AB1216" s="1"/>
    </row>
    <row r="1217" spans="14:28">
      <c r="N1217" s="1"/>
      <c r="P1217" s="1"/>
      <c r="Z1217" s="1"/>
      <c r="AB1217" s="1"/>
    </row>
    <row r="1218" spans="14:28">
      <c r="N1218" s="1"/>
      <c r="P1218" s="1"/>
      <c r="Z1218" s="1"/>
      <c r="AB1218" s="1"/>
    </row>
    <row r="1219" spans="14:28">
      <c r="N1219" s="1"/>
      <c r="P1219" s="1"/>
      <c r="Z1219" s="1"/>
      <c r="AB1219" s="1"/>
    </row>
    <row r="1220" spans="14:28">
      <c r="N1220" s="1"/>
      <c r="P1220" s="1"/>
      <c r="Z1220" s="1"/>
      <c r="AB1220" s="1"/>
    </row>
    <row r="1221" spans="14:28">
      <c r="N1221" s="1"/>
      <c r="P1221" s="1"/>
      <c r="Z1221" s="1"/>
      <c r="AB1221" s="1"/>
    </row>
    <row r="1222" spans="14:28">
      <c r="N1222" s="1"/>
      <c r="P1222" s="1"/>
      <c r="Z1222" s="1"/>
      <c r="AB1222" s="1"/>
    </row>
    <row r="1223" spans="14:28">
      <c r="N1223" s="1"/>
      <c r="P1223" s="1"/>
      <c r="Z1223" s="1"/>
      <c r="AB1223" s="1"/>
    </row>
    <row r="1224" spans="14:28">
      <c r="N1224" s="1"/>
      <c r="P1224" s="1"/>
      <c r="Z1224" s="1"/>
      <c r="AB1224" s="1"/>
    </row>
    <row r="1225" spans="14:28">
      <c r="N1225" s="1"/>
      <c r="P1225" s="1"/>
      <c r="Z1225" s="1"/>
      <c r="AB1225" s="1"/>
    </row>
    <row r="1226" spans="14:28">
      <c r="N1226" s="1"/>
      <c r="Z1226" s="1"/>
    </row>
    <row r="1227" spans="14:28">
      <c r="N1227" s="1"/>
      <c r="Z1227" s="1"/>
    </row>
    <row r="1228" spans="14:28">
      <c r="N1228" s="1"/>
      <c r="Z1228" s="1"/>
    </row>
    <row r="1229" spans="14:28">
      <c r="N1229" s="1"/>
      <c r="Z1229" s="1"/>
    </row>
    <row r="1230" spans="14:28">
      <c r="N1230" s="1"/>
      <c r="Z1230" s="1"/>
    </row>
    <row r="1231" spans="14:28">
      <c r="N1231" s="1"/>
      <c r="Z1231" s="1"/>
    </row>
    <row r="1232" spans="14:28">
      <c r="N1232" s="1"/>
      <c r="Z1232" s="1"/>
    </row>
    <row r="1233" spans="14:26">
      <c r="N1233" s="1"/>
      <c r="Z1233" s="1"/>
    </row>
    <row r="1234" spans="14:26">
      <c r="N1234" s="1"/>
      <c r="Z1234" s="1"/>
    </row>
    <row r="1235" spans="14:26">
      <c r="N1235" s="1"/>
      <c r="Z1235" s="1"/>
    </row>
    <row r="1236" spans="14:26">
      <c r="N1236" s="1"/>
      <c r="Z1236" s="1"/>
    </row>
    <row r="1237" spans="14:26">
      <c r="N1237" s="1"/>
      <c r="Z1237" s="1"/>
    </row>
    <row r="1238" spans="14:26">
      <c r="N1238" s="1"/>
      <c r="Z1238" s="1"/>
    </row>
    <row r="1239" spans="14:26">
      <c r="N1239" s="1"/>
      <c r="Z1239" s="1"/>
    </row>
    <row r="1240" spans="14:26">
      <c r="N1240" s="1"/>
      <c r="Z1240" s="1"/>
    </row>
    <row r="1241" spans="14:26">
      <c r="N1241" s="1"/>
      <c r="Z1241" s="1"/>
    </row>
    <row r="1242" spans="14:26">
      <c r="N1242" s="1"/>
      <c r="Z1242" s="1"/>
    </row>
    <row r="1243" spans="14:26">
      <c r="N1243" s="1"/>
      <c r="Z1243" s="1"/>
    </row>
    <row r="1244" spans="14:26">
      <c r="N1244" s="1"/>
      <c r="Z1244" s="1"/>
    </row>
    <row r="1245" spans="14:26">
      <c r="N1245" s="1"/>
      <c r="Z1245" s="1"/>
    </row>
    <row r="1246" spans="14:26">
      <c r="N1246" s="1"/>
      <c r="Z1246" s="1"/>
    </row>
    <row r="1247" spans="14:26">
      <c r="N1247" s="1"/>
      <c r="Z1247" s="1"/>
    </row>
    <row r="1248" spans="14:26">
      <c r="N1248" s="1"/>
      <c r="Z1248" s="1"/>
    </row>
    <row r="1249" spans="14:26">
      <c r="N1249" s="1"/>
      <c r="Z1249" s="1"/>
    </row>
    <row r="1250" spans="14:26">
      <c r="N1250" s="1"/>
      <c r="Z1250" s="1"/>
    </row>
    <row r="1251" spans="14:26">
      <c r="N1251" s="1"/>
      <c r="Z1251" s="1"/>
    </row>
    <row r="1252" spans="14:26">
      <c r="N1252" s="1"/>
      <c r="Z1252" s="1"/>
    </row>
    <row r="1253" spans="14:26">
      <c r="N1253" s="1"/>
      <c r="Z1253" s="1"/>
    </row>
    <row r="1254" spans="14:26">
      <c r="N1254" s="1"/>
      <c r="Z1254" s="1"/>
    </row>
    <row r="1255" spans="14:26">
      <c r="N1255" s="1"/>
      <c r="Z1255" s="1"/>
    </row>
    <row r="1256" spans="14:26">
      <c r="N1256" s="1"/>
      <c r="Z1256" s="1"/>
    </row>
    <row r="1257" spans="14:26">
      <c r="N1257" s="1"/>
      <c r="Z1257" s="1"/>
    </row>
    <row r="1258" spans="14:26">
      <c r="N1258" s="1"/>
      <c r="Z1258" s="1"/>
    </row>
    <row r="1259" spans="14:26">
      <c r="N1259" s="1"/>
      <c r="Z1259" s="1"/>
    </row>
    <row r="1260" spans="14:26">
      <c r="N1260" s="1"/>
      <c r="Z1260" s="1"/>
    </row>
    <row r="1261" spans="14:26">
      <c r="N1261" s="1"/>
      <c r="Z1261" s="1"/>
    </row>
    <row r="1262" spans="14:26">
      <c r="N1262" s="1"/>
      <c r="Z1262" s="1"/>
    </row>
    <row r="1263" spans="14:26">
      <c r="N1263" s="1"/>
      <c r="Z1263" s="1"/>
    </row>
    <row r="1264" spans="14:26">
      <c r="N1264" s="1"/>
      <c r="Z1264" s="1"/>
    </row>
    <row r="1265" spans="14:26">
      <c r="N1265" s="1"/>
      <c r="Z1265" s="1"/>
    </row>
    <row r="1266" spans="14:26">
      <c r="N1266" s="1"/>
      <c r="Z1266" s="1"/>
    </row>
    <row r="1267" spans="14:26">
      <c r="N1267" s="1"/>
      <c r="Z1267" s="1"/>
    </row>
    <row r="1268" spans="14:26">
      <c r="N1268" s="1"/>
      <c r="Z1268" s="1"/>
    </row>
    <row r="1269" spans="14:26">
      <c r="N1269" s="1"/>
      <c r="Z1269" s="1"/>
    </row>
    <row r="1270" spans="14:26">
      <c r="N1270" s="1"/>
      <c r="Z1270" s="1"/>
    </row>
    <row r="1271" spans="14:26">
      <c r="N1271" s="1"/>
      <c r="Z1271" s="1"/>
    </row>
    <row r="1272" spans="14:26">
      <c r="N1272" s="1"/>
      <c r="Z1272" s="1"/>
    </row>
    <row r="1273" spans="14:26">
      <c r="N1273" s="1"/>
      <c r="Z1273" s="1"/>
    </row>
    <row r="1274" spans="14:26">
      <c r="N1274" s="1"/>
      <c r="Z1274" s="1"/>
    </row>
    <row r="1275" spans="14:26">
      <c r="N1275" s="1"/>
      <c r="Z1275" s="1"/>
    </row>
    <row r="1276" spans="14:26">
      <c r="N1276" s="1"/>
      <c r="Z1276" s="1"/>
    </row>
    <row r="1277" spans="14:26">
      <c r="N1277" s="1"/>
      <c r="Z1277" s="1"/>
    </row>
    <row r="1278" spans="14:26">
      <c r="N1278" s="1"/>
      <c r="Z1278" s="1"/>
    </row>
    <row r="1279" spans="14:26">
      <c r="N1279" s="1"/>
      <c r="Z1279" s="1"/>
    </row>
    <row r="1280" spans="14:26">
      <c r="N1280" s="1"/>
      <c r="Z1280" s="1"/>
    </row>
    <row r="1281" spans="14:26">
      <c r="N1281" s="1"/>
      <c r="Z1281" s="1"/>
    </row>
    <row r="1282" spans="14:26">
      <c r="N1282" s="1"/>
      <c r="Z1282" s="1"/>
    </row>
    <row r="1283" spans="14:26">
      <c r="N1283" s="1"/>
      <c r="Z1283" s="1"/>
    </row>
    <row r="1284" spans="14:26">
      <c r="N1284" s="1"/>
      <c r="Z1284" s="1"/>
    </row>
    <row r="1285" spans="14:26">
      <c r="N1285" s="1"/>
      <c r="Z1285" s="1"/>
    </row>
    <row r="1286" spans="14:26">
      <c r="N1286" s="1"/>
      <c r="Z1286" s="1"/>
    </row>
    <row r="1287" spans="14:26">
      <c r="N1287" s="1"/>
      <c r="Z1287" s="1"/>
    </row>
    <row r="1288" spans="14:26">
      <c r="N1288" s="1"/>
      <c r="Z1288" s="1"/>
    </row>
    <row r="1289" spans="14:26">
      <c r="N1289" s="1"/>
      <c r="Z1289" s="1"/>
    </row>
    <row r="1290" spans="14:26">
      <c r="N1290" s="1"/>
      <c r="Z1290" s="1"/>
    </row>
    <row r="1291" spans="14:26">
      <c r="N1291" s="1"/>
      <c r="Z1291" s="1"/>
    </row>
    <row r="1292" spans="14:26">
      <c r="N1292" s="1"/>
      <c r="Z1292" s="1"/>
    </row>
    <row r="1293" spans="14:26">
      <c r="N1293" s="1"/>
      <c r="Z1293" s="1"/>
    </row>
    <row r="1294" spans="14:26">
      <c r="N1294" s="1"/>
      <c r="Z1294" s="1"/>
    </row>
    <row r="1295" spans="14:26">
      <c r="N1295" s="1"/>
      <c r="Z1295" s="1"/>
    </row>
    <row r="1296" spans="14:26">
      <c r="N1296" s="1"/>
      <c r="Z1296" s="1"/>
    </row>
    <row r="1297" spans="11:28">
      <c r="N1297" s="1"/>
      <c r="Z1297" s="1"/>
    </row>
    <row r="1298" spans="11:28">
      <c r="N1298" s="1"/>
      <c r="P1298" s="1"/>
      <c r="Z1298" s="1"/>
      <c r="AB1298" s="1"/>
    </row>
    <row r="1299" spans="11:28">
      <c r="N1299" s="1"/>
      <c r="P1299" s="1"/>
      <c r="Z1299" s="1"/>
      <c r="AB1299" s="1"/>
    </row>
    <row r="1300" spans="11:28">
      <c r="N1300" s="1"/>
      <c r="P1300" s="1"/>
      <c r="Z1300" s="1"/>
      <c r="AB1300" s="1"/>
    </row>
    <row r="1301" spans="11:28">
      <c r="N1301" s="1"/>
      <c r="P1301" s="1"/>
      <c r="Z1301" s="1"/>
      <c r="AB1301" s="1"/>
    </row>
    <row r="1302" spans="11:28">
      <c r="N1302" s="1"/>
      <c r="P1302" s="1"/>
      <c r="Z1302" s="1"/>
      <c r="AB1302" s="1"/>
    </row>
    <row r="1303" spans="11:28">
      <c r="N1303" s="1"/>
      <c r="P1303" s="1"/>
      <c r="Z1303" s="1"/>
      <c r="AB1303" s="1"/>
    </row>
    <row r="1304" spans="11:28">
      <c r="N1304" s="1"/>
      <c r="P1304" s="1"/>
      <c r="Z1304" s="1"/>
      <c r="AB1304" s="1"/>
    </row>
    <row r="1305" spans="11:28">
      <c r="N1305" s="1"/>
      <c r="P1305" s="1"/>
      <c r="Z1305" s="1"/>
      <c r="AB1305" s="1"/>
    </row>
    <row r="1306" spans="11:28">
      <c r="N1306" s="1"/>
      <c r="P1306" s="1"/>
      <c r="Z1306" s="1"/>
      <c r="AB1306" s="1"/>
    </row>
    <row r="1307" spans="11:28">
      <c r="K1307" s="1"/>
      <c r="N1307" s="1"/>
      <c r="P1307" s="1"/>
      <c r="W1307" s="1"/>
      <c r="Z1307" s="1"/>
      <c r="AB1307" s="1"/>
    </row>
    <row r="1308" spans="11:28">
      <c r="N1308" s="1"/>
      <c r="P1308" s="1"/>
      <c r="Z1308" s="1"/>
      <c r="AB1308" s="1"/>
    </row>
    <row r="1309" spans="11:28">
      <c r="N1309" s="1"/>
      <c r="P1309" s="1"/>
      <c r="Z1309" s="1"/>
      <c r="AB1309" s="1"/>
    </row>
    <row r="1310" spans="11:28">
      <c r="N1310" s="1"/>
      <c r="P1310" s="1"/>
      <c r="Z1310" s="1"/>
      <c r="AB1310" s="1"/>
    </row>
    <row r="1311" spans="11:28">
      <c r="N1311" s="1"/>
      <c r="P1311" s="1"/>
      <c r="Z1311" s="1"/>
      <c r="AB1311" s="1"/>
    </row>
    <row r="1312" spans="11:28">
      <c r="N1312" s="1"/>
      <c r="P1312" s="1"/>
      <c r="Z1312" s="1"/>
      <c r="AB1312" s="1"/>
    </row>
    <row r="1313" spans="14:28">
      <c r="N1313" s="1"/>
      <c r="P1313" s="1"/>
      <c r="Z1313" s="1"/>
      <c r="AB1313" s="1"/>
    </row>
    <row r="1314" spans="14:28">
      <c r="N1314" s="1"/>
      <c r="P1314" s="1"/>
      <c r="Z1314" s="1"/>
      <c r="AB1314" s="1"/>
    </row>
    <row r="1315" spans="14:28">
      <c r="N1315" s="1"/>
      <c r="P1315" s="1"/>
      <c r="Z1315" s="1"/>
      <c r="AB1315" s="1"/>
    </row>
    <row r="1316" spans="14:28">
      <c r="N1316" s="1"/>
      <c r="P1316" s="1"/>
      <c r="Z1316" s="1"/>
      <c r="AB1316" s="1"/>
    </row>
    <row r="1317" spans="14:28">
      <c r="N1317" s="1"/>
      <c r="P1317" s="1"/>
      <c r="Z1317" s="1"/>
      <c r="AB1317" s="1"/>
    </row>
    <row r="1318" spans="14:28">
      <c r="N1318" s="1"/>
      <c r="P1318" s="1"/>
      <c r="Z1318" s="1"/>
      <c r="AB1318" s="1"/>
    </row>
    <row r="1319" spans="14:28">
      <c r="N1319" s="1"/>
      <c r="P1319" s="1"/>
      <c r="Z1319" s="1"/>
      <c r="AB1319" s="1"/>
    </row>
    <row r="1320" spans="14:28">
      <c r="N1320" s="1"/>
      <c r="P1320" s="1"/>
      <c r="Z1320" s="1"/>
      <c r="AB1320" s="1"/>
    </row>
    <row r="1321" spans="14:28">
      <c r="N1321" s="1"/>
      <c r="P1321" s="1"/>
      <c r="Z1321" s="1"/>
      <c r="AB1321" s="1"/>
    </row>
    <row r="1322" spans="14:28">
      <c r="N1322" s="1"/>
      <c r="P1322" s="1"/>
      <c r="Z1322" s="1"/>
      <c r="AB1322" s="1"/>
    </row>
    <row r="1323" spans="14:28">
      <c r="N1323" s="1"/>
      <c r="P1323" s="1"/>
      <c r="Z1323" s="1"/>
      <c r="AB1323" s="1"/>
    </row>
    <row r="1324" spans="14:28">
      <c r="N1324" s="1"/>
      <c r="P1324" s="1"/>
      <c r="Z1324" s="1"/>
      <c r="AB1324" s="1"/>
    </row>
    <row r="1325" spans="14:28">
      <c r="N1325" s="1"/>
      <c r="P1325" s="1"/>
      <c r="Z1325" s="1"/>
      <c r="AB1325" s="1"/>
    </row>
    <row r="1326" spans="14:28">
      <c r="N1326" s="1"/>
      <c r="P1326" s="1"/>
      <c r="Z1326" s="1"/>
      <c r="AB1326" s="1"/>
    </row>
    <row r="1327" spans="14:28">
      <c r="N1327" s="1"/>
      <c r="P1327" s="1"/>
      <c r="Z1327" s="1"/>
      <c r="AB1327" s="1"/>
    </row>
    <row r="1328" spans="14:28">
      <c r="N1328" s="1"/>
      <c r="P1328" s="1"/>
      <c r="Z1328" s="1"/>
      <c r="AB1328" s="1"/>
    </row>
    <row r="1329" spans="14:28">
      <c r="N1329" s="1"/>
      <c r="P1329" s="1"/>
      <c r="Z1329" s="1"/>
      <c r="AB1329" s="1"/>
    </row>
    <row r="1330" spans="14:28">
      <c r="N1330" s="1"/>
      <c r="P1330" s="1"/>
      <c r="Z1330" s="1"/>
      <c r="AB1330" s="1"/>
    </row>
    <row r="1331" spans="14:28">
      <c r="N1331" s="1"/>
      <c r="P1331" s="1"/>
      <c r="Z1331" s="1"/>
      <c r="AB1331" s="1"/>
    </row>
    <row r="1332" spans="14:28">
      <c r="N1332" s="1"/>
      <c r="P1332" s="1"/>
      <c r="Z1332" s="1"/>
      <c r="AB1332" s="1"/>
    </row>
    <row r="1333" spans="14:28">
      <c r="N1333" s="1"/>
      <c r="P1333" s="1"/>
      <c r="Z1333" s="1"/>
      <c r="AB1333" s="1"/>
    </row>
    <row r="1334" spans="14:28">
      <c r="N1334" s="1"/>
      <c r="P1334" s="1"/>
      <c r="Z1334" s="1"/>
      <c r="AB1334" s="1"/>
    </row>
    <row r="1335" spans="14:28">
      <c r="N1335" s="1"/>
      <c r="P1335" s="1"/>
      <c r="Z1335" s="1"/>
      <c r="AB1335" s="1"/>
    </row>
    <row r="1336" spans="14:28">
      <c r="N1336" s="1"/>
      <c r="P1336" s="1"/>
      <c r="Z1336" s="1"/>
      <c r="AB1336" s="1"/>
    </row>
    <row r="1337" spans="14:28">
      <c r="N1337" s="1"/>
      <c r="P1337" s="1"/>
      <c r="Z1337" s="1"/>
      <c r="AB1337" s="1"/>
    </row>
    <row r="1338" spans="14:28">
      <c r="N1338" s="1"/>
      <c r="P1338" s="1"/>
      <c r="Z1338" s="1"/>
      <c r="AB1338" s="1"/>
    </row>
    <row r="1339" spans="14:28">
      <c r="N1339" s="1"/>
      <c r="P1339" s="1"/>
      <c r="Z1339" s="1"/>
      <c r="AB1339" s="1"/>
    </row>
    <row r="1340" spans="14:28">
      <c r="N1340" s="1"/>
      <c r="P1340" s="1"/>
      <c r="Z1340" s="1"/>
      <c r="AB1340" s="1"/>
    </row>
    <row r="1341" spans="14:28">
      <c r="N1341" s="1"/>
      <c r="P1341" s="1"/>
      <c r="Z1341" s="1"/>
      <c r="AB1341" s="1"/>
    </row>
    <row r="1342" spans="14:28">
      <c r="N1342" s="1"/>
      <c r="P1342" s="1"/>
      <c r="Z1342" s="1"/>
      <c r="AB1342" s="1"/>
    </row>
    <row r="1343" spans="14:28">
      <c r="N1343" s="1"/>
      <c r="P1343" s="1"/>
      <c r="Z1343" s="1"/>
      <c r="AB1343" s="1"/>
    </row>
    <row r="1344" spans="14:28">
      <c r="N1344" s="1"/>
      <c r="P1344" s="1"/>
      <c r="Z1344" s="1"/>
      <c r="AB1344" s="1"/>
    </row>
    <row r="1345" spans="14:28">
      <c r="N1345" s="1"/>
      <c r="P1345" s="1"/>
      <c r="Z1345" s="1"/>
      <c r="AB1345" s="1"/>
    </row>
    <row r="1346" spans="14:28">
      <c r="N1346" s="1"/>
      <c r="P1346" s="1"/>
      <c r="Z1346" s="1"/>
      <c r="AB1346" s="1"/>
    </row>
    <row r="1347" spans="14:28">
      <c r="N1347" s="1"/>
      <c r="P1347" s="1"/>
      <c r="Z1347" s="1"/>
      <c r="AB1347" s="1"/>
    </row>
    <row r="1348" spans="14:28">
      <c r="N1348" s="1"/>
      <c r="P1348" s="1"/>
      <c r="Z1348" s="1"/>
      <c r="AB1348" s="1"/>
    </row>
    <row r="1349" spans="14:28">
      <c r="N1349" s="1"/>
      <c r="P1349" s="1"/>
      <c r="Z1349" s="1"/>
      <c r="AB1349" s="1"/>
    </row>
    <row r="1350" spans="14:28">
      <c r="N1350" s="1"/>
      <c r="P1350" s="1"/>
      <c r="Z1350" s="1"/>
      <c r="AB1350" s="1"/>
    </row>
    <row r="1351" spans="14:28">
      <c r="N1351" s="1"/>
      <c r="P1351" s="1"/>
      <c r="Z1351" s="1"/>
      <c r="AB1351" s="1"/>
    </row>
    <row r="1352" spans="14:28">
      <c r="N1352" s="1"/>
      <c r="P1352" s="1"/>
      <c r="Z1352" s="1"/>
      <c r="AB1352" s="1"/>
    </row>
    <row r="1353" spans="14:28">
      <c r="N1353" s="1"/>
      <c r="P1353" s="1"/>
      <c r="Z1353" s="1"/>
      <c r="AB1353" s="1"/>
    </row>
    <row r="1354" spans="14:28">
      <c r="N1354" s="1"/>
      <c r="P1354" s="1"/>
      <c r="Z1354" s="1"/>
      <c r="AB1354" s="1"/>
    </row>
    <row r="1355" spans="14:28">
      <c r="N1355" s="1"/>
      <c r="P1355" s="1"/>
      <c r="Z1355" s="1"/>
      <c r="AB1355" s="1"/>
    </row>
    <row r="1356" spans="14:28">
      <c r="N1356" s="1"/>
      <c r="P1356" s="1"/>
      <c r="Z1356" s="1"/>
      <c r="AB1356" s="1"/>
    </row>
    <row r="1357" spans="14:28">
      <c r="N1357" s="1"/>
      <c r="P1357" s="1"/>
      <c r="Z1357" s="1"/>
      <c r="AB1357" s="1"/>
    </row>
    <row r="1358" spans="14:28">
      <c r="N1358" s="1"/>
      <c r="P1358" s="1"/>
      <c r="Z1358" s="1"/>
      <c r="AB1358" s="1"/>
    </row>
    <row r="1359" spans="14:28">
      <c r="N1359" s="1"/>
      <c r="P1359" s="1"/>
      <c r="Z1359" s="1"/>
      <c r="AB1359" s="1"/>
    </row>
    <row r="1360" spans="14:28">
      <c r="N1360" s="1"/>
      <c r="P1360" s="1"/>
      <c r="Z1360" s="1"/>
      <c r="AB1360" s="1"/>
    </row>
    <row r="1361" spans="14:28">
      <c r="N1361" s="1"/>
      <c r="P1361" s="1"/>
      <c r="Z1361" s="1"/>
      <c r="AB1361" s="1"/>
    </row>
    <row r="1362" spans="14:28">
      <c r="N1362" s="1"/>
      <c r="P1362" s="1"/>
      <c r="Z1362" s="1"/>
      <c r="AB1362" s="1"/>
    </row>
    <row r="1363" spans="14:28">
      <c r="N1363" s="1"/>
      <c r="P1363" s="1"/>
      <c r="Z1363" s="1"/>
      <c r="AB1363" s="1"/>
    </row>
    <row r="1364" spans="14:28">
      <c r="N1364" s="1"/>
      <c r="P1364" s="1"/>
      <c r="Z1364" s="1"/>
      <c r="AB1364" s="1"/>
    </row>
    <row r="1365" spans="14:28">
      <c r="N1365" s="1"/>
      <c r="P1365" s="1"/>
      <c r="Z1365" s="1"/>
      <c r="AB1365" s="1"/>
    </row>
    <row r="1366" spans="14:28">
      <c r="N1366" s="1"/>
      <c r="P1366" s="1"/>
      <c r="Z1366" s="1"/>
      <c r="AB1366" s="1"/>
    </row>
    <row r="1367" spans="14:28">
      <c r="N1367" s="1"/>
      <c r="P1367" s="1"/>
      <c r="Z1367" s="1"/>
      <c r="AB1367" s="1"/>
    </row>
    <row r="1368" spans="14:28">
      <c r="N1368" s="1"/>
      <c r="P1368" s="1"/>
      <c r="Z1368" s="1"/>
      <c r="AB1368" s="1"/>
    </row>
    <row r="1369" spans="14:28">
      <c r="N1369" s="1"/>
      <c r="P1369" s="1"/>
      <c r="Z1369" s="1"/>
      <c r="AB1369" s="1"/>
    </row>
    <row r="1370" spans="14:28">
      <c r="N1370" s="1"/>
      <c r="Z1370" s="1"/>
    </row>
    <row r="1371" spans="14:28">
      <c r="N1371" s="1"/>
      <c r="Z1371" s="1"/>
    </row>
    <row r="1372" spans="14:28">
      <c r="N1372" s="1"/>
      <c r="Z1372" s="1"/>
    </row>
    <row r="1373" spans="14:28">
      <c r="N1373" s="1"/>
      <c r="Z1373" s="1"/>
    </row>
    <row r="1374" spans="14:28">
      <c r="N1374" s="1"/>
      <c r="Z1374" s="1"/>
    </row>
    <row r="1375" spans="14:28">
      <c r="N1375" s="1"/>
      <c r="Z1375" s="1"/>
    </row>
    <row r="1376" spans="14:28">
      <c r="N1376" s="1"/>
      <c r="Z1376" s="1"/>
    </row>
    <row r="1377" spans="14:26">
      <c r="N1377" s="1"/>
      <c r="Z1377" s="1"/>
    </row>
    <row r="1378" spans="14:26">
      <c r="N1378" s="1"/>
      <c r="Z1378" s="1"/>
    </row>
    <row r="1379" spans="14:26">
      <c r="N1379" s="1"/>
      <c r="Z1379" s="1"/>
    </row>
    <row r="1380" spans="14:26">
      <c r="N1380" s="1"/>
      <c r="Z1380" s="1"/>
    </row>
    <row r="1381" spans="14:26">
      <c r="N1381" s="1"/>
      <c r="Z1381" s="1"/>
    </row>
    <row r="1382" spans="14:26">
      <c r="N1382" s="1"/>
      <c r="Z1382" s="1"/>
    </row>
    <row r="1383" spans="14:26">
      <c r="N1383" s="1"/>
      <c r="Z1383" s="1"/>
    </row>
    <row r="1384" spans="14:26">
      <c r="N1384" s="1"/>
      <c r="Z1384" s="1"/>
    </row>
    <row r="1385" spans="14:26">
      <c r="N1385" s="1"/>
      <c r="Z1385" s="1"/>
    </row>
    <row r="1386" spans="14:26">
      <c r="N1386" s="1"/>
      <c r="Z1386" s="1"/>
    </row>
    <row r="1387" spans="14:26">
      <c r="N1387" s="1"/>
      <c r="Z1387" s="1"/>
    </row>
    <row r="1388" spans="14:26">
      <c r="N1388" s="1"/>
      <c r="Z1388" s="1"/>
    </row>
    <row r="1389" spans="14:26">
      <c r="N1389" s="1"/>
      <c r="Z1389" s="1"/>
    </row>
    <row r="1390" spans="14:26">
      <c r="N1390" s="1"/>
      <c r="Z1390" s="1"/>
    </row>
    <row r="1391" spans="14:26">
      <c r="N1391" s="1"/>
      <c r="Z1391" s="1"/>
    </row>
    <row r="1392" spans="14:26">
      <c r="N1392" s="1"/>
      <c r="Z1392" s="1"/>
    </row>
    <row r="1393" spans="14:26">
      <c r="N1393" s="1"/>
      <c r="Z1393" s="1"/>
    </row>
    <row r="1394" spans="14:26">
      <c r="N1394" s="1"/>
      <c r="Z1394" s="1"/>
    </row>
    <row r="1395" spans="14:26">
      <c r="N1395" s="1"/>
      <c r="Z1395" s="1"/>
    </row>
    <row r="1396" spans="14:26">
      <c r="N1396" s="1"/>
      <c r="Z1396" s="1"/>
    </row>
    <row r="1397" spans="14:26">
      <c r="N1397" s="1"/>
      <c r="Z1397" s="1"/>
    </row>
    <row r="1398" spans="14:26">
      <c r="N1398" s="1"/>
      <c r="Z1398" s="1"/>
    </row>
    <row r="1399" spans="14:26">
      <c r="N1399" s="1"/>
      <c r="Z1399" s="1"/>
    </row>
    <row r="1400" spans="14:26">
      <c r="N1400" s="1"/>
      <c r="Z1400" s="1"/>
    </row>
    <row r="1401" spans="14:26">
      <c r="N1401" s="1"/>
      <c r="Z1401" s="1"/>
    </row>
    <row r="1402" spans="14:26">
      <c r="N1402" s="1"/>
      <c r="Z1402" s="1"/>
    </row>
    <row r="1403" spans="14:26">
      <c r="N1403" s="1"/>
      <c r="Z1403" s="1"/>
    </row>
    <row r="1404" spans="14:26">
      <c r="N1404" s="1"/>
      <c r="Z1404" s="1"/>
    </row>
    <row r="1405" spans="14:26">
      <c r="N1405" s="1"/>
      <c r="Z1405" s="1"/>
    </row>
    <row r="1406" spans="14:26">
      <c r="N1406" s="1"/>
      <c r="Z1406" s="1"/>
    </row>
    <row r="1407" spans="14:26">
      <c r="N1407" s="1"/>
      <c r="Z1407" s="1"/>
    </row>
    <row r="1408" spans="14:26">
      <c r="N1408" s="1"/>
      <c r="Z1408" s="1"/>
    </row>
    <row r="1409" spans="14:26">
      <c r="N1409" s="1"/>
      <c r="Z1409" s="1"/>
    </row>
    <row r="1410" spans="14:26">
      <c r="N1410" s="1"/>
      <c r="Z1410" s="1"/>
    </row>
    <row r="1411" spans="14:26">
      <c r="N1411" s="1"/>
      <c r="Z1411" s="1"/>
    </row>
    <row r="1412" spans="14:26">
      <c r="N1412" s="1"/>
      <c r="Z1412" s="1"/>
    </row>
    <row r="1413" spans="14:26">
      <c r="N1413" s="1"/>
      <c r="Z1413" s="1"/>
    </row>
    <row r="1414" spans="14:26">
      <c r="N1414" s="1"/>
      <c r="Z1414" s="1"/>
    </row>
    <row r="1415" spans="14:26">
      <c r="N1415" s="1"/>
      <c r="Z1415" s="1"/>
    </row>
    <row r="1416" spans="14:26">
      <c r="N1416" s="1"/>
      <c r="Z1416" s="1"/>
    </row>
    <row r="1417" spans="14:26">
      <c r="N1417" s="1"/>
      <c r="Z1417" s="1"/>
    </row>
    <row r="1418" spans="14:26">
      <c r="N1418" s="1"/>
      <c r="Z1418" s="1"/>
    </row>
    <row r="1419" spans="14:26">
      <c r="N1419" s="1"/>
      <c r="Z1419" s="1"/>
    </row>
    <row r="1420" spans="14:26">
      <c r="N1420" s="1"/>
      <c r="Z1420" s="1"/>
    </row>
    <row r="1421" spans="14:26">
      <c r="N1421" s="1"/>
      <c r="Z1421" s="1"/>
    </row>
    <row r="1422" spans="14:26">
      <c r="N1422" s="1"/>
      <c r="Z1422" s="1"/>
    </row>
    <row r="1423" spans="14:26">
      <c r="N1423" s="1"/>
      <c r="Z1423" s="1"/>
    </row>
    <row r="1424" spans="14:26">
      <c r="N1424" s="1"/>
      <c r="Z1424" s="1"/>
    </row>
    <row r="1425" spans="14:26">
      <c r="N1425" s="1"/>
      <c r="Z1425" s="1"/>
    </row>
    <row r="1426" spans="14:26">
      <c r="N1426" s="1"/>
      <c r="Z1426" s="1"/>
    </row>
    <row r="1427" spans="14:26">
      <c r="N1427" s="1"/>
      <c r="Z1427" s="1"/>
    </row>
    <row r="1428" spans="14:26">
      <c r="N1428" s="1"/>
      <c r="Z1428" s="1"/>
    </row>
    <row r="1429" spans="14:26">
      <c r="N1429" s="1"/>
      <c r="Z1429" s="1"/>
    </row>
    <row r="1430" spans="14:26">
      <c r="N1430" s="1"/>
      <c r="Z1430" s="1"/>
    </row>
    <row r="1431" spans="14:26">
      <c r="N1431" s="1"/>
      <c r="Z1431" s="1"/>
    </row>
    <row r="1432" spans="14:26">
      <c r="N1432" s="1"/>
      <c r="Z1432" s="1"/>
    </row>
    <row r="1433" spans="14:26">
      <c r="N1433" s="1"/>
      <c r="Z1433" s="1"/>
    </row>
    <row r="1434" spans="14:26">
      <c r="N1434" s="1"/>
      <c r="Z1434" s="1"/>
    </row>
    <row r="1435" spans="14:26">
      <c r="N1435" s="1"/>
      <c r="Z1435" s="1"/>
    </row>
    <row r="1436" spans="14:26">
      <c r="N1436" s="1"/>
      <c r="Z1436" s="1"/>
    </row>
    <row r="1437" spans="14:26">
      <c r="N1437" s="1"/>
      <c r="Z1437" s="1"/>
    </row>
    <row r="1438" spans="14:26">
      <c r="N1438" s="1"/>
      <c r="Z1438" s="1"/>
    </row>
    <row r="1439" spans="14:26">
      <c r="N1439" s="1"/>
      <c r="Z1439" s="1"/>
    </row>
    <row r="1440" spans="14:26">
      <c r="N1440" s="1"/>
      <c r="Z1440" s="1"/>
    </row>
    <row r="1441" spans="14:27">
      <c r="N1441" s="1"/>
      <c r="Z1441" s="1"/>
    </row>
    <row r="1442" spans="14:27">
      <c r="N1442" s="1"/>
      <c r="O1442" s="1"/>
      <c r="Z1442" s="1"/>
      <c r="AA1442" s="1"/>
    </row>
    <row r="1443" spans="14:27">
      <c r="N1443" s="1"/>
      <c r="O1443" s="1"/>
      <c r="Z1443" s="1"/>
      <c r="AA1443" s="1"/>
    </row>
    <row r="1444" spans="14:27">
      <c r="N1444" s="1"/>
      <c r="O1444" s="1"/>
      <c r="Z1444" s="1"/>
      <c r="AA1444" s="1"/>
    </row>
    <row r="1445" spans="14:27">
      <c r="N1445" s="1"/>
      <c r="O1445" s="1"/>
      <c r="Z1445" s="1"/>
      <c r="AA1445" s="1"/>
    </row>
    <row r="1446" spans="14:27">
      <c r="N1446" s="1"/>
      <c r="O1446" s="1"/>
      <c r="Z1446" s="1"/>
      <c r="AA1446" s="1"/>
    </row>
    <row r="1447" spans="14:27">
      <c r="N1447" s="1"/>
      <c r="O1447" s="1"/>
      <c r="Z1447" s="1"/>
      <c r="AA1447" s="1"/>
    </row>
    <row r="1448" spans="14:27">
      <c r="N1448" s="1"/>
      <c r="O1448" s="1"/>
      <c r="Z1448" s="1"/>
      <c r="AA1448" s="1"/>
    </row>
    <row r="1449" spans="14:27">
      <c r="N1449" s="1"/>
      <c r="O1449" s="1"/>
      <c r="Z1449" s="1"/>
      <c r="AA1449" s="1"/>
    </row>
    <row r="1450" spans="14:27">
      <c r="N1450" s="1"/>
      <c r="O1450" s="1"/>
      <c r="Z1450" s="1"/>
      <c r="AA1450" s="1"/>
    </row>
    <row r="1451" spans="14:27">
      <c r="N1451" s="1"/>
      <c r="O1451" s="1"/>
      <c r="Z1451" s="1"/>
      <c r="AA1451" s="1"/>
    </row>
    <row r="1452" spans="14:27">
      <c r="N1452" s="1"/>
      <c r="O1452" s="1"/>
      <c r="Z1452" s="1"/>
      <c r="AA1452" s="1"/>
    </row>
    <row r="1453" spans="14:27">
      <c r="N1453" s="1"/>
      <c r="O1453" s="1"/>
      <c r="Z1453" s="1"/>
      <c r="AA1453" s="1"/>
    </row>
    <row r="1454" spans="14:27">
      <c r="N1454" s="1"/>
      <c r="O1454" s="1"/>
      <c r="Z1454" s="1"/>
      <c r="AA1454" s="1"/>
    </row>
    <row r="1455" spans="14:27">
      <c r="N1455" s="1"/>
      <c r="O1455" s="1"/>
      <c r="Z1455" s="1"/>
      <c r="AA1455" s="1"/>
    </row>
    <row r="1456" spans="14:27">
      <c r="N1456" s="1"/>
      <c r="O1456" s="1"/>
      <c r="Z1456" s="1"/>
      <c r="AA1456" s="1"/>
    </row>
    <row r="1457" spans="14:27">
      <c r="N1457" s="1"/>
      <c r="O1457" s="1"/>
      <c r="Z1457" s="1"/>
      <c r="AA1457" s="1"/>
    </row>
    <row r="1458" spans="14:27">
      <c r="N1458" s="1"/>
      <c r="O1458" s="1"/>
      <c r="Z1458" s="1"/>
      <c r="AA1458" s="1"/>
    </row>
    <row r="1459" spans="14:27">
      <c r="N1459" s="1"/>
      <c r="O1459" s="1"/>
      <c r="Z1459" s="1"/>
      <c r="AA1459" s="1"/>
    </row>
    <row r="1460" spans="14:27">
      <c r="N1460" s="1"/>
      <c r="O1460" s="1"/>
      <c r="Z1460" s="1"/>
      <c r="AA1460" s="1"/>
    </row>
    <row r="1461" spans="14:27">
      <c r="N1461" s="1"/>
      <c r="O1461" s="1"/>
      <c r="Z1461" s="1"/>
      <c r="AA1461" s="1"/>
    </row>
    <row r="1462" spans="14:27">
      <c r="N1462" s="1"/>
      <c r="O1462" s="1"/>
      <c r="Z1462" s="1"/>
      <c r="AA1462" s="1"/>
    </row>
    <row r="1463" spans="14:27">
      <c r="N1463" s="1"/>
      <c r="O1463" s="1"/>
      <c r="Z1463" s="1"/>
      <c r="AA1463" s="1"/>
    </row>
    <row r="1464" spans="14:27">
      <c r="N1464" s="1"/>
      <c r="O1464" s="1"/>
      <c r="Z1464" s="1"/>
      <c r="AA1464" s="1"/>
    </row>
    <row r="1465" spans="14:27">
      <c r="N1465" s="1"/>
      <c r="O1465" s="1"/>
      <c r="Z1465" s="1"/>
      <c r="AA1465" s="1"/>
    </row>
    <row r="1466" spans="14:27">
      <c r="N1466" s="1"/>
      <c r="O1466" s="1"/>
      <c r="Z1466" s="1"/>
      <c r="AA1466" s="1"/>
    </row>
    <row r="1467" spans="14:27">
      <c r="N1467" s="1"/>
      <c r="O1467" s="1"/>
      <c r="Z1467" s="1"/>
      <c r="AA1467" s="1"/>
    </row>
    <row r="1468" spans="14:27">
      <c r="N1468" s="1"/>
      <c r="O1468" s="1"/>
      <c r="Z1468" s="1"/>
      <c r="AA1468" s="1"/>
    </row>
    <row r="1469" spans="14:27">
      <c r="N1469" s="1"/>
      <c r="O1469" s="1"/>
      <c r="Z1469" s="1"/>
      <c r="AA1469" s="1"/>
    </row>
    <row r="1470" spans="14:27">
      <c r="N1470" s="1"/>
      <c r="O1470" s="1"/>
      <c r="Z1470" s="1"/>
      <c r="AA1470" s="1"/>
    </row>
    <row r="1471" spans="14:27">
      <c r="N1471" s="1"/>
      <c r="O1471" s="1"/>
      <c r="Z1471" s="1"/>
      <c r="AA1471" s="1"/>
    </row>
    <row r="1472" spans="14:27">
      <c r="N1472" s="1"/>
      <c r="O1472" s="1"/>
      <c r="Z1472" s="1"/>
      <c r="AA1472" s="1"/>
    </row>
    <row r="1473" spans="14:27">
      <c r="N1473" s="1"/>
      <c r="O1473" s="1"/>
      <c r="Z1473" s="1"/>
      <c r="AA1473" s="1"/>
    </row>
    <row r="1474" spans="14:27">
      <c r="N1474" s="1"/>
      <c r="O1474" s="1"/>
      <c r="Z1474" s="1"/>
      <c r="AA1474" s="1"/>
    </row>
    <row r="1475" spans="14:27">
      <c r="N1475" s="1"/>
      <c r="O1475" s="1"/>
      <c r="Z1475" s="1"/>
      <c r="AA1475" s="1"/>
    </row>
    <row r="1476" spans="14:27">
      <c r="N1476" s="1"/>
      <c r="O1476" s="1"/>
      <c r="Z1476" s="1"/>
      <c r="AA1476" s="1"/>
    </row>
    <row r="1477" spans="14:27">
      <c r="N1477" s="1"/>
      <c r="O1477" s="1"/>
      <c r="Z1477" s="1"/>
      <c r="AA1477" s="1"/>
    </row>
    <row r="1478" spans="14:27">
      <c r="N1478" s="1"/>
      <c r="O1478" s="1"/>
      <c r="Z1478" s="1"/>
      <c r="AA1478" s="1"/>
    </row>
    <row r="1479" spans="14:27">
      <c r="N1479" s="1"/>
      <c r="O1479" s="1"/>
      <c r="Z1479" s="1"/>
      <c r="AA1479" s="1"/>
    </row>
    <row r="1480" spans="14:27">
      <c r="N1480" s="1"/>
      <c r="O1480" s="1"/>
      <c r="Z1480" s="1"/>
      <c r="AA1480" s="1"/>
    </row>
    <row r="1481" spans="14:27">
      <c r="N1481" s="1"/>
      <c r="O1481" s="1"/>
      <c r="Z1481" s="1"/>
      <c r="AA1481" s="1"/>
    </row>
    <row r="1482" spans="14:27">
      <c r="N1482" s="1"/>
      <c r="O1482" s="1"/>
      <c r="Z1482" s="1"/>
      <c r="AA1482" s="1"/>
    </row>
    <row r="1483" spans="14:27">
      <c r="N1483" s="1"/>
      <c r="O1483" s="1"/>
      <c r="Z1483" s="1"/>
      <c r="AA1483" s="1"/>
    </row>
    <row r="1484" spans="14:27">
      <c r="N1484" s="1"/>
      <c r="O1484" s="1"/>
      <c r="Z1484" s="1"/>
      <c r="AA1484" s="1"/>
    </row>
    <row r="1485" spans="14:27">
      <c r="N1485" s="1"/>
      <c r="O1485" s="1"/>
      <c r="Z1485" s="1"/>
      <c r="AA1485" s="1"/>
    </row>
    <row r="1486" spans="14:27">
      <c r="N1486" s="1"/>
      <c r="O1486" s="1"/>
      <c r="Z1486" s="1"/>
      <c r="AA1486" s="1"/>
    </row>
    <row r="1487" spans="14:27">
      <c r="N1487" s="1"/>
      <c r="O1487" s="1"/>
      <c r="Z1487" s="1"/>
      <c r="AA1487" s="1"/>
    </row>
    <row r="1488" spans="14:27">
      <c r="N1488" s="1"/>
      <c r="O1488" s="1"/>
      <c r="Z1488" s="1"/>
      <c r="AA1488" s="1"/>
    </row>
    <row r="1489" spans="14:27">
      <c r="N1489" s="1"/>
      <c r="O1489" s="1"/>
      <c r="Z1489" s="1"/>
      <c r="AA1489" s="1"/>
    </row>
    <row r="1490" spans="14:27">
      <c r="N1490" s="1"/>
      <c r="O1490" s="1"/>
      <c r="Z1490" s="1"/>
      <c r="AA1490" s="1"/>
    </row>
    <row r="1491" spans="14:27">
      <c r="N1491" s="1"/>
      <c r="O1491" s="1"/>
      <c r="Z1491" s="1"/>
      <c r="AA1491" s="1"/>
    </row>
    <row r="1492" spans="14:27">
      <c r="N1492" s="1"/>
      <c r="O1492" s="1"/>
      <c r="Z1492" s="1"/>
      <c r="AA1492" s="1"/>
    </row>
    <row r="1493" spans="14:27">
      <c r="N1493" s="1"/>
      <c r="O1493" s="1"/>
      <c r="Z1493" s="1"/>
      <c r="AA1493" s="1"/>
    </row>
    <row r="1494" spans="14:27">
      <c r="N1494" s="1"/>
      <c r="O1494" s="1"/>
      <c r="Z1494" s="1"/>
      <c r="AA1494" s="1"/>
    </row>
    <row r="1495" spans="14:27">
      <c r="N1495" s="1"/>
      <c r="O1495" s="1"/>
      <c r="Z1495" s="1"/>
      <c r="AA1495" s="1"/>
    </row>
    <row r="1496" spans="14:27">
      <c r="N1496" s="1"/>
      <c r="O1496" s="1"/>
      <c r="Z1496" s="1"/>
      <c r="AA1496" s="1"/>
    </row>
    <row r="1497" spans="14:27">
      <c r="N1497" s="1"/>
      <c r="O1497" s="1"/>
      <c r="Z1497" s="1"/>
      <c r="AA1497" s="1"/>
    </row>
    <row r="1498" spans="14:27">
      <c r="N1498" s="1"/>
      <c r="O1498" s="1"/>
      <c r="Z1498" s="1"/>
      <c r="AA1498" s="1"/>
    </row>
    <row r="1499" spans="14:27">
      <c r="N1499" s="1"/>
      <c r="O1499" s="1"/>
      <c r="Z1499" s="1"/>
      <c r="AA1499" s="1"/>
    </row>
    <row r="1500" spans="14:27">
      <c r="N1500" s="1"/>
      <c r="O1500" s="1"/>
      <c r="Z1500" s="1"/>
      <c r="AA1500" s="1"/>
    </row>
    <row r="1501" spans="14:27">
      <c r="N1501" s="1"/>
      <c r="O1501" s="1"/>
      <c r="Z1501" s="1"/>
      <c r="AA1501" s="1"/>
    </row>
    <row r="1502" spans="14:27">
      <c r="N1502" s="1"/>
      <c r="O1502" s="1"/>
      <c r="Z1502" s="1"/>
      <c r="AA1502" s="1"/>
    </row>
    <row r="1503" spans="14:27">
      <c r="N1503" s="1"/>
      <c r="O1503" s="1"/>
      <c r="Z1503" s="1"/>
      <c r="AA1503" s="1"/>
    </row>
    <row r="1504" spans="14:27">
      <c r="N1504" s="1"/>
      <c r="O1504" s="1"/>
      <c r="Z1504" s="1"/>
      <c r="AA1504" s="1"/>
    </row>
    <row r="1505" spans="11:27">
      <c r="N1505" s="1"/>
      <c r="O1505" s="1"/>
      <c r="Z1505" s="1"/>
      <c r="AA1505" s="1"/>
    </row>
    <row r="1506" spans="11:27">
      <c r="N1506" s="1"/>
      <c r="O1506" s="1"/>
      <c r="Z1506" s="1"/>
      <c r="AA1506" s="1"/>
    </row>
    <row r="1507" spans="11:27">
      <c r="N1507" s="1"/>
      <c r="O1507" s="1"/>
      <c r="Z1507" s="1"/>
      <c r="AA1507" s="1"/>
    </row>
    <row r="1508" spans="11:27">
      <c r="N1508" s="1"/>
      <c r="O1508" s="1"/>
      <c r="Z1508" s="1"/>
      <c r="AA1508" s="1"/>
    </row>
    <row r="1509" spans="11:27">
      <c r="N1509" s="1"/>
      <c r="O1509" s="1"/>
      <c r="Z1509" s="1"/>
      <c r="AA1509" s="1"/>
    </row>
    <row r="1510" spans="11:27">
      <c r="N1510" s="1"/>
      <c r="O1510" s="1"/>
      <c r="Z1510" s="1"/>
      <c r="AA1510" s="1"/>
    </row>
    <row r="1511" spans="11:27">
      <c r="N1511" s="1"/>
      <c r="O1511" s="1"/>
      <c r="Z1511" s="1"/>
      <c r="AA1511" s="1"/>
    </row>
    <row r="1512" spans="11:27">
      <c r="N1512" s="1"/>
      <c r="O1512" s="1"/>
      <c r="Z1512" s="1"/>
      <c r="AA1512" s="1"/>
    </row>
    <row r="1513" spans="11:27">
      <c r="N1513" s="1"/>
      <c r="O1513" s="1"/>
      <c r="Z1513" s="1"/>
      <c r="AA1513" s="1"/>
    </row>
    <row r="1514" spans="11:27">
      <c r="N1514" s="1"/>
      <c r="O1514" s="1"/>
      <c r="Z1514" s="1"/>
      <c r="AA1514" s="1"/>
    </row>
    <row r="1515" spans="11:27">
      <c r="N1515" s="1"/>
      <c r="O1515" s="1"/>
      <c r="Z1515" s="1"/>
      <c r="AA1515" s="1"/>
    </row>
    <row r="1516" spans="11:27">
      <c r="N1516" s="1"/>
      <c r="O1516" s="1"/>
      <c r="Z1516" s="1"/>
      <c r="AA1516" s="1"/>
    </row>
    <row r="1517" spans="11:27">
      <c r="N1517" s="1"/>
      <c r="O1517" s="1"/>
      <c r="Z1517" s="1"/>
      <c r="AA1517" s="1"/>
    </row>
    <row r="1518" spans="11:27">
      <c r="K1518" s="1"/>
      <c r="N1518" s="1"/>
      <c r="O1518" s="1"/>
      <c r="W1518" s="1"/>
      <c r="Z1518" s="1"/>
      <c r="AA1518" s="1"/>
    </row>
    <row r="1519" spans="11:27">
      <c r="N1519" s="1"/>
      <c r="O1519" s="1"/>
      <c r="Z1519" s="1"/>
      <c r="AA1519" s="1"/>
    </row>
    <row r="1520" spans="11:27">
      <c r="N1520" s="1"/>
      <c r="O1520" s="1"/>
      <c r="Z1520" s="1"/>
      <c r="AA1520" s="1"/>
    </row>
    <row r="1521" spans="11:27">
      <c r="N1521" s="1"/>
      <c r="O1521" s="1"/>
      <c r="Z1521" s="1"/>
      <c r="AA1521" s="1"/>
    </row>
    <row r="1522" spans="11:27">
      <c r="N1522" s="1"/>
      <c r="O1522" s="1"/>
      <c r="Z1522" s="1"/>
      <c r="AA1522" s="1"/>
    </row>
    <row r="1523" spans="11:27">
      <c r="K1523" s="1"/>
      <c r="N1523" s="1"/>
      <c r="O1523" s="1"/>
      <c r="W1523" s="1"/>
      <c r="Z1523" s="1"/>
      <c r="AA1523" s="1"/>
    </row>
    <row r="1524" spans="11:27">
      <c r="N1524" s="1"/>
      <c r="O1524" s="1"/>
      <c r="Z1524" s="1"/>
      <c r="AA1524" s="1"/>
    </row>
    <row r="1525" spans="11:27">
      <c r="N1525" s="1"/>
      <c r="O1525" s="1"/>
      <c r="Z1525" s="1"/>
      <c r="AA1525" s="1"/>
    </row>
    <row r="1526" spans="11:27">
      <c r="N1526" s="1"/>
      <c r="O1526" s="1"/>
      <c r="Z1526" s="1"/>
      <c r="AA1526" s="1"/>
    </row>
    <row r="1527" spans="11:27">
      <c r="N1527" s="1"/>
      <c r="O1527" s="1"/>
      <c r="Z1527" s="1"/>
      <c r="AA1527" s="1"/>
    </row>
    <row r="1528" spans="11:27">
      <c r="N1528" s="1"/>
      <c r="O1528" s="1"/>
      <c r="Z1528" s="1"/>
      <c r="AA1528" s="1"/>
    </row>
    <row r="1529" spans="11:27">
      <c r="N1529" s="1"/>
      <c r="O1529" s="1"/>
      <c r="Z1529" s="1"/>
      <c r="AA1529" s="1"/>
    </row>
    <row r="1530" spans="11:27">
      <c r="N1530" s="1"/>
      <c r="O1530" s="1"/>
      <c r="Z1530" s="1"/>
      <c r="AA1530" s="1"/>
    </row>
    <row r="1531" spans="11:27">
      <c r="N1531" s="1"/>
      <c r="O1531" s="1"/>
      <c r="Z1531" s="1"/>
      <c r="AA1531" s="1"/>
    </row>
    <row r="1532" spans="11:27">
      <c r="N1532" s="1"/>
      <c r="O1532" s="1"/>
      <c r="Z1532" s="1"/>
      <c r="AA1532" s="1"/>
    </row>
    <row r="1533" spans="11:27">
      <c r="N1533" s="1"/>
      <c r="O1533" s="1"/>
      <c r="Z1533" s="1"/>
      <c r="AA1533" s="1"/>
    </row>
    <row r="1534" spans="11:27">
      <c r="N1534" s="1"/>
      <c r="O1534" s="1"/>
      <c r="Z1534" s="1"/>
      <c r="AA1534" s="1"/>
    </row>
    <row r="1535" spans="11:27">
      <c r="N1535" s="1"/>
      <c r="O1535" s="1"/>
      <c r="Z1535" s="1"/>
      <c r="AA1535" s="1"/>
    </row>
    <row r="1536" spans="11:27">
      <c r="N1536" s="1"/>
      <c r="O1536" s="1"/>
      <c r="Z1536" s="1"/>
      <c r="AA1536" s="1"/>
    </row>
    <row r="1537" spans="14:27">
      <c r="N1537" s="1"/>
      <c r="O1537" s="1"/>
      <c r="Z1537" s="1"/>
      <c r="AA1537" s="1"/>
    </row>
    <row r="1538" spans="14:27">
      <c r="N1538" s="1"/>
      <c r="O1538" s="1"/>
      <c r="Z1538" s="1"/>
      <c r="AA1538" s="1"/>
    </row>
    <row r="1539" spans="14:27">
      <c r="N1539" s="1"/>
      <c r="O1539" s="1"/>
      <c r="Z1539" s="1"/>
      <c r="AA1539" s="1"/>
    </row>
    <row r="1540" spans="14:27">
      <c r="N1540" s="1"/>
      <c r="O1540" s="1"/>
      <c r="Z1540" s="1"/>
      <c r="AA1540" s="1"/>
    </row>
    <row r="1541" spans="14:27">
      <c r="N1541" s="1"/>
      <c r="O1541" s="1"/>
      <c r="Z1541" s="1"/>
      <c r="AA1541" s="1"/>
    </row>
    <row r="1542" spans="14:27">
      <c r="N1542" s="1"/>
      <c r="O1542" s="1"/>
      <c r="Z1542" s="1"/>
      <c r="AA1542" s="1"/>
    </row>
    <row r="1543" spans="14:27">
      <c r="N1543" s="1"/>
      <c r="O1543" s="1"/>
      <c r="Z1543" s="1"/>
      <c r="AA1543" s="1"/>
    </row>
    <row r="1544" spans="14:27">
      <c r="N1544" s="1"/>
      <c r="O1544" s="1"/>
      <c r="Z1544" s="1"/>
      <c r="AA1544" s="1"/>
    </row>
    <row r="1545" spans="14:27">
      <c r="N1545" s="1"/>
      <c r="O1545" s="1"/>
      <c r="Z1545" s="1"/>
      <c r="AA1545" s="1"/>
    </row>
    <row r="1546" spans="14:27">
      <c r="N1546" s="1"/>
      <c r="O1546" s="1"/>
      <c r="Z1546" s="1"/>
      <c r="AA1546" s="1"/>
    </row>
    <row r="1547" spans="14:27">
      <c r="N1547" s="1"/>
      <c r="O1547" s="1"/>
      <c r="Z1547" s="1"/>
      <c r="AA1547" s="1"/>
    </row>
    <row r="1548" spans="14:27">
      <c r="N1548" s="1"/>
      <c r="O1548" s="1"/>
      <c r="Z1548" s="1"/>
      <c r="AA1548" s="1"/>
    </row>
    <row r="1549" spans="14:27">
      <c r="N1549" s="1"/>
      <c r="O1549" s="1"/>
      <c r="Z1549" s="1"/>
      <c r="AA1549" s="1"/>
    </row>
    <row r="1550" spans="14:27">
      <c r="N1550" s="1"/>
      <c r="O1550" s="1"/>
      <c r="Z1550" s="1"/>
      <c r="AA1550" s="1"/>
    </row>
    <row r="1551" spans="14:27">
      <c r="N1551" s="1"/>
      <c r="O1551" s="1"/>
      <c r="Z1551" s="1"/>
      <c r="AA1551" s="1"/>
    </row>
    <row r="1552" spans="14:27">
      <c r="N1552" s="1"/>
      <c r="O1552" s="1"/>
      <c r="Z1552" s="1"/>
      <c r="AA1552" s="1"/>
    </row>
    <row r="1553" spans="14:27">
      <c r="N1553" s="1"/>
      <c r="O1553" s="1"/>
      <c r="Z1553" s="1"/>
      <c r="AA1553" s="1"/>
    </row>
    <row r="1554" spans="14:27">
      <c r="N1554" s="1"/>
      <c r="O1554" s="1"/>
      <c r="Z1554" s="1"/>
      <c r="AA1554" s="1"/>
    </row>
    <row r="1555" spans="14:27">
      <c r="N1555" s="1"/>
      <c r="O1555" s="1"/>
      <c r="Z1555" s="1"/>
      <c r="AA1555" s="1"/>
    </row>
    <row r="1556" spans="14:27">
      <c r="N1556" s="1"/>
      <c r="O1556" s="1"/>
      <c r="Z1556" s="1"/>
      <c r="AA1556" s="1"/>
    </row>
    <row r="1557" spans="14:27">
      <c r="N1557" s="1"/>
      <c r="O1557" s="1"/>
      <c r="Z1557" s="1"/>
      <c r="AA1557" s="1"/>
    </row>
    <row r="1558" spans="14:27">
      <c r="N1558" s="1"/>
      <c r="O1558" s="1"/>
      <c r="Z1558" s="1"/>
      <c r="AA1558" s="1"/>
    </row>
    <row r="1559" spans="14:27">
      <c r="N1559" s="1"/>
      <c r="O1559" s="1"/>
      <c r="Z1559" s="1"/>
      <c r="AA1559" s="1"/>
    </row>
    <row r="1560" spans="14:27">
      <c r="N1560" s="1"/>
      <c r="O1560" s="1"/>
      <c r="Z1560" s="1"/>
      <c r="AA1560" s="1"/>
    </row>
    <row r="1561" spans="14:27">
      <c r="N1561" s="1"/>
      <c r="O1561" s="1"/>
      <c r="Z1561" s="1"/>
      <c r="AA1561" s="1"/>
    </row>
    <row r="1562" spans="14:27">
      <c r="N1562" s="1"/>
      <c r="O1562" s="1"/>
      <c r="Z1562" s="1"/>
      <c r="AA1562" s="1"/>
    </row>
    <row r="1563" spans="14:27">
      <c r="N1563" s="1"/>
      <c r="O1563" s="1"/>
      <c r="Z1563" s="1"/>
      <c r="AA1563" s="1"/>
    </row>
    <row r="1564" spans="14:27">
      <c r="N1564" s="1"/>
      <c r="O1564" s="1"/>
      <c r="Z1564" s="1"/>
      <c r="AA1564" s="1"/>
    </row>
    <row r="1565" spans="14:27">
      <c r="N1565" s="1"/>
      <c r="O1565" s="1"/>
      <c r="Z1565" s="1"/>
      <c r="AA1565" s="1"/>
    </row>
    <row r="1566" spans="14:27">
      <c r="N1566" s="1"/>
      <c r="O1566" s="1"/>
      <c r="Z1566" s="1"/>
      <c r="AA1566" s="1"/>
    </row>
    <row r="1567" spans="14:27">
      <c r="N1567" s="1"/>
      <c r="O1567" s="1"/>
      <c r="Z1567" s="1"/>
      <c r="AA1567" s="1"/>
    </row>
    <row r="1568" spans="14:27">
      <c r="N1568" s="1"/>
      <c r="O1568" s="1"/>
      <c r="Z1568" s="1"/>
      <c r="AA1568" s="1"/>
    </row>
    <row r="1569" spans="14:27">
      <c r="N1569" s="1"/>
      <c r="O1569" s="1"/>
      <c r="Z1569" s="1"/>
      <c r="AA1569" s="1"/>
    </row>
    <row r="1570" spans="14:27">
      <c r="N1570" s="1"/>
      <c r="O1570" s="1"/>
      <c r="Z1570" s="1"/>
      <c r="AA1570" s="1"/>
    </row>
    <row r="1571" spans="14:27">
      <c r="N1571" s="1"/>
      <c r="O1571" s="1"/>
      <c r="Z1571" s="1"/>
      <c r="AA1571" s="1"/>
    </row>
    <row r="1572" spans="14:27">
      <c r="N1572" s="1"/>
      <c r="O1572" s="1"/>
      <c r="Z1572" s="1"/>
      <c r="AA1572" s="1"/>
    </row>
    <row r="1573" spans="14:27">
      <c r="N1573" s="1"/>
      <c r="O1573" s="1"/>
      <c r="Z1573" s="1"/>
      <c r="AA1573" s="1"/>
    </row>
    <row r="1574" spans="14:27">
      <c r="N1574" s="1"/>
      <c r="O1574" s="1"/>
      <c r="Z1574" s="1"/>
      <c r="AA1574" s="1"/>
    </row>
    <row r="1575" spans="14:27">
      <c r="N1575" s="1"/>
      <c r="O1575" s="1"/>
      <c r="Z1575" s="1"/>
      <c r="AA1575" s="1"/>
    </row>
    <row r="1576" spans="14:27">
      <c r="N1576" s="1"/>
      <c r="O1576" s="1"/>
      <c r="Z1576" s="1"/>
      <c r="AA1576" s="1"/>
    </row>
    <row r="1577" spans="14:27">
      <c r="N1577" s="1"/>
      <c r="O1577" s="1"/>
      <c r="Z1577" s="1"/>
      <c r="AA1577" s="1"/>
    </row>
    <row r="1578" spans="14:27">
      <c r="N1578" s="1"/>
      <c r="O1578" s="1"/>
      <c r="Z1578" s="1"/>
      <c r="AA1578" s="1"/>
    </row>
    <row r="1579" spans="14:27">
      <c r="N1579" s="1"/>
      <c r="O1579" s="1"/>
      <c r="Z1579" s="1"/>
      <c r="AA1579" s="1"/>
    </row>
    <row r="1580" spans="14:27">
      <c r="N1580" s="1"/>
      <c r="O1580" s="1"/>
      <c r="Z1580" s="1"/>
      <c r="AA1580" s="1"/>
    </row>
    <row r="1581" spans="14:27">
      <c r="N1581" s="1"/>
      <c r="O1581" s="1"/>
      <c r="Z1581" s="1"/>
      <c r="AA1581" s="1"/>
    </row>
    <row r="1582" spans="14:27">
      <c r="N1582" s="1"/>
      <c r="O1582" s="1"/>
      <c r="Z1582" s="1"/>
      <c r="AA1582" s="1"/>
    </row>
    <row r="1583" spans="14:27">
      <c r="N1583" s="1"/>
      <c r="O1583" s="1"/>
      <c r="Z1583" s="1"/>
      <c r="AA1583" s="1"/>
    </row>
    <row r="1584" spans="14:27">
      <c r="N1584" s="1"/>
      <c r="O1584" s="1"/>
      <c r="Z1584" s="1"/>
      <c r="AA1584" s="1"/>
    </row>
    <row r="1585" spans="14:27">
      <c r="N1585" s="1"/>
      <c r="O1585" s="1"/>
      <c r="Z1585" s="1"/>
      <c r="AA1585" s="1"/>
    </row>
    <row r="1586" spans="14:27">
      <c r="N1586" s="1"/>
      <c r="O1586" s="1"/>
      <c r="Z1586" s="1"/>
      <c r="AA1586" s="1"/>
    </row>
    <row r="1587" spans="14:27">
      <c r="N1587" s="1"/>
      <c r="O1587" s="1"/>
      <c r="Z1587" s="1"/>
      <c r="AA1587" s="1"/>
    </row>
    <row r="1588" spans="14:27">
      <c r="N1588" s="1"/>
      <c r="O1588" s="1"/>
      <c r="Z1588" s="1"/>
      <c r="AA1588" s="1"/>
    </row>
    <row r="1589" spans="14:27">
      <c r="N1589" s="1"/>
      <c r="O1589" s="1"/>
      <c r="Z1589" s="1"/>
      <c r="AA1589" s="1"/>
    </row>
    <row r="1590" spans="14:27">
      <c r="N1590" s="1"/>
      <c r="O1590" s="1"/>
      <c r="Z1590" s="1"/>
      <c r="AA1590" s="1"/>
    </row>
    <row r="1591" spans="14:27">
      <c r="N1591" s="1"/>
      <c r="O1591" s="1"/>
      <c r="Z1591" s="1"/>
      <c r="AA1591" s="1"/>
    </row>
    <row r="1592" spans="14:27">
      <c r="N1592" s="1"/>
      <c r="O1592" s="1"/>
      <c r="Z1592" s="1"/>
      <c r="AA1592" s="1"/>
    </row>
    <row r="1593" spans="14:27">
      <c r="N1593" s="1"/>
      <c r="O1593" s="1"/>
      <c r="Z1593" s="1"/>
      <c r="AA1593" s="1"/>
    </row>
    <row r="1594" spans="14:27">
      <c r="N1594" s="1"/>
      <c r="O1594" s="1"/>
      <c r="Z1594" s="1"/>
      <c r="AA1594" s="1"/>
    </row>
    <row r="1595" spans="14:27">
      <c r="N1595" s="1"/>
      <c r="O1595" s="1"/>
      <c r="Z1595" s="1"/>
      <c r="AA1595" s="1"/>
    </row>
    <row r="1596" spans="14:27">
      <c r="N1596" s="1"/>
      <c r="O1596" s="1"/>
      <c r="Z1596" s="1"/>
      <c r="AA1596" s="1"/>
    </row>
    <row r="1597" spans="14:27">
      <c r="N1597" s="1"/>
      <c r="O1597" s="1"/>
      <c r="Z1597" s="1"/>
      <c r="AA1597" s="1"/>
    </row>
    <row r="1598" spans="14:27">
      <c r="N1598" s="1"/>
      <c r="O1598" s="1"/>
      <c r="Z1598" s="1"/>
      <c r="AA1598" s="1"/>
    </row>
    <row r="1599" spans="14:27">
      <c r="N1599" s="1"/>
      <c r="O1599" s="1"/>
      <c r="Z1599" s="1"/>
      <c r="AA1599" s="1"/>
    </row>
    <row r="1600" spans="14:27">
      <c r="N1600" s="1"/>
      <c r="O1600" s="1"/>
      <c r="Z1600" s="1"/>
      <c r="AA1600" s="1"/>
    </row>
    <row r="1601" spans="14:27">
      <c r="N1601" s="1"/>
      <c r="O1601" s="1"/>
      <c r="Z1601" s="1"/>
      <c r="AA1601" s="1"/>
    </row>
    <row r="1602" spans="14:27">
      <c r="N1602" s="1"/>
      <c r="O1602" s="1"/>
      <c r="Z1602" s="1"/>
      <c r="AA1602" s="1"/>
    </row>
    <row r="1603" spans="14:27">
      <c r="N1603" s="1"/>
      <c r="O1603" s="1"/>
      <c r="Z1603" s="1"/>
      <c r="AA1603" s="1"/>
    </row>
    <row r="1604" spans="14:27">
      <c r="N1604" s="1"/>
      <c r="O1604" s="1"/>
      <c r="Z1604" s="1"/>
      <c r="AA1604" s="1"/>
    </row>
    <row r="1605" spans="14:27">
      <c r="N1605" s="1"/>
      <c r="O1605" s="1"/>
      <c r="Z1605" s="1"/>
      <c r="AA1605" s="1"/>
    </row>
    <row r="1606" spans="14:27">
      <c r="N1606" s="1"/>
      <c r="O1606" s="1"/>
      <c r="Z1606" s="1"/>
      <c r="AA1606" s="1"/>
    </row>
    <row r="1607" spans="14:27">
      <c r="N1607" s="1"/>
      <c r="O1607" s="1"/>
      <c r="Z1607" s="1"/>
      <c r="AA1607" s="1"/>
    </row>
    <row r="1608" spans="14:27">
      <c r="N1608" s="1"/>
      <c r="O1608" s="1"/>
      <c r="Z1608" s="1"/>
      <c r="AA1608" s="1"/>
    </row>
    <row r="1609" spans="14:27">
      <c r="N1609" s="1"/>
      <c r="O1609" s="1"/>
      <c r="Z1609" s="1"/>
      <c r="AA1609" s="1"/>
    </row>
    <row r="1610" spans="14:27">
      <c r="N1610" s="1"/>
      <c r="O1610" s="1"/>
      <c r="Z1610" s="1"/>
      <c r="AA1610" s="1"/>
    </row>
    <row r="1611" spans="14:27">
      <c r="N1611" s="1"/>
      <c r="O1611" s="1"/>
      <c r="Z1611" s="1"/>
      <c r="AA1611" s="1"/>
    </row>
    <row r="1612" spans="14:27">
      <c r="N1612" s="1"/>
      <c r="O1612" s="1"/>
      <c r="Z1612" s="1"/>
      <c r="AA1612" s="1"/>
    </row>
    <row r="1613" spans="14:27">
      <c r="N1613" s="1"/>
      <c r="O1613" s="1"/>
      <c r="Z1613" s="1"/>
      <c r="AA1613" s="1"/>
    </row>
    <row r="1614" spans="14:27">
      <c r="N1614" s="1"/>
      <c r="O1614" s="1"/>
      <c r="Z1614" s="1"/>
      <c r="AA1614" s="1"/>
    </row>
    <row r="1615" spans="14:27">
      <c r="N1615" s="1"/>
      <c r="O1615" s="1"/>
      <c r="Z1615" s="1"/>
      <c r="AA1615" s="1"/>
    </row>
    <row r="1616" spans="14:27">
      <c r="N1616" s="1"/>
      <c r="O1616" s="1"/>
      <c r="Z1616" s="1"/>
      <c r="AA1616" s="1"/>
    </row>
    <row r="1617" spans="14:27">
      <c r="N1617" s="1"/>
      <c r="O1617" s="1"/>
      <c r="Z1617" s="1"/>
      <c r="AA1617" s="1"/>
    </row>
    <row r="1618" spans="14:27">
      <c r="N1618" s="1"/>
      <c r="O1618" s="1"/>
      <c r="Z1618" s="1"/>
      <c r="AA1618" s="1"/>
    </row>
    <row r="1619" spans="14:27">
      <c r="N1619" s="1"/>
      <c r="O1619" s="1"/>
      <c r="Z1619" s="1"/>
      <c r="AA1619" s="1"/>
    </row>
    <row r="1620" spans="14:27">
      <c r="N1620" s="1"/>
      <c r="O1620" s="1"/>
      <c r="Z1620" s="1"/>
      <c r="AA1620" s="1"/>
    </row>
    <row r="1621" spans="14:27">
      <c r="N1621" s="1"/>
      <c r="O1621" s="1"/>
      <c r="Z1621" s="1"/>
      <c r="AA1621" s="1"/>
    </row>
    <row r="1622" spans="14:27">
      <c r="N1622" s="1"/>
      <c r="O1622" s="1"/>
      <c r="Z1622" s="1"/>
      <c r="AA1622" s="1"/>
    </row>
    <row r="1623" spans="14:27">
      <c r="N1623" s="1"/>
      <c r="O1623" s="1"/>
      <c r="Z1623" s="1"/>
      <c r="AA1623" s="1"/>
    </row>
    <row r="1624" spans="14:27">
      <c r="N1624" s="1"/>
      <c r="O1624" s="1"/>
      <c r="Z1624" s="1"/>
      <c r="AA1624" s="1"/>
    </row>
    <row r="1625" spans="14:27">
      <c r="N1625" s="1"/>
      <c r="O1625" s="1"/>
      <c r="Z1625" s="1"/>
      <c r="AA1625" s="1"/>
    </row>
    <row r="1626" spans="14:27">
      <c r="N1626" s="1"/>
      <c r="O1626" s="1"/>
      <c r="Z1626" s="1"/>
      <c r="AA1626" s="1"/>
    </row>
    <row r="1627" spans="14:27">
      <c r="N1627" s="1"/>
      <c r="O1627" s="1"/>
      <c r="Z1627" s="1"/>
      <c r="AA1627" s="1"/>
    </row>
    <row r="1628" spans="14:27">
      <c r="N1628" s="1"/>
      <c r="O1628" s="1"/>
      <c r="Z1628" s="1"/>
      <c r="AA1628" s="1"/>
    </row>
    <row r="1629" spans="14:27">
      <c r="N1629" s="1"/>
      <c r="O1629" s="1"/>
      <c r="Z1629" s="1"/>
      <c r="AA1629" s="1"/>
    </row>
    <row r="1630" spans="14:27">
      <c r="N1630" s="1"/>
      <c r="O1630" s="1"/>
      <c r="Z1630" s="1"/>
      <c r="AA1630" s="1"/>
    </row>
    <row r="1631" spans="14:27">
      <c r="N1631" s="1"/>
      <c r="O1631" s="1"/>
      <c r="Z1631" s="1"/>
      <c r="AA1631" s="1"/>
    </row>
    <row r="1632" spans="14:27">
      <c r="N1632" s="1"/>
      <c r="O1632" s="1"/>
      <c r="Z1632" s="1"/>
      <c r="AA1632" s="1"/>
    </row>
    <row r="1633" spans="14:27">
      <c r="N1633" s="1"/>
      <c r="O1633" s="1"/>
      <c r="Z1633" s="1"/>
      <c r="AA1633" s="1"/>
    </row>
    <row r="1634" spans="14:27">
      <c r="N1634" s="1"/>
      <c r="O1634" s="1"/>
      <c r="Z1634" s="1"/>
      <c r="AA1634" s="1"/>
    </row>
    <row r="1635" spans="14:27">
      <c r="N1635" s="1"/>
      <c r="O1635" s="1"/>
      <c r="Z1635" s="1"/>
      <c r="AA1635" s="1"/>
    </row>
    <row r="1636" spans="14:27">
      <c r="N1636" s="1"/>
      <c r="O1636" s="1"/>
      <c r="Z1636" s="1"/>
      <c r="AA1636" s="1"/>
    </row>
    <row r="1637" spans="14:27">
      <c r="N1637" s="1"/>
      <c r="O1637" s="1"/>
      <c r="Z1637" s="1"/>
      <c r="AA1637" s="1"/>
    </row>
    <row r="1638" spans="14:27">
      <c r="N1638" s="1"/>
      <c r="O1638" s="1"/>
      <c r="Z1638" s="1"/>
      <c r="AA1638" s="1"/>
    </row>
    <row r="1639" spans="14:27">
      <c r="N1639" s="1"/>
      <c r="O1639" s="1"/>
      <c r="Z1639" s="1"/>
      <c r="AA1639" s="1"/>
    </row>
    <row r="1640" spans="14:27">
      <c r="N1640" s="1"/>
      <c r="O1640" s="1"/>
      <c r="Z1640" s="1"/>
      <c r="AA1640" s="1"/>
    </row>
    <row r="1641" spans="14:27">
      <c r="N1641" s="1"/>
      <c r="O1641" s="1"/>
      <c r="Z1641" s="1"/>
      <c r="AA1641" s="1"/>
    </row>
    <row r="1642" spans="14:27">
      <c r="N1642" s="1"/>
      <c r="O1642" s="1"/>
      <c r="Z1642" s="1"/>
      <c r="AA1642" s="1"/>
    </row>
    <row r="1643" spans="14:27">
      <c r="N1643" s="1"/>
      <c r="O1643" s="1"/>
      <c r="Z1643" s="1"/>
      <c r="AA1643" s="1"/>
    </row>
    <row r="1644" spans="14:27">
      <c r="N1644" s="1"/>
      <c r="O1644" s="1"/>
      <c r="Z1644" s="1"/>
      <c r="AA1644" s="1"/>
    </row>
    <row r="1645" spans="14:27">
      <c r="N1645" s="1"/>
      <c r="O1645" s="1"/>
      <c r="Z1645" s="1"/>
      <c r="AA1645" s="1"/>
    </row>
    <row r="1646" spans="14:27">
      <c r="N1646" s="1"/>
      <c r="O1646" s="1"/>
      <c r="Z1646" s="1"/>
      <c r="AA1646" s="1"/>
    </row>
    <row r="1647" spans="14:27">
      <c r="N1647" s="1"/>
      <c r="O1647" s="1"/>
      <c r="Z1647" s="1"/>
      <c r="AA1647" s="1"/>
    </row>
    <row r="1648" spans="14:27">
      <c r="N1648" s="1"/>
      <c r="O1648" s="1"/>
      <c r="Z1648" s="1"/>
      <c r="AA1648" s="1"/>
    </row>
    <row r="1649" spans="11:27">
      <c r="N1649" s="1"/>
      <c r="O1649" s="1"/>
      <c r="Z1649" s="1"/>
      <c r="AA1649" s="1"/>
    </row>
    <row r="1650" spans="11:27">
      <c r="N1650" s="1"/>
      <c r="O1650" s="1"/>
      <c r="Z1650" s="1"/>
      <c r="AA1650" s="1"/>
    </row>
    <row r="1651" spans="11:27">
      <c r="N1651" s="1"/>
      <c r="O1651" s="1"/>
      <c r="Z1651" s="1"/>
      <c r="AA1651" s="1"/>
    </row>
    <row r="1652" spans="11:27">
      <c r="N1652" s="1"/>
      <c r="O1652" s="1"/>
      <c r="Z1652" s="1"/>
      <c r="AA1652" s="1"/>
    </row>
    <row r="1653" spans="11:27">
      <c r="N1653" s="1"/>
      <c r="O1653" s="1"/>
      <c r="Z1653" s="1"/>
      <c r="AA1653" s="1"/>
    </row>
    <row r="1654" spans="11:27">
      <c r="N1654" s="1"/>
      <c r="O1654" s="1"/>
      <c r="Z1654" s="1"/>
      <c r="AA1654" s="1"/>
    </row>
    <row r="1655" spans="11:27">
      <c r="N1655" s="1"/>
      <c r="O1655" s="1"/>
      <c r="Z1655" s="1"/>
      <c r="AA1655" s="1"/>
    </row>
    <row r="1656" spans="11:27">
      <c r="N1656" s="1"/>
      <c r="O1656" s="1"/>
      <c r="Z1656" s="1"/>
      <c r="AA1656" s="1"/>
    </row>
    <row r="1657" spans="11:27">
      <c r="N1657" s="1"/>
      <c r="O1657" s="1"/>
      <c r="Z1657" s="1"/>
      <c r="AA1657" s="1"/>
    </row>
    <row r="1658" spans="11:27">
      <c r="N1658" s="1"/>
      <c r="O1658" s="1"/>
      <c r="Z1658" s="1"/>
      <c r="AA1658" s="1"/>
    </row>
    <row r="1659" spans="11:27">
      <c r="N1659" s="1"/>
      <c r="O1659" s="1"/>
      <c r="Z1659" s="1"/>
      <c r="AA1659" s="1"/>
    </row>
    <row r="1660" spans="11:27">
      <c r="N1660" s="1"/>
      <c r="O1660" s="1"/>
      <c r="Z1660" s="1"/>
      <c r="AA1660" s="1"/>
    </row>
    <row r="1661" spans="11:27">
      <c r="N1661" s="1"/>
      <c r="O1661" s="1"/>
      <c r="Z1661" s="1"/>
      <c r="AA1661" s="1"/>
    </row>
    <row r="1662" spans="11:27">
      <c r="K1662" s="1"/>
      <c r="N1662" s="1"/>
      <c r="O1662" s="1"/>
      <c r="W1662" s="1"/>
      <c r="Z1662" s="1"/>
      <c r="AA1662" s="1"/>
    </row>
    <row r="1663" spans="11:27">
      <c r="N1663" s="1"/>
      <c r="O1663" s="1"/>
      <c r="Z1663" s="1"/>
      <c r="AA1663" s="1"/>
    </row>
    <row r="1664" spans="11:27">
      <c r="N1664" s="1"/>
      <c r="O1664" s="1"/>
      <c r="Z1664" s="1"/>
      <c r="AA1664" s="1"/>
    </row>
    <row r="1665" spans="11:27">
      <c r="N1665" s="1"/>
      <c r="O1665" s="1"/>
      <c r="Z1665" s="1"/>
      <c r="AA1665" s="1"/>
    </row>
    <row r="1666" spans="11:27">
      <c r="N1666" s="1"/>
      <c r="O1666" s="1"/>
      <c r="Z1666" s="1"/>
      <c r="AA1666" s="1"/>
    </row>
    <row r="1667" spans="11:27">
      <c r="K1667" s="1"/>
      <c r="N1667" s="1"/>
      <c r="O1667" s="1"/>
      <c r="W1667" s="1"/>
      <c r="Z1667" s="1"/>
      <c r="AA1667" s="1"/>
    </row>
    <row r="1668" spans="11:27">
      <c r="N1668" s="1"/>
      <c r="O1668" s="1"/>
      <c r="Z1668" s="1"/>
      <c r="AA1668" s="1"/>
    </row>
    <row r="1669" spans="11:27">
      <c r="N1669" s="1"/>
      <c r="O1669" s="1"/>
      <c r="Z1669" s="1"/>
      <c r="AA1669" s="1"/>
    </row>
    <row r="1670" spans="11:27">
      <c r="N1670" s="1"/>
      <c r="O1670" s="1"/>
      <c r="Z1670" s="1"/>
      <c r="AA1670" s="1"/>
    </row>
    <row r="1671" spans="11:27">
      <c r="N1671" s="1"/>
      <c r="O1671" s="1"/>
      <c r="Z1671" s="1"/>
      <c r="AA1671" s="1"/>
    </row>
    <row r="1672" spans="11:27">
      <c r="N1672" s="1"/>
      <c r="O1672" s="1"/>
      <c r="Z1672" s="1"/>
      <c r="AA1672" s="1"/>
    </row>
    <row r="1673" spans="11:27">
      <c r="N1673" s="1"/>
      <c r="O1673" s="1"/>
      <c r="Z1673" s="1"/>
      <c r="AA1673" s="1"/>
    </row>
    <row r="1674" spans="11:27">
      <c r="N1674" s="1"/>
      <c r="O1674" s="1"/>
      <c r="Z1674" s="1"/>
      <c r="AA1674" s="1"/>
    </row>
    <row r="1675" spans="11:27">
      <c r="N1675" s="1"/>
      <c r="O1675" s="1"/>
      <c r="Z1675" s="1"/>
      <c r="AA1675" s="1"/>
    </row>
    <row r="1676" spans="11:27">
      <c r="N1676" s="1"/>
      <c r="O1676" s="1"/>
      <c r="Z1676" s="1"/>
      <c r="AA1676" s="1"/>
    </row>
    <row r="1677" spans="11:27">
      <c r="N1677" s="1"/>
      <c r="O1677" s="1"/>
      <c r="Z1677" s="1"/>
      <c r="AA1677" s="1"/>
    </row>
    <row r="1678" spans="11:27">
      <c r="N1678" s="1"/>
      <c r="O1678" s="1"/>
      <c r="Z1678" s="1"/>
      <c r="AA1678" s="1"/>
    </row>
    <row r="1679" spans="11:27">
      <c r="N1679" s="1"/>
      <c r="O1679" s="1"/>
      <c r="Z1679" s="1"/>
      <c r="AA1679" s="1"/>
    </row>
    <row r="1680" spans="11:27">
      <c r="N1680" s="1"/>
      <c r="O1680" s="1"/>
      <c r="Z1680" s="1"/>
      <c r="AA1680" s="1"/>
    </row>
    <row r="1681" spans="14:27">
      <c r="N1681" s="1"/>
      <c r="O1681" s="1"/>
      <c r="Z1681" s="1"/>
      <c r="AA1681" s="1"/>
    </row>
    <row r="1682" spans="14:27">
      <c r="N1682" s="1"/>
      <c r="O1682" s="1"/>
      <c r="Z1682" s="1"/>
      <c r="AA1682" s="1"/>
    </row>
    <row r="1683" spans="14:27">
      <c r="N1683" s="1"/>
      <c r="O1683" s="1"/>
      <c r="Z1683" s="1"/>
      <c r="AA1683" s="1"/>
    </row>
    <row r="1684" spans="14:27">
      <c r="N1684" s="1"/>
      <c r="O1684" s="1"/>
      <c r="Z1684" s="1"/>
      <c r="AA1684" s="1"/>
    </row>
    <row r="1685" spans="14:27">
      <c r="N1685" s="1"/>
      <c r="O1685" s="1"/>
      <c r="Z1685" s="1"/>
      <c r="AA1685" s="1"/>
    </row>
    <row r="1686" spans="14:27">
      <c r="N1686" s="1"/>
      <c r="O1686" s="1"/>
      <c r="Z1686" s="1"/>
      <c r="AA1686" s="1"/>
    </row>
    <row r="1687" spans="14:27">
      <c r="N1687" s="1"/>
      <c r="O1687" s="1"/>
      <c r="Z1687" s="1"/>
      <c r="AA1687" s="1"/>
    </row>
    <row r="1688" spans="14:27">
      <c r="N1688" s="1"/>
      <c r="O1688" s="1"/>
      <c r="Z1688" s="1"/>
      <c r="AA1688" s="1"/>
    </row>
    <row r="1689" spans="14:27">
      <c r="N1689" s="1"/>
      <c r="O1689" s="1"/>
      <c r="Z1689" s="1"/>
      <c r="AA1689" s="1"/>
    </row>
    <row r="1690" spans="14:27">
      <c r="N1690" s="1"/>
      <c r="O1690" s="1"/>
      <c r="Z1690" s="1"/>
      <c r="AA1690" s="1"/>
    </row>
    <row r="1691" spans="14:27">
      <c r="N1691" s="1"/>
      <c r="O1691" s="1"/>
      <c r="Z1691" s="1"/>
      <c r="AA1691" s="1"/>
    </row>
    <row r="1692" spans="14:27">
      <c r="N1692" s="1"/>
      <c r="O1692" s="1"/>
      <c r="Z1692" s="1"/>
      <c r="AA1692" s="1"/>
    </row>
    <row r="1693" spans="14:27">
      <c r="N1693" s="1"/>
      <c r="O1693" s="1"/>
      <c r="Z1693" s="1"/>
      <c r="AA1693" s="1"/>
    </row>
    <row r="1694" spans="14:27">
      <c r="N1694" s="1"/>
      <c r="O1694" s="1"/>
      <c r="Z1694" s="1"/>
      <c r="AA1694" s="1"/>
    </row>
    <row r="1695" spans="14:27">
      <c r="N1695" s="1"/>
      <c r="O1695" s="1"/>
      <c r="Z1695" s="1"/>
      <c r="AA1695" s="1"/>
    </row>
    <row r="1696" spans="14:27">
      <c r="N1696" s="1"/>
      <c r="O1696" s="1"/>
      <c r="Z1696" s="1"/>
      <c r="AA1696" s="1"/>
    </row>
    <row r="1697" spans="14:27">
      <c r="N1697" s="1"/>
      <c r="O1697" s="1"/>
      <c r="Z1697" s="1"/>
      <c r="AA1697" s="1"/>
    </row>
    <row r="1698" spans="14:27">
      <c r="N1698" s="1"/>
      <c r="O1698" s="1"/>
      <c r="Z1698" s="1"/>
      <c r="AA1698" s="1"/>
    </row>
    <row r="1699" spans="14:27">
      <c r="N1699" s="1"/>
      <c r="O1699" s="1"/>
      <c r="Z1699" s="1"/>
      <c r="AA1699" s="1"/>
    </row>
    <row r="1700" spans="14:27">
      <c r="N1700" s="1"/>
      <c r="O1700" s="1"/>
      <c r="Z1700" s="1"/>
      <c r="AA1700" s="1"/>
    </row>
    <row r="1701" spans="14:27">
      <c r="N1701" s="1"/>
      <c r="O1701" s="1"/>
      <c r="Z1701" s="1"/>
      <c r="AA1701" s="1"/>
    </row>
    <row r="1702" spans="14:27">
      <c r="N1702" s="1"/>
      <c r="O1702" s="1"/>
      <c r="Z1702" s="1"/>
      <c r="AA1702" s="1"/>
    </row>
    <row r="1703" spans="14:27">
      <c r="N1703" s="1"/>
      <c r="O1703" s="1"/>
      <c r="Z1703" s="1"/>
      <c r="AA1703" s="1"/>
    </row>
    <row r="1704" spans="14:27">
      <c r="N1704" s="1"/>
      <c r="O1704" s="1"/>
      <c r="Z1704" s="1"/>
      <c r="AA1704" s="1"/>
    </row>
    <row r="1705" spans="14:27">
      <c r="N1705" s="1"/>
      <c r="O1705" s="1"/>
      <c r="Z1705" s="1"/>
      <c r="AA1705" s="1"/>
    </row>
    <row r="1706" spans="14:27">
      <c r="N1706" s="1"/>
      <c r="O1706" s="1"/>
      <c r="Z1706" s="1"/>
      <c r="AA1706" s="1"/>
    </row>
    <row r="1707" spans="14:27">
      <c r="N1707" s="1"/>
      <c r="O1707" s="1"/>
      <c r="Z1707" s="1"/>
      <c r="AA1707" s="1"/>
    </row>
    <row r="1708" spans="14:27">
      <c r="N1708" s="1"/>
      <c r="O1708" s="1"/>
      <c r="Z1708" s="1"/>
      <c r="AA1708" s="1"/>
    </row>
    <row r="1709" spans="14:27">
      <c r="N1709" s="1"/>
      <c r="O1709" s="1"/>
      <c r="Z1709" s="1"/>
      <c r="AA1709" s="1"/>
    </row>
    <row r="1710" spans="14:27">
      <c r="N1710" s="1"/>
      <c r="O1710" s="1"/>
      <c r="Z1710" s="1"/>
      <c r="AA1710" s="1"/>
    </row>
    <row r="1711" spans="14:27">
      <c r="N1711" s="1"/>
      <c r="O1711" s="1"/>
      <c r="Z1711" s="1"/>
      <c r="AA1711" s="1"/>
    </row>
    <row r="1712" spans="14:27">
      <c r="N1712" s="1"/>
      <c r="O1712" s="1"/>
      <c r="Z1712" s="1"/>
      <c r="AA1712" s="1"/>
    </row>
    <row r="1713" spans="14:27">
      <c r="N1713" s="1"/>
      <c r="O1713" s="1"/>
      <c r="Z1713" s="1"/>
      <c r="AA1713" s="1"/>
    </row>
    <row r="1714" spans="14:27">
      <c r="N1714" s="1"/>
      <c r="O1714" s="1"/>
      <c r="Z1714" s="1"/>
      <c r="AA1714" s="1"/>
    </row>
    <row r="1715" spans="14:27">
      <c r="N1715" s="1"/>
      <c r="O1715" s="1"/>
      <c r="Z1715" s="1"/>
      <c r="AA1715" s="1"/>
    </row>
    <row r="1716" spans="14:27">
      <c r="N1716" s="1"/>
      <c r="O1716" s="1"/>
      <c r="Z1716" s="1"/>
      <c r="AA1716" s="1"/>
    </row>
    <row r="1717" spans="14:27">
      <c r="N1717" s="1"/>
      <c r="O1717" s="1"/>
      <c r="Z1717" s="1"/>
      <c r="AA1717" s="1"/>
    </row>
    <row r="1718" spans="14:27">
      <c r="N1718" s="1"/>
      <c r="O1718" s="1"/>
      <c r="Z1718" s="1"/>
      <c r="AA1718" s="1"/>
    </row>
    <row r="1719" spans="14:27">
      <c r="N1719" s="1"/>
      <c r="O1719" s="1"/>
      <c r="Z1719" s="1"/>
      <c r="AA1719" s="1"/>
    </row>
    <row r="1720" spans="14:27">
      <c r="N1720" s="1"/>
      <c r="O1720" s="1"/>
      <c r="Z1720" s="1"/>
      <c r="AA1720" s="1"/>
    </row>
    <row r="1721" spans="14:27">
      <c r="N1721" s="1"/>
      <c r="O1721" s="1"/>
      <c r="Z1721" s="1"/>
      <c r="AA1721" s="1"/>
    </row>
    <row r="1722" spans="14:27">
      <c r="N1722" s="1"/>
      <c r="O1722" s="1"/>
      <c r="Z1722" s="1"/>
      <c r="AA1722" s="1"/>
    </row>
    <row r="1723" spans="14:27">
      <c r="N1723" s="1"/>
      <c r="O1723" s="1"/>
      <c r="Z1723" s="1"/>
      <c r="AA1723" s="1"/>
    </row>
    <row r="1724" spans="14:27">
      <c r="N1724" s="1"/>
      <c r="O1724" s="1"/>
      <c r="Z1724" s="1"/>
      <c r="AA1724" s="1"/>
    </row>
    <row r="1725" spans="14:27">
      <c r="N1725" s="1"/>
      <c r="O1725" s="1"/>
      <c r="Z1725" s="1"/>
      <c r="AA1725" s="1"/>
    </row>
    <row r="1726" spans="14:27">
      <c r="N1726" s="1"/>
      <c r="O1726" s="1"/>
      <c r="Z1726" s="1"/>
      <c r="AA1726" s="1"/>
    </row>
    <row r="1727" spans="14:27">
      <c r="N1727" s="1"/>
      <c r="O1727" s="1"/>
      <c r="Z1727" s="1"/>
      <c r="AA1727" s="1"/>
    </row>
    <row r="1728" spans="14:27">
      <c r="N1728" s="1"/>
      <c r="O1728" s="1"/>
      <c r="Z1728" s="1"/>
      <c r="AA1728" s="1"/>
    </row>
    <row r="1729" spans="11:28">
      <c r="N1729" s="1"/>
      <c r="O1729" s="1"/>
      <c r="Z1729" s="1"/>
      <c r="AA1729" s="1"/>
    </row>
    <row r="1730" spans="11:28">
      <c r="N1730" s="1"/>
      <c r="P1730" s="1"/>
      <c r="Z1730" s="1"/>
      <c r="AB1730" s="1"/>
    </row>
    <row r="1731" spans="11:28">
      <c r="N1731" s="1"/>
      <c r="P1731" s="1"/>
      <c r="Z1731" s="1"/>
      <c r="AB1731" s="1"/>
    </row>
    <row r="1732" spans="11:28">
      <c r="N1732" s="1"/>
      <c r="P1732" s="1"/>
      <c r="Z1732" s="1"/>
      <c r="AB1732" s="1"/>
    </row>
    <row r="1733" spans="11:28">
      <c r="N1733" s="1"/>
      <c r="P1733" s="1"/>
      <c r="Z1733" s="1"/>
      <c r="AB1733" s="1"/>
    </row>
    <row r="1734" spans="11:28">
      <c r="N1734" s="1"/>
      <c r="P1734" s="1"/>
      <c r="Z1734" s="1"/>
      <c r="AB1734" s="1"/>
    </row>
    <row r="1735" spans="11:28">
      <c r="N1735" s="1"/>
      <c r="P1735" s="1"/>
      <c r="Z1735" s="1"/>
      <c r="AB1735" s="1"/>
    </row>
    <row r="1736" spans="11:28">
      <c r="N1736" s="1"/>
      <c r="P1736" s="1"/>
      <c r="Z1736" s="1"/>
      <c r="AB1736" s="1"/>
    </row>
    <row r="1737" spans="11:28">
      <c r="N1737" s="1"/>
      <c r="P1737" s="1"/>
      <c r="Z1737" s="1"/>
      <c r="AB1737" s="1"/>
    </row>
    <row r="1738" spans="11:28">
      <c r="N1738" s="1"/>
      <c r="P1738" s="1"/>
      <c r="Z1738" s="1"/>
      <c r="AB1738" s="1"/>
    </row>
    <row r="1739" spans="11:28">
      <c r="K1739" s="1"/>
      <c r="N1739" s="1"/>
      <c r="P1739" s="1"/>
      <c r="W1739" s="1"/>
      <c r="Z1739" s="1"/>
      <c r="AB1739" s="1"/>
    </row>
    <row r="1740" spans="11:28">
      <c r="N1740" s="1"/>
      <c r="P1740" s="1"/>
      <c r="Z1740" s="1"/>
      <c r="AB1740" s="1"/>
    </row>
    <row r="1741" spans="11:28">
      <c r="N1741" s="1"/>
      <c r="P1741" s="1"/>
      <c r="Z1741" s="1"/>
      <c r="AB1741" s="1"/>
    </row>
    <row r="1742" spans="11:28">
      <c r="N1742" s="1"/>
      <c r="P1742" s="1"/>
      <c r="Z1742" s="1"/>
      <c r="AB1742" s="1"/>
    </row>
    <row r="1743" spans="11:28">
      <c r="N1743" s="1"/>
      <c r="P1743" s="1"/>
      <c r="Z1743" s="1"/>
      <c r="AB1743" s="1"/>
    </row>
    <row r="1744" spans="11:28">
      <c r="N1744" s="1"/>
      <c r="P1744" s="1"/>
      <c r="Z1744" s="1"/>
      <c r="AB1744" s="1"/>
    </row>
    <row r="1745" spans="14:28">
      <c r="N1745" s="1"/>
      <c r="P1745" s="1"/>
      <c r="Z1745" s="1"/>
      <c r="AB1745" s="1"/>
    </row>
    <row r="1746" spans="14:28">
      <c r="N1746" s="1"/>
      <c r="P1746" s="1"/>
      <c r="Z1746" s="1"/>
      <c r="AB1746" s="1"/>
    </row>
    <row r="1747" spans="14:28">
      <c r="N1747" s="1"/>
      <c r="P1747" s="1"/>
      <c r="Z1747" s="1"/>
      <c r="AB1747" s="1"/>
    </row>
    <row r="1748" spans="14:28">
      <c r="N1748" s="1"/>
      <c r="P1748" s="1"/>
      <c r="Z1748" s="1"/>
      <c r="AB1748" s="1"/>
    </row>
    <row r="1749" spans="14:28">
      <c r="N1749" s="1"/>
      <c r="P1749" s="1"/>
      <c r="Z1749" s="1"/>
      <c r="AB1749" s="1"/>
    </row>
    <row r="1750" spans="14:28">
      <c r="N1750" s="1"/>
      <c r="P1750" s="1"/>
      <c r="Z1750" s="1"/>
      <c r="AB1750" s="1"/>
    </row>
    <row r="1751" spans="14:28">
      <c r="N1751" s="1"/>
      <c r="P1751" s="1"/>
      <c r="Z1751" s="1"/>
      <c r="AB1751" s="1"/>
    </row>
    <row r="1752" spans="14:28">
      <c r="N1752" s="1"/>
      <c r="P1752" s="1"/>
      <c r="Z1752" s="1"/>
      <c r="AB1752" s="1"/>
    </row>
    <row r="1753" spans="14:28">
      <c r="N1753" s="1"/>
      <c r="P1753" s="1"/>
      <c r="Z1753" s="1"/>
      <c r="AB1753" s="1"/>
    </row>
    <row r="1754" spans="14:28">
      <c r="N1754" s="1"/>
      <c r="P1754" s="1"/>
      <c r="Z1754" s="1"/>
      <c r="AB1754" s="1"/>
    </row>
    <row r="1755" spans="14:28">
      <c r="N1755" s="1"/>
      <c r="P1755" s="1"/>
      <c r="Z1755" s="1"/>
      <c r="AB1755" s="1"/>
    </row>
    <row r="1756" spans="14:28">
      <c r="N1756" s="1"/>
      <c r="P1756" s="1"/>
      <c r="Z1756" s="1"/>
      <c r="AB1756" s="1"/>
    </row>
    <row r="1757" spans="14:28">
      <c r="N1757" s="1"/>
      <c r="P1757" s="1"/>
      <c r="Z1757" s="1"/>
      <c r="AB1757" s="1"/>
    </row>
    <row r="1758" spans="14:28">
      <c r="N1758" s="1"/>
      <c r="P1758" s="1"/>
      <c r="Z1758" s="1"/>
      <c r="AB1758" s="1"/>
    </row>
    <row r="1759" spans="14:28">
      <c r="N1759" s="1"/>
      <c r="P1759" s="1"/>
      <c r="Z1759" s="1"/>
      <c r="AB1759" s="1"/>
    </row>
    <row r="1760" spans="14:28">
      <c r="N1760" s="1"/>
      <c r="P1760" s="1"/>
      <c r="Z1760" s="1"/>
      <c r="AB1760" s="1"/>
    </row>
    <row r="1761" spans="14:28">
      <c r="N1761" s="1"/>
      <c r="P1761" s="1"/>
      <c r="Z1761" s="1"/>
      <c r="AB1761" s="1"/>
    </row>
    <row r="1762" spans="14:28">
      <c r="N1762" s="1"/>
      <c r="P1762" s="1"/>
      <c r="Z1762" s="1"/>
      <c r="AB1762" s="1"/>
    </row>
    <row r="1763" spans="14:28">
      <c r="N1763" s="1"/>
      <c r="P1763" s="1"/>
      <c r="Z1763" s="1"/>
      <c r="AB1763" s="1"/>
    </row>
    <row r="1764" spans="14:28">
      <c r="N1764" s="1"/>
      <c r="P1764" s="1"/>
      <c r="Z1764" s="1"/>
      <c r="AB1764" s="1"/>
    </row>
    <row r="1765" spans="14:28">
      <c r="N1765" s="1"/>
      <c r="P1765" s="1"/>
      <c r="Z1765" s="1"/>
      <c r="AB1765" s="1"/>
    </row>
    <row r="1766" spans="14:28">
      <c r="N1766" s="1"/>
      <c r="P1766" s="1"/>
      <c r="Z1766" s="1"/>
      <c r="AB1766" s="1"/>
    </row>
    <row r="1767" spans="14:28">
      <c r="N1767" s="1"/>
      <c r="P1767" s="1"/>
      <c r="Z1767" s="1"/>
      <c r="AB1767" s="1"/>
    </row>
    <row r="1768" spans="14:28">
      <c r="N1768" s="1"/>
      <c r="P1768" s="1"/>
      <c r="Z1768" s="1"/>
      <c r="AB1768" s="1"/>
    </row>
    <row r="1769" spans="14:28">
      <c r="N1769" s="1"/>
      <c r="P1769" s="1"/>
      <c r="Z1769" s="1"/>
      <c r="AB1769" s="1"/>
    </row>
    <row r="1770" spans="14:28">
      <c r="N1770" s="1"/>
      <c r="P1770" s="1"/>
      <c r="Z1770" s="1"/>
      <c r="AB1770" s="1"/>
    </row>
    <row r="1771" spans="14:28">
      <c r="N1771" s="1"/>
      <c r="P1771" s="1"/>
      <c r="Z1771" s="1"/>
      <c r="AB1771" s="1"/>
    </row>
    <row r="1772" spans="14:28">
      <c r="N1772" s="1"/>
      <c r="P1772" s="1"/>
      <c r="Z1772" s="1"/>
      <c r="AB1772" s="1"/>
    </row>
    <row r="1773" spans="14:28">
      <c r="N1773" s="1"/>
      <c r="P1773" s="1"/>
      <c r="Z1773" s="1"/>
      <c r="AB1773" s="1"/>
    </row>
    <row r="1774" spans="14:28">
      <c r="N1774" s="1"/>
      <c r="P1774" s="1"/>
      <c r="Z1774" s="1"/>
      <c r="AB1774" s="1"/>
    </row>
    <row r="1775" spans="14:28">
      <c r="N1775" s="1"/>
      <c r="P1775" s="1"/>
      <c r="Z1775" s="1"/>
      <c r="AB1775" s="1"/>
    </row>
    <row r="1776" spans="14:28">
      <c r="N1776" s="1"/>
      <c r="P1776" s="1"/>
      <c r="Z1776" s="1"/>
      <c r="AB1776" s="1"/>
    </row>
    <row r="1777" spans="14:28">
      <c r="N1777" s="1"/>
      <c r="P1777" s="1"/>
      <c r="Z1777" s="1"/>
      <c r="AB1777" s="1"/>
    </row>
    <row r="1778" spans="14:28">
      <c r="N1778" s="1"/>
      <c r="P1778" s="1"/>
      <c r="Z1778" s="1"/>
      <c r="AB1778" s="1"/>
    </row>
    <row r="1779" spans="14:28">
      <c r="N1779" s="1"/>
      <c r="P1779" s="1"/>
      <c r="Z1779" s="1"/>
      <c r="AB1779" s="1"/>
    </row>
    <row r="1780" spans="14:28">
      <c r="N1780" s="1"/>
      <c r="P1780" s="1"/>
      <c r="Z1780" s="1"/>
      <c r="AB1780" s="1"/>
    </row>
    <row r="1781" spans="14:28">
      <c r="N1781" s="1"/>
      <c r="P1781" s="1"/>
      <c r="Z1781" s="1"/>
      <c r="AB1781" s="1"/>
    </row>
    <row r="1782" spans="14:28">
      <c r="N1782" s="1"/>
      <c r="P1782" s="1"/>
      <c r="Z1782" s="1"/>
      <c r="AB1782" s="1"/>
    </row>
    <row r="1783" spans="14:28">
      <c r="N1783" s="1"/>
      <c r="P1783" s="1"/>
      <c r="Z1783" s="1"/>
      <c r="AB1783" s="1"/>
    </row>
    <row r="1784" spans="14:28">
      <c r="N1784" s="1"/>
      <c r="P1784" s="1"/>
      <c r="Z1784" s="1"/>
      <c r="AB1784" s="1"/>
    </row>
    <row r="1785" spans="14:28">
      <c r="N1785" s="1"/>
      <c r="P1785" s="1"/>
      <c r="Z1785" s="1"/>
      <c r="AB1785" s="1"/>
    </row>
    <row r="1786" spans="14:28">
      <c r="N1786" s="1"/>
      <c r="P1786" s="1"/>
      <c r="Z1786" s="1"/>
      <c r="AB1786" s="1"/>
    </row>
    <row r="1787" spans="14:28">
      <c r="N1787" s="1"/>
      <c r="P1787" s="1"/>
      <c r="Z1787" s="1"/>
      <c r="AB1787" s="1"/>
    </row>
    <row r="1788" spans="14:28">
      <c r="N1788" s="1"/>
      <c r="P1788" s="1"/>
      <c r="Z1788" s="1"/>
      <c r="AB1788" s="1"/>
    </row>
    <row r="1789" spans="14:28">
      <c r="N1789" s="1"/>
      <c r="P1789" s="1"/>
      <c r="Z1789" s="1"/>
      <c r="AB1789" s="1"/>
    </row>
    <row r="1790" spans="14:28">
      <c r="N1790" s="1"/>
      <c r="P1790" s="1"/>
      <c r="Z1790" s="1"/>
      <c r="AB1790" s="1"/>
    </row>
    <row r="1791" spans="14:28">
      <c r="N1791" s="1"/>
      <c r="P1791" s="1"/>
      <c r="Z1791" s="1"/>
      <c r="AB1791" s="1"/>
    </row>
    <row r="1792" spans="14:28">
      <c r="N1792" s="1"/>
      <c r="P1792" s="1"/>
      <c r="Z1792" s="1"/>
      <c r="AB1792" s="1"/>
    </row>
    <row r="1793" spans="14:28">
      <c r="N1793" s="1"/>
      <c r="P1793" s="1"/>
      <c r="Z1793" s="1"/>
      <c r="AB1793" s="1"/>
    </row>
    <row r="1794" spans="14:28">
      <c r="N1794" s="1"/>
      <c r="P1794" s="1"/>
      <c r="Z1794" s="1"/>
      <c r="AB1794" s="1"/>
    </row>
    <row r="1795" spans="14:28">
      <c r="N1795" s="1"/>
      <c r="P1795" s="1"/>
      <c r="Z1795" s="1"/>
      <c r="AB1795" s="1"/>
    </row>
    <row r="1796" spans="14:28">
      <c r="N1796" s="1"/>
      <c r="P1796" s="1"/>
      <c r="Z1796" s="1"/>
      <c r="AB1796" s="1"/>
    </row>
    <row r="1797" spans="14:28">
      <c r="N1797" s="1"/>
      <c r="P1797" s="1"/>
      <c r="Z1797" s="1"/>
      <c r="AB1797" s="1"/>
    </row>
    <row r="1798" spans="14:28">
      <c r="N1798" s="1"/>
      <c r="P1798" s="1"/>
      <c r="Z1798" s="1"/>
      <c r="AB1798" s="1"/>
    </row>
    <row r="1799" spans="14:28">
      <c r="N1799" s="1"/>
      <c r="P1799" s="1"/>
      <c r="Z1799" s="1"/>
      <c r="AB1799" s="1"/>
    </row>
    <row r="1800" spans="14:28">
      <c r="N1800" s="1"/>
      <c r="P1800" s="1"/>
      <c r="Z1800" s="1"/>
      <c r="AB1800" s="1"/>
    </row>
    <row r="1801" spans="14:28">
      <c r="N1801" s="1"/>
      <c r="P1801" s="1"/>
      <c r="Z1801" s="1"/>
      <c r="AB1801" s="1"/>
    </row>
    <row r="1802" spans="14:28">
      <c r="N1802" s="1"/>
      <c r="Z1802" s="1"/>
    </row>
    <row r="1803" spans="14:28">
      <c r="N1803" s="1"/>
      <c r="Z1803" s="1"/>
    </row>
    <row r="1804" spans="14:28">
      <c r="N1804" s="1"/>
      <c r="Z1804" s="1"/>
    </row>
    <row r="1805" spans="14:28">
      <c r="N1805" s="1"/>
      <c r="Z1805" s="1"/>
    </row>
    <row r="1806" spans="14:28">
      <c r="N1806" s="1"/>
      <c r="Z1806" s="1"/>
    </row>
    <row r="1807" spans="14:28">
      <c r="N1807" s="1"/>
      <c r="Z1807" s="1"/>
    </row>
    <row r="1808" spans="14:28">
      <c r="N1808" s="1"/>
      <c r="Z1808" s="1"/>
    </row>
    <row r="1809" spans="11:26">
      <c r="N1809" s="1"/>
      <c r="Z1809" s="1"/>
    </row>
    <row r="1810" spans="11:26">
      <c r="N1810" s="1"/>
      <c r="Z1810" s="1"/>
    </row>
    <row r="1811" spans="11:26">
      <c r="N1811" s="1"/>
      <c r="Z1811" s="1"/>
    </row>
    <row r="1812" spans="11:26">
      <c r="N1812" s="1"/>
      <c r="Z1812" s="1"/>
    </row>
    <row r="1813" spans="11:26">
      <c r="N1813" s="1"/>
      <c r="Z1813" s="1"/>
    </row>
    <row r="1814" spans="11:26">
      <c r="N1814" s="1"/>
      <c r="Z1814" s="1"/>
    </row>
    <row r="1815" spans="11:26">
      <c r="N1815" s="1"/>
      <c r="Z1815" s="1"/>
    </row>
    <row r="1816" spans="11:26">
      <c r="N1816" s="1"/>
      <c r="Z1816" s="1"/>
    </row>
    <row r="1817" spans="11:26">
      <c r="N1817" s="1"/>
      <c r="Z1817" s="1"/>
    </row>
    <row r="1818" spans="11:26">
      <c r="N1818" s="1"/>
      <c r="Z1818" s="1"/>
    </row>
    <row r="1819" spans="11:26">
      <c r="N1819" s="1"/>
      <c r="Z1819" s="1"/>
    </row>
    <row r="1820" spans="11:26">
      <c r="K1820" s="1"/>
      <c r="N1820" s="1"/>
      <c r="W1820" s="1"/>
      <c r="Z1820" s="1"/>
    </row>
    <row r="1821" spans="11:26">
      <c r="N1821" s="1"/>
      <c r="Z1821" s="1"/>
    </row>
    <row r="1822" spans="11:26">
      <c r="N1822" s="1"/>
      <c r="Z1822" s="1"/>
    </row>
    <row r="1823" spans="11:26">
      <c r="N1823" s="1"/>
      <c r="Z1823" s="1"/>
    </row>
    <row r="1824" spans="11:26">
      <c r="N1824" s="1"/>
      <c r="Z1824" s="1"/>
    </row>
    <row r="1825" spans="14:26">
      <c r="N1825" s="1"/>
      <c r="Z1825" s="1"/>
    </row>
    <row r="1826" spans="14:26">
      <c r="N1826" s="1"/>
      <c r="Z1826" s="1"/>
    </row>
    <row r="1827" spans="14:26">
      <c r="N1827" s="1"/>
      <c r="Z1827" s="1"/>
    </row>
    <row r="1828" spans="14:26">
      <c r="N1828" s="1"/>
      <c r="Z1828" s="1"/>
    </row>
    <row r="1829" spans="14:26">
      <c r="N1829" s="1"/>
      <c r="Z1829" s="1"/>
    </row>
    <row r="1830" spans="14:26">
      <c r="N1830" s="1"/>
      <c r="Z1830" s="1"/>
    </row>
    <row r="1831" spans="14:26">
      <c r="N1831" s="1"/>
      <c r="Z1831" s="1"/>
    </row>
    <row r="1832" spans="14:26">
      <c r="N1832" s="1"/>
      <c r="Z1832" s="1"/>
    </row>
    <row r="1833" spans="14:26">
      <c r="N1833" s="1"/>
      <c r="Z1833" s="1"/>
    </row>
    <row r="1834" spans="14:26">
      <c r="N1834" s="1"/>
      <c r="Z1834" s="1"/>
    </row>
    <row r="1835" spans="14:26">
      <c r="N1835" s="1"/>
      <c r="Z1835" s="1"/>
    </row>
    <row r="1836" spans="14:26">
      <c r="N1836" s="1"/>
      <c r="Z1836" s="1"/>
    </row>
    <row r="1837" spans="14:26">
      <c r="N1837" s="1"/>
      <c r="Z1837" s="1"/>
    </row>
    <row r="1838" spans="14:26">
      <c r="N1838" s="1"/>
      <c r="Z1838" s="1"/>
    </row>
    <row r="1839" spans="14:26">
      <c r="N1839" s="1"/>
      <c r="Z1839" s="1"/>
    </row>
    <row r="1840" spans="14:26">
      <c r="N1840" s="1"/>
      <c r="Z1840" s="1"/>
    </row>
    <row r="1841" spans="14:26">
      <c r="N1841" s="1"/>
      <c r="Z1841" s="1"/>
    </row>
    <row r="1842" spans="14:26">
      <c r="N1842" s="1"/>
      <c r="Z1842" s="1"/>
    </row>
    <row r="1843" spans="14:26">
      <c r="N1843" s="1"/>
      <c r="Z1843" s="1"/>
    </row>
    <row r="1844" spans="14:26">
      <c r="N1844" s="1"/>
      <c r="Z1844" s="1"/>
    </row>
    <row r="1845" spans="14:26">
      <c r="N1845" s="1"/>
      <c r="Z1845" s="1"/>
    </row>
    <row r="1846" spans="14:26">
      <c r="N1846" s="1"/>
      <c r="Z1846" s="1"/>
    </row>
    <row r="1847" spans="14:26">
      <c r="N1847" s="1"/>
      <c r="Z1847" s="1"/>
    </row>
    <row r="1848" spans="14:26">
      <c r="N1848" s="1"/>
      <c r="Z1848" s="1"/>
    </row>
    <row r="1849" spans="14:26">
      <c r="N1849" s="1"/>
      <c r="Z1849" s="1"/>
    </row>
    <row r="1850" spans="14:26">
      <c r="N1850" s="1"/>
      <c r="Z1850" s="1"/>
    </row>
    <row r="1851" spans="14:26">
      <c r="N1851" s="1"/>
      <c r="Z1851" s="1"/>
    </row>
    <row r="1852" spans="14:26">
      <c r="N1852" s="1"/>
      <c r="Z1852" s="1"/>
    </row>
    <row r="1853" spans="14:26">
      <c r="N1853" s="1"/>
      <c r="Z1853" s="1"/>
    </row>
    <row r="1854" spans="14:26">
      <c r="N1854" s="1"/>
      <c r="Z1854" s="1"/>
    </row>
    <row r="1855" spans="14:26">
      <c r="N1855" s="1"/>
      <c r="Z1855" s="1"/>
    </row>
    <row r="1856" spans="14:26">
      <c r="N1856" s="1"/>
      <c r="Z1856" s="1"/>
    </row>
    <row r="1857" spans="14:26">
      <c r="N1857" s="1"/>
      <c r="Z1857" s="1"/>
    </row>
    <row r="1858" spans="14:26">
      <c r="N1858" s="1"/>
      <c r="Z1858" s="1"/>
    </row>
    <row r="1859" spans="14:26">
      <c r="N1859" s="1"/>
      <c r="Z1859" s="1"/>
    </row>
    <row r="1860" spans="14:26">
      <c r="N1860" s="1"/>
      <c r="Z1860" s="1"/>
    </row>
    <row r="1861" spans="14:26">
      <c r="N1861" s="1"/>
      <c r="Z1861" s="1"/>
    </row>
    <row r="1862" spans="14:26">
      <c r="N1862" s="1"/>
      <c r="Z1862" s="1"/>
    </row>
    <row r="1863" spans="14:26">
      <c r="N1863" s="1"/>
      <c r="Z1863" s="1"/>
    </row>
    <row r="1864" spans="14:26">
      <c r="N1864" s="1"/>
      <c r="Z1864" s="1"/>
    </row>
    <row r="1865" spans="14:26">
      <c r="N1865" s="1"/>
      <c r="Z1865" s="1"/>
    </row>
    <row r="1866" spans="14:26">
      <c r="N1866" s="1"/>
      <c r="Z1866" s="1"/>
    </row>
    <row r="1867" spans="14:26">
      <c r="N1867" s="1"/>
      <c r="Z1867" s="1"/>
    </row>
    <row r="1868" spans="14:26">
      <c r="N1868" s="1"/>
      <c r="Z1868" s="1"/>
    </row>
    <row r="1869" spans="14:26">
      <c r="N1869" s="1"/>
      <c r="Z1869" s="1"/>
    </row>
    <row r="1870" spans="14:26">
      <c r="N1870" s="1"/>
      <c r="Z1870" s="1"/>
    </row>
    <row r="1871" spans="14:26">
      <c r="N1871" s="1"/>
      <c r="Z1871" s="1"/>
    </row>
    <row r="1872" spans="14:26">
      <c r="N1872" s="1"/>
      <c r="Z1872" s="1"/>
    </row>
    <row r="1873" spans="11:28">
      <c r="N1873" s="1"/>
      <c r="Z1873" s="1"/>
    </row>
    <row r="1874" spans="11:28">
      <c r="N1874" s="1"/>
      <c r="P1874" s="1"/>
      <c r="Z1874" s="1"/>
      <c r="AB1874" s="1"/>
    </row>
    <row r="1875" spans="11:28">
      <c r="N1875" s="1"/>
      <c r="P1875" s="1"/>
      <c r="Z1875" s="1"/>
      <c r="AB1875" s="1"/>
    </row>
    <row r="1876" spans="11:28">
      <c r="N1876" s="1"/>
      <c r="P1876" s="1"/>
      <c r="Z1876" s="1"/>
      <c r="AB1876" s="1"/>
    </row>
    <row r="1877" spans="11:28">
      <c r="N1877" s="1"/>
      <c r="P1877" s="1"/>
      <c r="Z1877" s="1"/>
      <c r="AB1877" s="1"/>
    </row>
    <row r="1878" spans="11:28">
      <c r="N1878" s="1"/>
      <c r="P1878" s="1"/>
      <c r="Z1878" s="1"/>
      <c r="AB1878" s="1"/>
    </row>
    <row r="1879" spans="11:28">
      <c r="N1879" s="1"/>
      <c r="P1879" s="1"/>
      <c r="Z1879" s="1"/>
      <c r="AB1879" s="1"/>
    </row>
    <row r="1880" spans="11:28">
      <c r="N1880" s="1"/>
      <c r="P1880" s="1"/>
      <c r="Z1880" s="1"/>
      <c r="AB1880" s="1"/>
    </row>
    <row r="1881" spans="11:28">
      <c r="N1881" s="1"/>
      <c r="P1881" s="1"/>
      <c r="Z1881" s="1"/>
      <c r="AB1881" s="1"/>
    </row>
    <row r="1882" spans="11:28">
      <c r="N1882" s="1"/>
      <c r="P1882" s="1"/>
      <c r="Z1882" s="1"/>
      <c r="AB1882" s="1"/>
    </row>
    <row r="1883" spans="11:28">
      <c r="K1883" s="1"/>
      <c r="N1883" s="1"/>
      <c r="P1883" s="1"/>
      <c r="W1883" s="1"/>
      <c r="Z1883" s="1"/>
      <c r="AB1883" s="1"/>
    </row>
    <row r="1884" spans="11:28">
      <c r="N1884" s="1"/>
      <c r="P1884" s="1"/>
      <c r="Z1884" s="1"/>
      <c r="AB1884" s="1"/>
    </row>
    <row r="1885" spans="11:28">
      <c r="N1885" s="1"/>
      <c r="P1885" s="1"/>
      <c r="Z1885" s="1"/>
      <c r="AB1885" s="1"/>
    </row>
    <row r="1886" spans="11:28">
      <c r="N1886" s="1"/>
      <c r="P1886" s="1"/>
      <c r="Z1886" s="1"/>
      <c r="AB1886" s="1"/>
    </row>
    <row r="1887" spans="11:28">
      <c r="N1887" s="1"/>
      <c r="P1887" s="1"/>
      <c r="Z1887" s="1"/>
      <c r="AB1887" s="1"/>
    </row>
    <row r="1888" spans="11:28">
      <c r="N1888" s="1"/>
      <c r="P1888" s="1"/>
      <c r="Z1888" s="1"/>
      <c r="AB1888" s="1"/>
    </row>
    <row r="1889" spans="14:28">
      <c r="N1889" s="1"/>
      <c r="P1889" s="1"/>
      <c r="Z1889" s="1"/>
      <c r="AB1889" s="1"/>
    </row>
    <row r="1890" spans="14:28">
      <c r="N1890" s="1"/>
      <c r="P1890" s="1"/>
      <c r="Z1890" s="1"/>
      <c r="AB1890" s="1"/>
    </row>
    <row r="1891" spans="14:28">
      <c r="N1891" s="1"/>
      <c r="P1891" s="1"/>
      <c r="Z1891" s="1"/>
      <c r="AB1891" s="1"/>
    </row>
    <row r="1892" spans="14:28">
      <c r="N1892" s="1"/>
      <c r="P1892" s="1"/>
      <c r="Z1892" s="1"/>
      <c r="AB1892" s="1"/>
    </row>
    <row r="1893" spans="14:28">
      <c r="N1893" s="1"/>
      <c r="P1893" s="1"/>
      <c r="Z1893" s="1"/>
      <c r="AB1893" s="1"/>
    </row>
    <row r="1894" spans="14:28">
      <c r="N1894" s="1"/>
      <c r="P1894" s="1"/>
      <c r="Z1894" s="1"/>
      <c r="AB1894" s="1"/>
    </row>
    <row r="1895" spans="14:28">
      <c r="N1895" s="1"/>
      <c r="P1895" s="1"/>
      <c r="Z1895" s="1"/>
      <c r="AB1895" s="1"/>
    </row>
    <row r="1896" spans="14:28">
      <c r="N1896" s="1"/>
      <c r="P1896" s="1"/>
      <c r="Z1896" s="1"/>
      <c r="AB1896" s="1"/>
    </row>
    <row r="1897" spans="14:28">
      <c r="N1897" s="1"/>
      <c r="P1897" s="1"/>
      <c r="Z1897" s="1"/>
      <c r="AB1897" s="1"/>
    </row>
    <row r="1898" spans="14:28">
      <c r="N1898" s="1"/>
      <c r="P1898" s="1"/>
      <c r="Z1898" s="1"/>
      <c r="AB1898" s="1"/>
    </row>
    <row r="1899" spans="14:28">
      <c r="N1899" s="1"/>
      <c r="P1899" s="1"/>
      <c r="Z1899" s="1"/>
      <c r="AB1899" s="1"/>
    </row>
    <row r="1900" spans="14:28">
      <c r="N1900" s="1"/>
      <c r="P1900" s="1"/>
      <c r="Z1900" s="1"/>
      <c r="AB1900" s="1"/>
    </row>
    <row r="1901" spans="14:28">
      <c r="N1901" s="1"/>
      <c r="P1901" s="1"/>
      <c r="Z1901" s="1"/>
      <c r="AB1901" s="1"/>
    </row>
    <row r="1902" spans="14:28">
      <c r="N1902" s="1"/>
      <c r="P1902" s="1"/>
      <c r="Z1902" s="1"/>
      <c r="AB1902" s="1"/>
    </row>
    <row r="1903" spans="14:28">
      <c r="N1903" s="1"/>
      <c r="P1903" s="1"/>
      <c r="Z1903" s="1"/>
      <c r="AB1903" s="1"/>
    </row>
    <row r="1904" spans="14:28">
      <c r="N1904" s="1"/>
      <c r="P1904" s="1"/>
      <c r="Z1904" s="1"/>
      <c r="AB1904" s="1"/>
    </row>
    <row r="1905" spans="14:28">
      <c r="N1905" s="1"/>
      <c r="P1905" s="1"/>
      <c r="Z1905" s="1"/>
      <c r="AB1905" s="1"/>
    </row>
    <row r="1906" spans="14:28">
      <c r="N1906" s="1"/>
      <c r="P1906" s="1"/>
      <c r="Z1906" s="1"/>
      <c r="AB1906" s="1"/>
    </row>
    <row r="1907" spans="14:28">
      <c r="N1907" s="1"/>
      <c r="P1907" s="1"/>
      <c r="Z1907" s="1"/>
      <c r="AB1907" s="1"/>
    </row>
    <row r="1908" spans="14:28">
      <c r="N1908" s="1"/>
      <c r="P1908" s="1"/>
      <c r="Z1908" s="1"/>
      <c r="AB1908" s="1"/>
    </row>
    <row r="1909" spans="14:28">
      <c r="N1909" s="1"/>
      <c r="P1909" s="1"/>
      <c r="Z1909" s="1"/>
      <c r="AB1909" s="1"/>
    </row>
    <row r="1910" spans="14:28">
      <c r="N1910" s="1"/>
      <c r="P1910" s="1"/>
      <c r="Z1910" s="1"/>
      <c r="AB1910" s="1"/>
    </row>
    <row r="1911" spans="14:28">
      <c r="N1911" s="1"/>
      <c r="P1911" s="1"/>
      <c r="Z1911" s="1"/>
      <c r="AB1911" s="1"/>
    </row>
    <row r="1912" spans="14:28">
      <c r="N1912" s="1"/>
      <c r="P1912" s="1"/>
      <c r="Z1912" s="1"/>
      <c r="AB1912" s="1"/>
    </row>
    <row r="1913" spans="14:28">
      <c r="N1913" s="1"/>
      <c r="P1913" s="1"/>
      <c r="Z1913" s="1"/>
      <c r="AB1913" s="1"/>
    </row>
    <row r="1914" spans="14:28">
      <c r="N1914" s="1"/>
      <c r="P1914" s="1"/>
      <c r="Z1914" s="1"/>
      <c r="AB1914" s="1"/>
    </row>
    <row r="1915" spans="14:28">
      <c r="N1915" s="1"/>
      <c r="P1915" s="1"/>
      <c r="Z1915" s="1"/>
      <c r="AB1915" s="1"/>
    </row>
    <row r="1916" spans="14:28">
      <c r="N1916" s="1"/>
      <c r="P1916" s="1"/>
      <c r="Z1916" s="1"/>
      <c r="AB1916" s="1"/>
    </row>
    <row r="1917" spans="14:28">
      <c r="N1917" s="1"/>
      <c r="P1917" s="1"/>
      <c r="Z1917" s="1"/>
      <c r="AB1917" s="1"/>
    </row>
    <row r="1918" spans="14:28">
      <c r="N1918" s="1"/>
      <c r="P1918" s="1"/>
      <c r="Z1918" s="1"/>
      <c r="AB1918" s="1"/>
    </row>
    <row r="1919" spans="14:28">
      <c r="N1919" s="1"/>
      <c r="P1919" s="1"/>
      <c r="Z1919" s="1"/>
      <c r="AB1919" s="1"/>
    </row>
    <row r="1920" spans="14:28">
      <c r="N1920" s="1"/>
      <c r="P1920" s="1"/>
      <c r="Z1920" s="1"/>
      <c r="AB1920" s="1"/>
    </row>
    <row r="1921" spans="14:28">
      <c r="N1921" s="1"/>
      <c r="P1921" s="1"/>
      <c r="Z1921" s="1"/>
      <c r="AB1921" s="1"/>
    </row>
    <row r="1922" spans="14:28">
      <c r="N1922" s="1"/>
      <c r="P1922" s="1"/>
      <c r="Z1922" s="1"/>
      <c r="AB1922" s="1"/>
    </row>
    <row r="1923" spans="14:28">
      <c r="N1923" s="1"/>
      <c r="P1923" s="1"/>
      <c r="Z1923" s="1"/>
      <c r="AB1923" s="1"/>
    </row>
    <row r="1924" spans="14:28">
      <c r="N1924" s="1"/>
      <c r="P1924" s="1"/>
      <c r="Z1924" s="1"/>
      <c r="AB1924" s="1"/>
    </row>
    <row r="1925" spans="14:28">
      <c r="N1925" s="1"/>
      <c r="P1925" s="1"/>
      <c r="Z1925" s="1"/>
      <c r="AB1925" s="1"/>
    </row>
    <row r="1926" spans="14:28">
      <c r="N1926" s="1"/>
      <c r="P1926" s="1"/>
      <c r="Z1926" s="1"/>
      <c r="AB1926" s="1"/>
    </row>
    <row r="1927" spans="14:28">
      <c r="N1927" s="1"/>
      <c r="P1927" s="1"/>
      <c r="Z1927" s="1"/>
      <c r="AB1927" s="1"/>
    </row>
    <row r="1928" spans="14:28">
      <c r="N1928" s="1"/>
      <c r="P1928" s="1"/>
      <c r="Z1928" s="1"/>
      <c r="AB1928" s="1"/>
    </row>
    <row r="1929" spans="14:28">
      <c r="N1929" s="1"/>
      <c r="P1929" s="1"/>
      <c r="Z1929" s="1"/>
      <c r="AB1929" s="1"/>
    </row>
    <row r="1930" spans="14:28">
      <c r="N1930" s="1"/>
      <c r="P1930" s="1"/>
      <c r="Z1930" s="1"/>
      <c r="AB1930" s="1"/>
    </row>
    <row r="1931" spans="14:28">
      <c r="N1931" s="1"/>
      <c r="P1931" s="1"/>
      <c r="Z1931" s="1"/>
      <c r="AB1931" s="1"/>
    </row>
    <row r="1932" spans="14:28">
      <c r="N1932" s="1"/>
      <c r="P1932" s="1"/>
      <c r="Z1932" s="1"/>
      <c r="AB1932" s="1"/>
    </row>
    <row r="1933" spans="14:28">
      <c r="N1933" s="1"/>
      <c r="P1933" s="1"/>
      <c r="Z1933" s="1"/>
      <c r="AB1933" s="1"/>
    </row>
    <row r="1934" spans="14:28">
      <c r="N1934" s="1"/>
      <c r="P1934" s="1"/>
      <c r="Z1934" s="1"/>
      <c r="AB1934" s="1"/>
    </row>
    <row r="1935" spans="14:28">
      <c r="N1935" s="1"/>
      <c r="P1935" s="1"/>
      <c r="Z1935" s="1"/>
      <c r="AB1935" s="1"/>
    </row>
    <row r="1936" spans="14:28">
      <c r="N1936" s="1"/>
      <c r="P1936" s="1"/>
      <c r="Z1936" s="1"/>
      <c r="AB1936" s="1"/>
    </row>
    <row r="1937" spans="14:28">
      <c r="N1937" s="1"/>
      <c r="P1937" s="1"/>
      <c r="Z1937" s="1"/>
      <c r="AB1937" s="1"/>
    </row>
    <row r="1938" spans="14:28">
      <c r="N1938" s="1"/>
      <c r="P1938" s="1"/>
      <c r="Z1938" s="1"/>
      <c r="AB1938" s="1"/>
    </row>
    <row r="1939" spans="14:28">
      <c r="N1939" s="1"/>
      <c r="P1939" s="1"/>
      <c r="Z1939" s="1"/>
      <c r="AB1939" s="1"/>
    </row>
    <row r="1940" spans="14:28">
      <c r="N1940" s="1"/>
      <c r="P1940" s="1"/>
      <c r="Z1940" s="1"/>
      <c r="AB1940" s="1"/>
    </row>
    <row r="1941" spans="14:28">
      <c r="N1941" s="1"/>
      <c r="P1941" s="1"/>
      <c r="Z1941" s="1"/>
      <c r="AB1941" s="1"/>
    </row>
    <row r="1942" spans="14:28">
      <c r="N1942" s="1"/>
      <c r="P1942" s="1"/>
      <c r="Z1942" s="1"/>
      <c r="AB1942" s="1"/>
    </row>
    <row r="1943" spans="14:28">
      <c r="N1943" s="1"/>
      <c r="P1943" s="1"/>
      <c r="Z1943" s="1"/>
      <c r="AB1943" s="1"/>
    </row>
    <row r="1944" spans="14:28">
      <c r="N1944" s="1"/>
      <c r="P1944" s="1"/>
      <c r="Z1944" s="1"/>
      <c r="AB1944" s="1"/>
    </row>
    <row r="1945" spans="14:28">
      <c r="N1945" s="1"/>
      <c r="P1945" s="1"/>
      <c r="Z1945" s="1"/>
      <c r="AB1945" s="1"/>
    </row>
    <row r="1946" spans="14:28">
      <c r="N1946" s="1"/>
      <c r="Z1946" s="1"/>
    </row>
    <row r="1947" spans="14:28">
      <c r="N1947" s="1"/>
      <c r="Z1947" s="1"/>
    </row>
    <row r="1948" spans="14:28">
      <c r="N1948" s="1"/>
      <c r="Z1948" s="1"/>
    </row>
    <row r="1949" spans="14:28">
      <c r="N1949" s="1"/>
      <c r="Z1949" s="1"/>
    </row>
    <row r="1950" spans="14:28">
      <c r="N1950" s="1"/>
      <c r="Z1950" s="1"/>
    </row>
    <row r="1951" spans="14:28">
      <c r="N1951" s="1"/>
      <c r="Z1951" s="1"/>
    </row>
    <row r="1952" spans="14:28">
      <c r="N1952" s="1"/>
      <c r="Z1952" s="1"/>
    </row>
    <row r="1953" spans="11:26">
      <c r="N1953" s="1"/>
      <c r="Z1953" s="1"/>
    </row>
    <row r="1954" spans="11:26">
      <c r="N1954" s="1"/>
      <c r="Z1954" s="1"/>
    </row>
    <row r="1955" spans="11:26">
      <c r="N1955" s="1"/>
      <c r="Z1955" s="1"/>
    </row>
    <row r="1956" spans="11:26">
      <c r="N1956" s="1"/>
      <c r="Z1956" s="1"/>
    </row>
    <row r="1957" spans="11:26">
      <c r="N1957" s="1"/>
      <c r="Z1957" s="1"/>
    </row>
    <row r="1958" spans="11:26">
      <c r="N1958" s="1"/>
      <c r="Z1958" s="1"/>
    </row>
    <row r="1959" spans="11:26">
      <c r="N1959" s="1"/>
      <c r="Z1959" s="1"/>
    </row>
    <row r="1960" spans="11:26">
      <c r="N1960" s="1"/>
      <c r="Z1960" s="1"/>
    </row>
    <row r="1961" spans="11:26">
      <c r="N1961" s="1"/>
      <c r="Z1961" s="1"/>
    </row>
    <row r="1962" spans="11:26">
      <c r="N1962" s="1"/>
      <c r="Z1962" s="1"/>
    </row>
    <row r="1963" spans="11:26">
      <c r="N1963" s="1"/>
      <c r="Z1963" s="1"/>
    </row>
    <row r="1964" spans="11:26">
      <c r="K1964" s="1"/>
      <c r="N1964" s="1"/>
      <c r="W1964" s="1"/>
      <c r="Z1964" s="1"/>
    </row>
    <row r="1965" spans="11:26">
      <c r="N1965" s="1"/>
      <c r="Z1965" s="1"/>
    </row>
    <row r="1966" spans="11:26">
      <c r="N1966" s="1"/>
      <c r="Z1966" s="1"/>
    </row>
    <row r="1967" spans="11:26">
      <c r="N1967" s="1"/>
      <c r="Z1967" s="1"/>
    </row>
    <row r="1968" spans="11:26">
      <c r="N1968" s="1"/>
      <c r="Z1968" s="1"/>
    </row>
    <row r="1969" spans="14:26">
      <c r="N1969" s="1"/>
      <c r="Z1969" s="1"/>
    </row>
    <row r="1970" spans="14:26">
      <c r="N1970" s="1"/>
      <c r="Z1970" s="1"/>
    </row>
    <row r="1971" spans="14:26">
      <c r="N1971" s="1"/>
      <c r="Z1971" s="1"/>
    </row>
    <row r="1972" spans="14:26">
      <c r="N1972" s="1"/>
      <c r="Z1972" s="1"/>
    </row>
    <row r="1973" spans="14:26">
      <c r="N1973" s="1"/>
      <c r="Z1973" s="1"/>
    </row>
    <row r="1974" spans="14:26">
      <c r="N1974" s="1"/>
      <c r="Z1974" s="1"/>
    </row>
    <row r="1975" spans="14:26">
      <c r="N1975" s="1"/>
      <c r="Z1975" s="1"/>
    </row>
    <row r="1976" spans="14:26">
      <c r="N1976" s="1"/>
      <c r="Z1976" s="1"/>
    </row>
    <row r="1977" spans="14:26">
      <c r="N1977" s="1"/>
      <c r="Z1977" s="1"/>
    </row>
    <row r="1978" spans="14:26">
      <c r="N1978" s="1"/>
      <c r="Z1978" s="1"/>
    </row>
    <row r="1979" spans="14:26">
      <c r="N1979" s="1"/>
      <c r="Z1979" s="1"/>
    </row>
    <row r="1980" spans="14:26">
      <c r="N1980" s="1"/>
      <c r="Z1980" s="1"/>
    </row>
    <row r="1981" spans="14:26">
      <c r="N1981" s="1"/>
      <c r="Z1981" s="1"/>
    </row>
    <row r="1982" spans="14:26">
      <c r="N1982" s="1"/>
      <c r="Z1982" s="1"/>
    </row>
    <row r="1983" spans="14:26">
      <c r="N1983" s="1"/>
      <c r="Z1983" s="1"/>
    </row>
    <row r="1984" spans="14:26">
      <c r="N1984" s="1"/>
      <c r="Z1984" s="1"/>
    </row>
    <row r="1985" spans="14:26">
      <c r="N1985" s="1"/>
      <c r="Z1985" s="1"/>
    </row>
    <row r="1986" spans="14:26">
      <c r="N1986" s="1"/>
      <c r="Z1986" s="1"/>
    </row>
    <row r="1987" spans="14:26">
      <c r="N1987" s="1"/>
      <c r="Z1987" s="1"/>
    </row>
    <row r="1988" spans="14:26">
      <c r="N1988" s="1"/>
      <c r="Z1988" s="1"/>
    </row>
    <row r="1989" spans="14:26">
      <c r="N1989" s="1"/>
      <c r="Z1989" s="1"/>
    </row>
    <row r="1990" spans="14:26">
      <c r="N1990" s="1"/>
      <c r="Z1990" s="1"/>
    </row>
    <row r="1991" spans="14:26">
      <c r="N1991" s="1"/>
      <c r="Z1991" s="1"/>
    </row>
    <row r="1992" spans="14:26">
      <c r="N1992" s="1"/>
      <c r="Z1992" s="1"/>
    </row>
    <row r="1993" spans="14:26">
      <c r="N1993" s="1"/>
      <c r="Z1993" s="1"/>
    </row>
    <row r="1994" spans="14:26">
      <c r="N1994" s="1"/>
      <c r="Z1994" s="1"/>
    </row>
    <row r="1995" spans="14:26">
      <c r="N1995" s="1"/>
      <c r="Z1995" s="1"/>
    </row>
    <row r="1996" spans="14:26">
      <c r="N1996" s="1"/>
      <c r="Z1996" s="1"/>
    </row>
    <row r="1997" spans="14:26">
      <c r="N1997" s="1"/>
      <c r="Z1997" s="1"/>
    </row>
    <row r="1998" spans="14:26">
      <c r="N1998" s="1"/>
      <c r="Z1998" s="1"/>
    </row>
    <row r="1999" spans="14:26">
      <c r="N1999" s="1"/>
      <c r="Z1999" s="1"/>
    </row>
    <row r="2000" spans="14:26">
      <c r="N2000" s="1"/>
      <c r="Z2000" s="1"/>
    </row>
    <row r="2001" spans="14:26">
      <c r="N2001" s="1"/>
      <c r="Z2001" s="1"/>
    </row>
    <row r="2002" spans="14:26">
      <c r="N2002" s="1"/>
      <c r="Z2002" s="1"/>
    </row>
    <row r="2003" spans="14:26">
      <c r="N2003" s="1"/>
      <c r="Z2003" s="1"/>
    </row>
    <row r="2004" spans="14:26">
      <c r="N2004" s="1"/>
      <c r="Z2004" s="1"/>
    </row>
    <row r="2005" spans="14:26">
      <c r="N2005" s="1"/>
      <c r="Z2005" s="1"/>
    </row>
    <row r="2006" spans="14:26">
      <c r="N2006" s="1"/>
      <c r="Z2006" s="1"/>
    </row>
    <row r="2007" spans="14:26">
      <c r="N2007" s="1"/>
      <c r="Z2007" s="1"/>
    </row>
    <row r="2008" spans="14:26">
      <c r="N2008" s="1"/>
      <c r="Z2008" s="1"/>
    </row>
    <row r="2009" spans="14:26">
      <c r="N2009" s="1"/>
      <c r="Z2009" s="1"/>
    </row>
    <row r="2010" spans="14:26">
      <c r="N2010" s="1"/>
      <c r="Z2010" s="1"/>
    </row>
    <row r="2011" spans="14:26">
      <c r="N2011" s="1"/>
      <c r="Z2011" s="1"/>
    </row>
    <row r="2012" spans="14:26">
      <c r="N2012" s="1"/>
      <c r="Z2012" s="1"/>
    </row>
    <row r="2013" spans="14:26">
      <c r="N2013" s="1"/>
      <c r="Z2013" s="1"/>
    </row>
    <row r="2014" spans="14:26">
      <c r="N2014" s="1"/>
      <c r="Z2014" s="1"/>
    </row>
    <row r="2015" spans="14:26">
      <c r="N2015" s="1"/>
      <c r="Z2015" s="1"/>
    </row>
    <row r="2016" spans="14:26">
      <c r="N2016" s="1"/>
      <c r="Z2016" s="1"/>
    </row>
    <row r="2017" spans="14:26">
      <c r="N2017" s="1"/>
      <c r="Z201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23D7-6116-4660-B563-F70362B35DE0}">
  <sheetPr>
    <tabColor theme="5" tint="-0.249977111117893"/>
  </sheetPr>
  <dimension ref="B1:K15"/>
  <sheetViews>
    <sheetView showGridLines="0" workbookViewId="0"/>
  </sheetViews>
  <sheetFormatPr defaultRowHeight="15"/>
  <cols>
    <col min="1" max="1" width="2.7109375" style="57" customWidth="1"/>
    <col min="2" max="2" width="21.28515625" style="57" bestFit="1" customWidth="1"/>
    <col min="3" max="3" width="34.28515625" style="57" customWidth="1"/>
    <col min="4" max="4" width="9.140625" style="57"/>
    <col min="5" max="5" width="13.7109375" style="62" customWidth="1"/>
    <col min="6" max="6" width="15.42578125" style="62" customWidth="1"/>
    <col min="7" max="7" width="28.28515625" style="62" customWidth="1"/>
    <col min="8" max="8" width="20" style="62" customWidth="1"/>
    <col min="9" max="9" width="9.140625" style="57"/>
    <col min="10" max="10" width="21.28515625" style="57" customWidth="1"/>
    <col min="11" max="11" width="20.7109375" style="57" customWidth="1"/>
    <col min="12" max="16384" width="9.140625" style="57"/>
  </cols>
  <sheetData>
    <row r="1" spans="2:11" ht="15.75" thickBot="1">
      <c r="E1" s="6"/>
      <c r="F1" s="6"/>
      <c r="G1" s="6"/>
      <c r="H1" s="6"/>
    </row>
    <row r="2" spans="2:11">
      <c r="B2" s="65" t="s">
        <v>47</v>
      </c>
      <c r="C2" s="66" t="str">
        <f>PROJECT!$C$3</f>
        <v>[NAMA PROYEK]</v>
      </c>
      <c r="E2" s="6"/>
      <c r="F2" s="6"/>
      <c r="G2" s="6"/>
      <c r="H2" s="6"/>
    </row>
    <row r="3" spans="2:11" ht="15.75" thickBot="1">
      <c r="B3" s="67" t="s">
        <v>54</v>
      </c>
      <c r="C3" s="68" t="str">
        <f>PROJECT!$C$4</f>
        <v>[NAMA PENGGUNA EXCEL INI]</v>
      </c>
      <c r="E3" s="6"/>
      <c r="F3" s="6"/>
      <c r="G3" s="6"/>
      <c r="H3" s="6"/>
    </row>
    <row r="4" spans="2:11" ht="15.75" thickBot="1">
      <c r="E4" s="6"/>
      <c r="F4" s="6"/>
      <c r="G4" s="6"/>
      <c r="H4" s="6"/>
    </row>
    <row r="5" spans="2:11">
      <c r="B5" s="65" t="s">
        <v>0</v>
      </c>
      <c r="C5" s="127">
        <f>ROWS(_xlfn.ANCHORARRAY(_INFO_DATA!$B$1))</f>
        <v>1</v>
      </c>
      <c r="E5"/>
      <c r="F5"/>
      <c r="G5"/>
      <c r="H5"/>
    </row>
    <row r="6" spans="2:11" ht="15.75" thickBot="1">
      <c r="B6" s="67" t="s">
        <v>6</v>
      </c>
      <c r="C6" s="128">
        <f>ROWS(_xlfn.ANCHORARRAY(_INFO_DATA!$C$1))</f>
        <v>1</v>
      </c>
      <c r="E6"/>
      <c r="F6"/>
      <c r="G6"/>
      <c r="H6"/>
    </row>
    <row r="7" spans="2:11" ht="21.75" thickBot="1">
      <c r="E7" s="71" t="s">
        <v>9</v>
      </c>
      <c r="F7" s="72" t="s">
        <v>7</v>
      </c>
      <c r="G7" s="72" t="s">
        <v>10</v>
      </c>
      <c r="H7" s="73" t="s">
        <v>11</v>
      </c>
      <c r="J7" s="126" t="s">
        <v>116</v>
      </c>
      <c r="K7" s="125"/>
    </row>
    <row r="8" spans="2:11">
      <c r="E8" s="63" t="e" cm="1">
        <f t="array" ref="E8">_xlfn.ANCHORARRAY(_INFO_DATA!$A$1)</f>
        <v>#VALUE!</v>
      </c>
      <c r="F8" s="63" t="e" cm="1">
        <f t="array" ref="F8">_xlfn.ANCHORARRAY(_INFO_DATA!$B$1)</f>
        <v>#VALUE!</v>
      </c>
      <c r="G8" s="63" t="e" cm="1">
        <f t="array" ref="G8">_xlfn.ANCHORARRAY(_INFO_DATA!$AG$1)</f>
        <v>#VALUE!</v>
      </c>
      <c r="H8" s="63" t="e" cm="1">
        <f t="array" ref="H8">_xlfn.ANCHORARRAY(_INFO_DATA!$AH$1)</f>
        <v>#VALUE!</v>
      </c>
      <c r="J8" s="69" t="s">
        <v>66</v>
      </c>
      <c r="K8" s="32">
        <v>1</v>
      </c>
    </row>
    <row r="9" spans="2:11">
      <c r="J9" s="108" t="s">
        <v>68</v>
      </c>
      <c r="K9" s="87"/>
    </row>
    <row r="10" spans="2:11">
      <c r="J10" s="88" t="s">
        <v>69</v>
      </c>
      <c r="K10" s="84">
        <f>K9+1</f>
        <v>1</v>
      </c>
    </row>
    <row r="11" spans="2:11">
      <c r="J11" s="108" t="s">
        <v>67</v>
      </c>
      <c r="K11" s="87"/>
    </row>
    <row r="12" spans="2:11">
      <c r="J12" s="88" t="s">
        <v>70</v>
      </c>
      <c r="K12" s="84">
        <f>K11+1</f>
        <v>1</v>
      </c>
    </row>
    <row r="13" spans="2:11">
      <c r="J13" s="108" t="s">
        <v>82</v>
      </c>
      <c r="K13" s="87"/>
    </row>
    <row r="14" spans="2:11">
      <c r="J14" s="88" t="s">
        <v>83</v>
      </c>
      <c r="K14" s="84">
        <f>K13+1</f>
        <v>1</v>
      </c>
    </row>
    <row r="15" spans="2:11" ht="15.75" thickBot="1">
      <c r="J15" s="70" t="s">
        <v>71</v>
      </c>
      <c r="K15" s="85">
        <f>SINGLE_SUMMARY!$B$2</f>
        <v>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 id="{C76554B2-53C6-4E89-A6B4-2D615F40D6EC}">
            <xm:f>_SSUMSEP!$F2</xm:f>
            <x14:dxf>
              <fill>
                <patternFill>
                  <bgColor theme="8" tint="0.79998168889431442"/>
                </patternFill>
              </fill>
            </x14:dxf>
          </x14:cfRule>
          <x14:cfRule type="expression" priority="3" id="{4EB6CF2C-3F08-4428-9E12-12183D70A738}">
            <xm:f>_SSUMSEP!$G2</xm:f>
            <x14:dxf>
              <fill>
                <patternFill>
                  <bgColor theme="7" tint="0.79998168889431442"/>
                </patternFill>
              </fill>
            </x14:dxf>
          </x14:cfRule>
          <x14:cfRule type="expression" priority="2" id="{82D4098D-7FEA-4461-AAF4-C7D808FA25AC}">
            <xm:f>_SSUMSEP!$H2</xm:f>
            <x14:dxf>
              <fill>
                <patternFill>
                  <bgColor theme="5" tint="0.79998168889431442"/>
                </patternFill>
              </fill>
            </x14:dxf>
          </x14:cfRule>
          <x14:cfRule type="expression" priority="1" id="{8B478853-FF75-400D-9752-4DD999C54041}">
            <xm:f>_SSUMSEP!$I2</xm:f>
            <x14:dxf>
              <fill>
                <patternFill>
                  <bgColor theme="9" tint="0.79998168889431442"/>
                </patternFill>
              </fill>
            </x14:dxf>
          </x14:cfRule>
          <xm:sqref>E8:H300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EC4C9-D8F4-42BF-A9D8-E11FFB0AFB0F}">
  <sheetPr>
    <tabColor theme="1"/>
  </sheetPr>
  <dimension ref="A1:P12"/>
  <sheetViews>
    <sheetView topLeftCell="O1" workbookViewId="0">
      <selection activeCell="O30" sqref="O30"/>
    </sheetView>
  </sheetViews>
  <sheetFormatPr defaultRowHeight="15"/>
  <cols>
    <col min="3" max="3" width="25" customWidth="1"/>
    <col min="12" max="12" width="16.42578125" customWidth="1"/>
    <col min="13" max="13" width="13.7109375" bestFit="1" customWidth="1"/>
    <col min="14" max="14" width="13.42578125" customWidth="1"/>
    <col min="15" max="15" width="13.7109375" bestFit="1" customWidth="1"/>
    <col min="17" max="17" width="11.28515625" customWidth="1"/>
    <col min="18" max="18" width="13.28515625" bestFit="1" customWidth="1"/>
  </cols>
  <sheetData>
    <row r="1" spans="1:16">
      <c r="A1" t="s">
        <v>4</v>
      </c>
      <c r="B1" cm="1">
        <f t="array" ref="B1:B2">_xlfn.SEQUENCE(ROWS($A$1:$A$2))</f>
        <v>1</v>
      </c>
      <c r="C1" t="s">
        <v>12</v>
      </c>
      <c r="D1" cm="1">
        <f t="array" ref="D1:D12">_xlfn.SEQUENCE(ROWS($C$1:$C$12))</f>
        <v>1</v>
      </c>
      <c r="F1" t="s">
        <v>4</v>
      </c>
      <c r="G1" t="e" vm="2">
        <f>_INFO_DATA!$L$1</f>
        <v>#VALUE!</v>
      </c>
      <c r="I1" t="s">
        <v>3</v>
      </c>
      <c r="J1" t="e" vm="2">
        <f>_INFO_DATA!$AB$1</f>
        <v>#VALUE!</v>
      </c>
      <c r="L1" t="e" cm="1">
        <f t="array" ref="L1">_xlfn.CHOOSECOLS(_xlfn.ANCHORARRAY(_INPUT!$A$1),$G$7:$J$7)</f>
        <v>#VALUE!</v>
      </c>
      <c r="P1" t="e" cm="1" vm="2">
        <f t="array" ref="P1">_xlfn.CHOOSECOLS(_xlfn.ANCHORARRAY(_INPUT!$A$1),$G$5)</f>
        <v>#VALUE!</v>
      </c>
    </row>
    <row r="2" spans="1:16">
      <c r="A2" t="s">
        <v>3</v>
      </c>
      <c r="B2">
        <v>2</v>
      </c>
      <c r="C2" t="s">
        <v>13</v>
      </c>
      <c r="D2">
        <v>2</v>
      </c>
      <c r="G2">
        <f>SUMMARY!$B$6-1</f>
        <v>10</v>
      </c>
      <c r="J2">
        <f>SUMMARY!$B$6-1</f>
        <v>10</v>
      </c>
    </row>
    <row r="3" spans="1:16">
      <c r="C3" t="s">
        <v>14</v>
      </c>
      <c r="D3">
        <v>3</v>
      </c>
      <c r="G3" t="e" vm="2">
        <f>SUM(G1:G2)</f>
        <v>#VALUE!</v>
      </c>
      <c r="J3" t="e" vm="2">
        <f>SUM(J1:J2)</f>
        <v>#VALUE!</v>
      </c>
    </row>
    <row r="4" spans="1:16">
      <c r="C4" t="s">
        <v>21</v>
      </c>
      <c r="D4">
        <v>4</v>
      </c>
    </row>
    <row r="5" spans="1:16">
      <c r="C5" t="s">
        <v>22</v>
      </c>
      <c r="D5">
        <v>5</v>
      </c>
      <c r="F5" t="s">
        <v>27</v>
      </c>
      <c r="G5" t="e" cm="1" vm="2">
        <f t="array" ref="G5">_xlfn.IFS(SUMMARY!$B$5="LOCAL",_RECAP!$J$3,TRUE,_RECAP!$G$3)</f>
        <v>#VALUE!</v>
      </c>
    </row>
    <row r="6" spans="1:16">
      <c r="C6" t="s">
        <v>23</v>
      </c>
      <c r="D6">
        <v>6</v>
      </c>
    </row>
    <row r="7" spans="1:16">
      <c r="C7" t="s">
        <v>15</v>
      </c>
      <c r="D7">
        <v>7</v>
      </c>
      <c r="F7" t="s">
        <v>28</v>
      </c>
      <c r="G7">
        <v>2</v>
      </c>
      <c r="H7">
        <v>4</v>
      </c>
      <c r="I7">
        <v>6</v>
      </c>
      <c r="J7">
        <v>7</v>
      </c>
    </row>
    <row r="8" spans="1:16">
      <c r="C8" t="s">
        <v>16</v>
      </c>
      <c r="D8">
        <v>8</v>
      </c>
    </row>
    <row r="9" spans="1:16">
      <c r="C9" t="s">
        <v>17</v>
      </c>
      <c r="D9">
        <v>9</v>
      </c>
    </row>
    <row r="10" spans="1:16">
      <c r="C10" t="s">
        <v>18</v>
      </c>
      <c r="D10">
        <v>10</v>
      </c>
    </row>
    <row r="11" spans="1:16">
      <c r="C11" t="s">
        <v>19</v>
      </c>
      <c r="D11">
        <v>11</v>
      </c>
    </row>
    <row r="12" spans="1:16">
      <c r="C12" t="s">
        <v>20</v>
      </c>
      <c r="D12">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8132-16D2-4881-8300-D0B533F9293A}">
  <sheetPr>
    <tabColor theme="1"/>
  </sheetPr>
  <dimension ref="A1"/>
  <sheetViews>
    <sheetView topLeftCell="A25" workbookViewId="0">
      <selection activeCell="O30" sqref="O30"/>
    </sheetView>
  </sheetViews>
  <sheetFormatPr defaultRowHeight="15"/>
  <sheetData>
    <row r="1" spans="1:1">
      <c r="A1" t="e" cm="1" vm="2">
        <f t="array" ref="A1">_xlfn.LET(_xlpm.table,_xlfn.ANCHORARRAY( SUMMARY!$E$39), _xlpm.data, _xlpm.table, _xlpm.minvals, _xlfn.BYCOL(_xlpm.data, _xlfn.LAMBDA(_xlpm.x, MIN(_xlpm.x))), _xlpm.repeatvals, _xlfn.CHOOSEROWS(_xlpm.minvals, _xlfn.SEQUENCE(ROWS(_xlpm.data), , 1, 0)), _xlfn.MAP(_xlpm.data, _xlpm.repeatvals, _xlfn.LAMBDA(_xlpm.x,_xlpm.y, (_xlpm.x = _xlpm.y))))</f>
        <v>#VALUE!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1E14F-7236-49F9-8B53-ED88B5271413}">
  <sheetPr>
    <tabColor theme="1"/>
  </sheetPr>
  <dimension ref="A1"/>
  <sheetViews>
    <sheetView workbookViewId="0">
      <selection activeCell="O30" sqref="O30"/>
    </sheetView>
  </sheetViews>
  <sheetFormatPr defaultRowHeight="15"/>
  <sheetData>
    <row r="1" spans="1:1">
      <c r="A1" t="e" cm="1" vm="2">
        <f t="array" ref="A1">_xlfn.LET(_xlpm.table,_xlfn.ANCHORARRAY( SUMMARY!$E$39), _xlpm.data, _xlpm.table, _xlpm.maxvals, _xlfn.BYCOL(_xlpm.data, _xlfn.LAMBDA(_xlpm.x, MAX(_xlpm.x))), _xlpm.repeatvals, _xlfn.CHOOSEROWS(_xlpm.maxvals, _xlfn.SEQUENCE(ROWS(_xlpm.data), , 1, 0)), _xlfn.MAP(_xlpm.data, _xlpm.repeatvals, _xlfn.LAMBDA(_xlpm.x,_xlpm.y, (_xlpm.x = _xlpm.y))))</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B03E9-D34B-4E38-9DC8-5878FB06ACE9}">
  <sheetPr>
    <tabColor theme="1"/>
  </sheetPr>
  <dimension ref="A1"/>
  <sheetViews>
    <sheetView workbookViewId="0">
      <selection activeCell="O30" sqref="O30"/>
    </sheetView>
  </sheetViews>
  <sheetFormatPr defaultRowHeight="15"/>
  <cols>
    <col min="1" max="3" width="12" bestFit="1" customWidth="1"/>
  </cols>
  <sheetData>
    <row r="1" spans="1:1">
      <c r="A1" t="e" cm="1">
        <f t="array" ref="A1">_xlfn.LET(_xlpm.data, _xlfn.CHOOSECOLS(_xlfn.ANCHORARRAY(_RECAP!$L$1), 1), _xlpm.total_pile, SUMMARY!$B$4, _xlpm.result, _xlfn.WRAPCOLS(_xlpm.data, _xlpm.total_pile), _xlpm.result)</f>
        <v>#VALUE!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0F32-0759-49B3-9FAD-8EF9C54D2264}">
  <sheetPr>
    <tabColor theme="1"/>
  </sheetPr>
  <dimension ref="A1:C22"/>
  <sheetViews>
    <sheetView workbookViewId="0">
      <selection activeCell="O30" sqref="O30"/>
    </sheetView>
  </sheetViews>
  <sheetFormatPr defaultRowHeight="15"/>
  <cols>
    <col min="1" max="1" width="11" bestFit="1" customWidth="1"/>
    <col min="3" max="3" width="10.85546875" customWidth="1"/>
  </cols>
  <sheetData>
    <row r="1" spans="1:3">
      <c r="A1" t="s">
        <v>32</v>
      </c>
      <c r="C1" t="e" cm="1">
        <f t="array" ref="C1">_xlfn.LET(_xlpm.data,_xlfn.ANCHORARRAY( _SUMID!$A$1), _xlpm.datafilter,_xlfn.ANCHORARRAY( _RECAPMIN!$A$1), _xlfn.MAKEARRAY(1, COLUMNS(_xlpm.data), _xlfn.LAMBDA(_xlpm.row_index,_xlpm.col_index, _xlfn.LET(_xlpm.select_data, _xlfn.CHOOSECOLS(_xlpm.data, _xlpm.col_index), _xlpm.select_filter, _xlfn.CHOOSECOLS(_xlpm.datafilter, _xlpm.col_index), _xlfn.CHOOSEROWS(_xlfn._xlws.FILTER(_xlpm.select_data, _xlpm.select_filter), 1)))))</f>
        <v>#VALUE!</v>
      </c>
    </row>
    <row r="2" spans="1:3">
      <c r="A2" t="s">
        <v>33</v>
      </c>
      <c r="C2" t="e" cm="1">
        <f t="array" ref="C2">_xlfn.LET(_xlpm.data,_xlfn.ANCHORARRAY( _SUMID!$A$1), _xlpm.datafilter,_xlfn.ANCHORARRAY( _RECAPMIN!$A$1), _xlfn.MAKEARRAY(1, COLUMNS(_xlpm.data), _xlfn.LAMBDA(_xlpm.row_index,_xlpm.col_index, _xlfn.LET(_xlpm.select_data, _xlfn.CHOOSECOLS(_xlpm.data, _xlpm.col_index), _xlpm.select_filter, _xlfn.CHOOSECOLS(_xlpm.datafilter, _xlpm.col_index), _xlfn.ARRAYTOTEXT(_xlfn._xlws.FILTER(_xlpm.select_data, _xlpm.select_filter))))))</f>
        <v>#VALUE!</v>
      </c>
    </row>
    <row r="3" spans="1:3">
      <c r="A3" t="s">
        <v>37</v>
      </c>
      <c r="C3" t="e" cm="1">
        <f t="array" ref="C3">_xlfn.LET(_xlpm.data,_xlfn.ANCHORARRAY( _SUMID!$A$1), _xlpm.datafilter,_xlfn.ANCHORARRAY( _RECAPMAX!$A$1), _xlfn.MAKEARRAY(1, COLUMNS(_xlpm.data), _xlfn.LAMBDA(_xlpm.row_index,_xlpm.col_index, _xlfn.LET(_xlpm.select_data, _xlfn.CHOOSECOLS(_xlpm.data, _xlpm.col_index), _xlpm.select_filter, _xlfn.CHOOSECOLS(_xlpm.datafilter, _xlpm.col_index), _xlfn.CHOOSEROWS(_xlfn._xlws.FILTER(_xlpm.select_data, _xlpm.select_filter), 1)))))</f>
        <v>#VALUE!</v>
      </c>
    </row>
    <row r="4" spans="1:3">
      <c r="A4" t="s">
        <v>34</v>
      </c>
      <c r="C4" t="e" cm="1">
        <f t="array" ref="C4">_xlfn.LET(_xlpm.data,_xlfn.ANCHORARRAY( _SUMID!$A$1), _xlpm.datafilter,_xlfn.ANCHORARRAY( _RECAPMAX!$A$1), _xlfn.MAKEARRAY(1, COLUMNS(_xlpm.data), _xlfn.LAMBDA(_xlpm.row_index,_xlpm.col_index, _xlfn.LET(_xlpm.select_data, _xlfn.CHOOSECOLS(_xlpm.data, _xlpm.col_index), _xlpm.select_filter, _xlfn.CHOOSECOLS(_xlpm.datafilter, _xlpm.col_index), _xlfn.ARRAYTOTEXT(_xlfn._xlws.FILTER(_xlpm.select_data, _xlpm.select_filter))))))</f>
        <v>#VALUE!</v>
      </c>
    </row>
    <row r="6" spans="1:3">
      <c r="C6" t="e" cm="1">
        <f t="array" ref="C6">_xlfn.LET(_xlpm.data, IF(SUMMARY!$B$5 = "GLOBAL",_xlfn.ANCHORARRAY( _GLOBAL_DATA!$A$1),_xlfn.ANCHORARRAY( _LOCAL_DATA!$A$1)), _xlpm.minid,_xlfn.ANCHORARRAY( $C$1), _RECURSIVE(_xlpm.data, _xlpm.minid, COLUMNS(_xlpm.minid)))</f>
        <v>#VALUE!</v>
      </c>
    </row>
    <row r="22" spans="3:3">
      <c r="C22" t="e" cm="1">
        <f t="array" ref="C22">_xlfn.LET(_xlpm.data, IF(SUMMARY!$B$5 = "GLOBAL",_xlfn.ANCHORARRAY( _GLOBAL_DATA!$A$1),_xlfn.ANCHORARRAY( _LOCAL_DATA!$A$1)), _xlpm.minid,_xlfn.ANCHORARRAY( $C$3), _RECURSIVE(_xlpm.data, _xlpm.minid, COLUMNS(_xlpm.minid)))</f>
        <v>#VALUE!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D378-9688-400F-9B9B-16F197F2C82E}">
  <sheetPr>
    <tabColor theme="1"/>
  </sheetPr>
  <dimension ref="A1:I77"/>
  <sheetViews>
    <sheetView workbookViewId="0">
      <selection activeCell="O30" sqref="O30"/>
    </sheetView>
  </sheetViews>
  <sheetFormatPr defaultRowHeight="15"/>
  <cols>
    <col min="1" max="1" width="14.85546875" bestFit="1" customWidth="1"/>
  </cols>
  <sheetData>
    <row r="1" spans="1:2">
      <c r="A1">
        <f>ROWS(_xlfn.ANCHORARRAY(SUMMARY!$E$3))</f>
        <v>1</v>
      </c>
      <c r="B1">
        <f>SUMMARY!$B$3</f>
        <v>1</v>
      </c>
    </row>
    <row r="2" spans="1:2">
      <c r="A2" t="b" cm="1">
        <f t="array" ref="A2">_xlfn.MAKEARRAY($A$1,$B$1,_xlfn.LAMBDA(_xlpm.x,_xlpm.y, _xlpm.x=SUMMARY!$B$6+3))</f>
        <v>0</v>
      </c>
    </row>
    <row r="18" spans="1:3">
      <c r="A18" t="s">
        <v>30</v>
      </c>
      <c r="B18" t="e" cm="1">
        <f t="array" ref="B18">_xlfn.CHOOSEROWS(_xlfn.ANCHORARRAY(SUMMARY!$E$3),SUMMARY!$B$6+3)</f>
        <v>#VALUE!</v>
      </c>
    </row>
    <row r="19" spans="1:3">
      <c r="A19" t="s">
        <v>31</v>
      </c>
      <c r="B19" t="e" cm="1">
        <f t="array" ref="B19">_xlfn.CHOOSEROWS(_xlfn.ANCHORARRAY(SUMMARY!$E$20),SUMMARY!$B$6+3)</f>
        <v>#VALUE!</v>
      </c>
    </row>
    <row r="20" spans="1:3">
      <c r="A20" t="s">
        <v>30</v>
      </c>
      <c r="B20" t="e">
        <f>MIN(_xlfn.ANCHORARRAY($B$18))</f>
        <v>#VALUE!</v>
      </c>
      <c r="C20" t="e">
        <f>MAX(_xlfn.ANCHORARRAY($B$18))</f>
        <v>#VALUE!</v>
      </c>
    </row>
    <row r="21" spans="1:3">
      <c r="A21" t="s">
        <v>31</v>
      </c>
      <c r="B21" t="e">
        <f>MIN(_xlfn.ANCHORARRAY($B$19))</f>
        <v>#VALUE!</v>
      </c>
      <c r="C21" t="e">
        <f>MAX(_xlfn.ANCHORARRAY($B$19))</f>
        <v>#VALUE!</v>
      </c>
    </row>
    <row r="23" spans="1:3">
      <c r="A23" t="s">
        <v>39</v>
      </c>
      <c r="B23" t="e" cm="1">
        <f t="array" ref="B23">_xlfn.ANCHORARRAY($B$18)=$B$20</f>
        <v>#VALUE!</v>
      </c>
    </row>
    <row r="24" spans="1:3">
      <c r="A24" t="s">
        <v>40</v>
      </c>
      <c r="B24" t="e" cm="1">
        <f t="array" ref="B24">_xlfn.ANCHORARRAY($B$18)=$C$20</f>
        <v>#VALUE!</v>
      </c>
    </row>
    <row r="26" spans="1:3">
      <c r="A26" t="s">
        <v>41</v>
      </c>
      <c r="B26" t="e" cm="1">
        <f t="array" ref="B26">_xlfn.ANCHORARRAY($B$19)=$B$21</f>
        <v>#VALUE!</v>
      </c>
    </row>
    <row r="27" spans="1:3">
      <c r="A27" t="s">
        <v>42</v>
      </c>
      <c r="B27" t="e" cm="1">
        <f t="array" ref="B27">_xlfn.ANCHORARRAY($B$19)=$C$21</f>
        <v>#VALUE!</v>
      </c>
    </row>
    <row r="29" spans="1:3">
      <c r="A29" t="s">
        <v>81</v>
      </c>
    </row>
    <row r="30" spans="1:3">
      <c r="A30">
        <f>GPT_INFO!$K$8</f>
        <v>1</v>
      </c>
      <c r="B30">
        <f>GPT_INFO!$K$9</f>
        <v>0</v>
      </c>
      <c r="C30" t="b">
        <f>A30&lt;B30</f>
        <v>0</v>
      </c>
    </row>
    <row r="31" spans="1:3">
      <c r="A31">
        <f>GPT_INFO!$K$10</f>
        <v>1</v>
      </c>
      <c r="B31">
        <f>GPT_INFO!$K$11</f>
        <v>0</v>
      </c>
      <c r="C31" t="b">
        <f t="shared" ref="C31:C33" si="0">A31&lt;B31</f>
        <v>0</v>
      </c>
    </row>
    <row r="32" spans="1:3">
      <c r="A32">
        <f>GPT_INFO!$K$12</f>
        <v>1</v>
      </c>
      <c r="B32">
        <f>GPT_INFO!$K$13</f>
        <v>0</v>
      </c>
      <c r="C32" t="b">
        <f t="shared" si="0"/>
        <v>0</v>
      </c>
    </row>
    <row r="33" spans="1:9">
      <c r="A33">
        <f>GPT_INFO!$K$14</f>
        <v>1</v>
      </c>
      <c r="B33">
        <f>GPT_INFO!$K$15</f>
        <v>1</v>
      </c>
      <c r="C33" t="b">
        <f t="shared" si="0"/>
        <v>0</v>
      </c>
    </row>
    <row r="34" spans="1:9">
      <c r="A34" t="s">
        <v>78</v>
      </c>
    </row>
    <row r="35" spans="1:9">
      <c r="A35" t="s">
        <v>84</v>
      </c>
      <c r="B35" t="e" cm="1" vm="1">
        <f t="array" ref="B35">_xlfn.CHOOSECOLS(_xlfn.ANCHORARRAY($B$18),_xlfn.SEQUENCE($B$30-$A$30+1,,$A$30))</f>
        <v>#VALUE!</v>
      </c>
    </row>
    <row r="36" spans="1:9">
      <c r="A36" t="s">
        <v>85</v>
      </c>
      <c r="B36" t="e" cm="1" vm="1">
        <f t="array" ref="B36">_xlfn.CHOOSECOLS(_xlfn.ANCHORARRAY($B$18),_xlfn.SEQUENCE($B$31-$A$31+1,,$A$31))</f>
        <v>#VALUE!</v>
      </c>
    </row>
    <row r="37" spans="1:9">
      <c r="A37" t="s">
        <v>86</v>
      </c>
      <c r="B37" t="e" cm="1" vm="1">
        <f t="array" ref="B37">_xlfn.CHOOSECOLS(_xlfn.ANCHORARRAY($B$18),_xlfn.SEQUENCE($B$32-$A$32+1,,$A$32))</f>
        <v>#VALUE!</v>
      </c>
    </row>
    <row r="38" spans="1:9">
      <c r="A38" t="s">
        <v>87</v>
      </c>
      <c r="B38" t="e" cm="1">
        <f t="array" ref="B38">_xlfn.CHOOSECOLS(_xlfn.ANCHORARRAY($B$18),_xlfn.SEQUENCE($B$33-$A$33+1,,$A$33))</f>
        <v>#VALUE!</v>
      </c>
    </row>
    <row r="39" spans="1:9">
      <c r="A39" t="s">
        <v>39</v>
      </c>
      <c r="B39">
        <v>1</v>
      </c>
      <c r="C39" t="e" vm="2">
        <f>MIN(_xlfn.ANCHORARRAY($B$35))</f>
        <v>#VALUE!</v>
      </c>
      <c r="D39">
        <v>2</v>
      </c>
      <c r="E39" t="e" vm="2">
        <f>MIN(_xlfn.ANCHORARRAY($B$36))</f>
        <v>#VALUE!</v>
      </c>
      <c r="F39">
        <v>3</v>
      </c>
      <c r="G39" t="e" vm="2">
        <f>MIN(_xlfn.ANCHORARRAY($B$37))</f>
        <v>#VALUE!</v>
      </c>
      <c r="H39">
        <v>4</v>
      </c>
      <c r="I39" t="e">
        <f>MIN(_xlfn.ANCHORARRAY($B$38))</f>
        <v>#VALUE!</v>
      </c>
    </row>
    <row r="40" spans="1:9">
      <c r="A40" t="s">
        <v>40</v>
      </c>
      <c r="B40">
        <v>1</v>
      </c>
      <c r="C40" t="e" vm="2">
        <f>MAX(_xlfn.ANCHORARRAY($B$35))</f>
        <v>#VALUE!</v>
      </c>
      <c r="D40">
        <v>2</v>
      </c>
      <c r="E40" t="e" vm="2">
        <f>MAX(_xlfn.ANCHORARRAY($B$36))</f>
        <v>#VALUE!</v>
      </c>
      <c r="F40">
        <v>3</v>
      </c>
      <c r="G40" t="e" vm="2">
        <f>MAX(_xlfn.ANCHORARRAY($B$37))</f>
        <v>#VALUE!</v>
      </c>
      <c r="H40">
        <v>4</v>
      </c>
      <c r="I40" t="e">
        <f>MAX(_xlfn.ANCHORARRAY($B$38))</f>
        <v>#VALUE!</v>
      </c>
    </row>
    <row r="41" spans="1:9">
      <c r="A41" t="s">
        <v>88</v>
      </c>
      <c r="B41" t="e" cm="1" vm="2">
        <f t="array" ref="B41">_xlfn.ANCHORARRAY($B$35)=$C$39</f>
        <v>#VALUE!</v>
      </c>
    </row>
    <row r="42" spans="1:9">
      <c r="A42" t="s">
        <v>89</v>
      </c>
      <c r="B42" t="e" cm="1" vm="2">
        <f t="array" ref="B42">_xlfn.ANCHORARRAY(B36)=$E$39</f>
        <v>#VALUE!</v>
      </c>
    </row>
    <row r="43" spans="1:9">
      <c r="A43" t="s">
        <v>90</v>
      </c>
      <c r="B43" t="e" cm="1" vm="2">
        <f t="array" ref="B43">_xlfn.ANCHORARRAY($B$37)=$G$39</f>
        <v>#VALUE!</v>
      </c>
    </row>
    <row r="44" spans="1:9">
      <c r="A44" t="s">
        <v>91</v>
      </c>
      <c r="B44" t="e" cm="1">
        <f t="array" ref="B44">_xlfn.ANCHORARRAY($B$38)=I39</f>
        <v>#VALUE!</v>
      </c>
    </row>
    <row r="45" spans="1:9">
      <c r="A45" t="s">
        <v>92</v>
      </c>
      <c r="B45" t="e" cm="1" vm="2">
        <f t="array" ref="B45">_xlfn.ANCHORARRAY($B$35)=$C$40</f>
        <v>#VALUE!</v>
      </c>
    </row>
    <row r="46" spans="1:9">
      <c r="A46" t="s">
        <v>93</v>
      </c>
      <c r="B46" t="e" cm="1" vm="2">
        <f t="array" ref="B46">_xlfn.ANCHORARRAY($B$36)=$E$40</f>
        <v>#VALUE!</v>
      </c>
    </row>
    <row r="47" spans="1:9">
      <c r="A47" t="s">
        <v>94</v>
      </c>
      <c r="B47" t="e" cm="1" vm="2">
        <f t="array" ref="B47">_xlfn.ANCHORARRAY($B$37)=G40</f>
        <v>#VALUE!</v>
      </c>
    </row>
    <row r="48" spans="1:9">
      <c r="A48" t="s">
        <v>95</v>
      </c>
      <c r="B48" t="e" cm="1">
        <f t="array" ref="B48">_xlfn.ANCHORARRAY($B$38)=I40</f>
        <v>#VALUE!</v>
      </c>
    </row>
    <row r="49" spans="1:9">
      <c r="A49" t="s">
        <v>96</v>
      </c>
      <c r="B49" t="e" cm="1" vm="2">
        <f t="array" ref="B49:E49">_xlfn.HSTACK(_xlfn.ANCHORARRAY($B$41),_xlfn.ANCHORARRAY($B$42),_xlfn.ANCHORARRAY($B$43),_xlfn.ANCHORARRAY($B$44))</f>
        <v>#VALUE!</v>
      </c>
      <c r="C49" t="e" vm="2">
        <v>#VALUE!</v>
      </c>
      <c r="D49" t="e" vm="2">
        <v>#VALUE!</v>
      </c>
      <c r="E49" t="e">
        <v>#VALUE!</v>
      </c>
    </row>
    <row r="50" spans="1:9">
      <c r="A50" t="s">
        <v>97</v>
      </c>
      <c r="B50" t="e" cm="1" vm="1">
        <f t="array" ref="B50">_xlfn.TOROW(_xlfn.ANCHORARRAY($B$49),3)</f>
        <v>#VALUE!</v>
      </c>
    </row>
    <row r="51" spans="1:9">
      <c r="A51" t="s">
        <v>98</v>
      </c>
      <c r="B51" t="e" cm="1" vm="2">
        <f t="array" ref="B51:E51">_xlfn.HSTACK(_xlfn.ANCHORARRAY($B$45),_xlfn.ANCHORARRAY($B$46),_xlfn.ANCHORARRAY($B$47),_xlfn.ANCHORARRAY($B$48))</f>
        <v>#VALUE!</v>
      </c>
      <c r="C51" t="e" vm="2">
        <v>#VALUE!</v>
      </c>
      <c r="D51" t="e" vm="2">
        <v>#VALUE!</v>
      </c>
      <c r="E51" t="e">
        <v>#VALUE!</v>
      </c>
    </row>
    <row r="52" spans="1:9">
      <c r="A52" t="s">
        <v>99</v>
      </c>
      <c r="B52" t="e" cm="1" vm="1">
        <f t="array" ref="B52">_xlfn.TOROW(_xlfn.ANCHORARRAY($B$51),3)</f>
        <v>#VALUE!</v>
      </c>
    </row>
    <row r="54" spans="1:9">
      <c r="A54" t="s">
        <v>77</v>
      </c>
    </row>
    <row r="55" spans="1:9">
      <c r="A55" t="s">
        <v>100</v>
      </c>
      <c r="B55" t="e" cm="1" vm="1">
        <f t="array" ref="B55">_xlfn.CHOOSECOLS(_xlfn.ANCHORARRAY($B$19),_xlfn.SEQUENCE($B$30-$A$30+1,,$A$30))</f>
        <v>#VALUE!</v>
      </c>
    </row>
    <row r="56" spans="1:9">
      <c r="A56" t="s">
        <v>101</v>
      </c>
      <c r="B56" t="e" cm="1" vm="1">
        <f t="array" ref="B56">_xlfn.CHOOSECOLS(_xlfn.ANCHORARRAY($B$19),_xlfn.SEQUENCE($B$31-$A$31+1,,$A$31))</f>
        <v>#VALUE!</v>
      </c>
    </row>
    <row r="57" spans="1:9">
      <c r="A57" t="s">
        <v>102</v>
      </c>
      <c r="B57" t="e" cm="1" vm="1">
        <f t="array" ref="B57">_xlfn.CHOOSECOLS(_xlfn.ANCHORARRAY($B$19),_xlfn.SEQUENCE($B$32-$A$32+1,,$A$32))</f>
        <v>#VALUE!</v>
      </c>
    </row>
    <row r="58" spans="1:9">
      <c r="A58" t="s">
        <v>103</v>
      </c>
      <c r="B58" t="e" cm="1">
        <f t="array" ref="B58">_xlfn.CHOOSECOLS(_xlfn.ANCHORARRAY($B$19),_xlfn.SEQUENCE($B$33-$A$33+1,,$A$33))</f>
        <v>#VALUE!</v>
      </c>
    </row>
    <row r="59" spans="1:9">
      <c r="A59" t="s">
        <v>41</v>
      </c>
      <c r="B59">
        <v>1</v>
      </c>
      <c r="C59" t="e" vm="2">
        <f>MIN(_xlfn.ANCHORARRAY($B$55))</f>
        <v>#VALUE!</v>
      </c>
      <c r="D59">
        <v>2</v>
      </c>
      <c r="E59" t="e" vm="2">
        <f>MIN(_xlfn.ANCHORARRAY($B$56))</f>
        <v>#VALUE!</v>
      </c>
      <c r="F59">
        <v>3</v>
      </c>
      <c r="G59" t="e" vm="2">
        <f>MIN(_xlfn.ANCHORARRAY($B$57))</f>
        <v>#VALUE!</v>
      </c>
      <c r="H59">
        <v>4</v>
      </c>
      <c r="I59" t="e">
        <f>MIN(_xlfn.ANCHORARRAY($B$58))</f>
        <v>#VALUE!</v>
      </c>
    </row>
    <row r="60" spans="1:9">
      <c r="A60" t="s">
        <v>42</v>
      </c>
      <c r="B60">
        <v>1</v>
      </c>
      <c r="C60" t="e" vm="2">
        <f>MAX(_xlfn.ANCHORARRAY($B$55))</f>
        <v>#VALUE!</v>
      </c>
      <c r="D60">
        <v>2</v>
      </c>
      <c r="E60" t="e" vm="2">
        <f>MAX(_xlfn.ANCHORARRAY($B$56))</f>
        <v>#VALUE!</v>
      </c>
      <c r="F60">
        <v>3</v>
      </c>
      <c r="G60" t="e" vm="2">
        <f>MAX(_xlfn.ANCHORARRAY($B$57))</f>
        <v>#VALUE!</v>
      </c>
      <c r="H60">
        <v>4</v>
      </c>
      <c r="I60" t="e">
        <f>MAX(_xlfn.ANCHORARRAY($B$58))</f>
        <v>#VALUE!</v>
      </c>
    </row>
    <row r="61" spans="1:9">
      <c r="A61" t="s">
        <v>104</v>
      </c>
      <c r="B61" t="e" cm="1" vm="2">
        <f t="array" ref="B61">_xlfn.ANCHORARRAY($B$55)=$C$59</f>
        <v>#VALUE!</v>
      </c>
    </row>
    <row r="62" spans="1:9">
      <c r="A62" t="s">
        <v>105</v>
      </c>
      <c r="B62" t="e" cm="1" vm="2">
        <f t="array" ref="B62">_xlfn.ANCHORARRAY($B$56)=$E$59</f>
        <v>#VALUE!</v>
      </c>
    </row>
    <row r="63" spans="1:9">
      <c r="A63" t="s">
        <v>106</v>
      </c>
      <c r="B63" t="e" cm="1" vm="2">
        <f t="array" ref="B63">_xlfn.ANCHORARRAY($B$57)=$G$59</f>
        <v>#VALUE!</v>
      </c>
    </row>
    <row r="64" spans="1:9">
      <c r="A64" t="s">
        <v>107</v>
      </c>
      <c r="B64" t="e" cm="1">
        <f t="array" ref="B64">_xlfn.ANCHORARRAY($B$58)=$I$59</f>
        <v>#VALUE!</v>
      </c>
    </row>
    <row r="65" spans="1:5">
      <c r="A65" t="s">
        <v>108</v>
      </c>
      <c r="B65" t="e" cm="1" vm="2">
        <f t="array" ref="B65">_xlfn.ANCHORARRAY($B$55)=$C$60</f>
        <v>#VALUE!</v>
      </c>
    </row>
    <row r="66" spans="1:5">
      <c r="A66" t="s">
        <v>109</v>
      </c>
      <c r="B66" t="e" cm="1" vm="2">
        <f t="array" ref="B66">_xlfn.ANCHORARRAY($B$56)=$E$60</f>
        <v>#VALUE!</v>
      </c>
    </row>
    <row r="67" spans="1:5">
      <c r="A67" t="s">
        <v>110</v>
      </c>
      <c r="B67" t="e" cm="1" vm="2">
        <f t="array" ref="B67">_xlfn.ANCHORARRAY($B$57)=$G$60</f>
        <v>#VALUE!</v>
      </c>
    </row>
    <row r="68" spans="1:5">
      <c r="A68" t="s">
        <v>111</v>
      </c>
      <c r="B68" t="e" cm="1">
        <f t="array" ref="B68">_xlfn.ANCHORARRAY($B$58)=$I$60</f>
        <v>#VALUE!</v>
      </c>
    </row>
    <row r="69" spans="1:5">
      <c r="A69" t="s">
        <v>112</v>
      </c>
      <c r="B69" t="e" cm="1" vm="2">
        <f t="array" ref="B69:E69">_xlfn.HSTACK(_xlfn.ANCHORARRAY($B$61),_xlfn.ANCHORARRAY($B$62),_xlfn.ANCHORARRAY($B$63),_xlfn.ANCHORARRAY($B$64))</f>
        <v>#VALUE!</v>
      </c>
      <c r="C69" t="e" vm="2">
        <v>#VALUE!</v>
      </c>
      <c r="D69" t="e" vm="2">
        <v>#VALUE!</v>
      </c>
      <c r="E69" t="e">
        <v>#VALUE!</v>
      </c>
    </row>
    <row r="70" spans="1:5">
      <c r="A70" t="s">
        <v>113</v>
      </c>
      <c r="B70" t="e" cm="1" vm="1">
        <f t="array" ref="B70">_xlfn.TOROW(_xlfn.ANCHORARRAY($B$69),3)</f>
        <v>#VALUE!</v>
      </c>
    </row>
    <row r="71" spans="1:5">
      <c r="A71" t="s">
        <v>114</v>
      </c>
      <c r="B71" t="e" cm="1" vm="2">
        <f t="array" ref="B71:E71">_xlfn.HSTACK(_xlfn.ANCHORARRAY($B$65),_xlfn.ANCHORARRAY($B$66),_xlfn.ANCHORARRAY($B$67),_xlfn.ANCHORARRAY($B$68))</f>
        <v>#VALUE!</v>
      </c>
      <c r="C71" t="e" vm="2">
        <v>#VALUE!</v>
      </c>
      <c r="D71" t="e" vm="2">
        <v>#VALUE!</v>
      </c>
      <c r="E71" t="e">
        <v>#VALUE!</v>
      </c>
    </row>
    <row r="72" spans="1:5">
      <c r="A72" t="s">
        <v>115</v>
      </c>
      <c r="B72" t="e" cm="1" vm="1">
        <f t="array" ref="B72">_xlfn.TOROW(_xlfn.ANCHORARRAY($B$71),3)</f>
        <v>#VALUE!</v>
      </c>
    </row>
    <row r="74" spans="1:5">
      <c r="A74">
        <v>1</v>
      </c>
      <c r="B74" t="b" cm="1">
        <f t="array" ref="B74">_xlfn.MAKEARRAY(1,COLUMNS(_xlfn.ANCHORARRAY($A$2)),_xlfn.LAMBDA(_xlpm.x,_xlpm.y,AND(_xlpm.y&gt;=$A$30,_xlpm.y&lt;=$B$30)))</f>
        <v>0</v>
      </c>
    </row>
    <row r="75" spans="1:5">
      <c r="A75">
        <v>2</v>
      </c>
      <c r="B75" t="b" cm="1">
        <f t="array" ref="B75">_xlfn.MAKEARRAY(1,COLUMNS(_xlfn.ANCHORARRAY($A$2)),_xlfn.LAMBDA(_xlpm.x,_xlpm.y,AND(_xlpm.y&gt;=$A$31,_xlpm.y&lt;=$B$31)))</f>
        <v>0</v>
      </c>
    </row>
    <row r="76" spans="1:5">
      <c r="A76">
        <v>3</v>
      </c>
      <c r="B76" t="b" cm="1">
        <f t="array" ref="B76">_xlfn.MAKEARRAY(1,COLUMNS(_xlfn.ANCHORARRAY($A$2)),_xlfn.LAMBDA(_xlpm.x,_xlpm.y,AND(_xlpm.y&gt;=$A$32,_xlpm.y&lt;=$B$32)))</f>
        <v>0</v>
      </c>
    </row>
    <row r="77" spans="1:5">
      <c r="A77">
        <v>4</v>
      </c>
      <c r="B77" t="b" cm="1">
        <f t="array" ref="B77">_xlfn.MAKEARRAY(1,COLUMNS(_xlfn.ANCHORARRAY($A$2)),_xlfn.LAMBDA(_xlpm.x,_xlpm.y,AND(_xlpm.y&gt;=$A$33,_xlpm.y&lt;=$B$33)))</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032D6-F149-438E-BED7-850FC57BB2D8}">
  <sheetPr>
    <tabColor rgb="FF0070C0"/>
  </sheetPr>
  <dimension ref="A1:D8"/>
  <sheetViews>
    <sheetView showGridLines="0" workbookViewId="0"/>
  </sheetViews>
  <sheetFormatPr defaultRowHeight="15"/>
  <cols>
    <col min="1" max="1" width="16.42578125" style="45" bestFit="1" customWidth="1"/>
    <col min="2" max="2" width="24.7109375" style="46" customWidth="1"/>
    <col min="3" max="3" width="2.28515625" customWidth="1"/>
    <col min="4" max="4" width="11.42578125" style="78" customWidth="1"/>
    <col min="5" max="50" width="13.5703125" customWidth="1"/>
  </cols>
  <sheetData>
    <row r="1" spans="1:4" s="80" customFormat="1" ht="28.5" customHeight="1" thickBot="1">
      <c r="A1" s="86" t="s">
        <v>61</v>
      </c>
      <c r="B1" s="86"/>
      <c r="C1" s="4"/>
      <c r="D1" s="79" t="e" cm="1" vm="2">
        <f t="array" ref="D1">_xlfn.VSTACK(_xlfn.CHOOSECOLS(TRANSPOSE(_xlfn.ANCHORARRAY(_INFO_DATA!$F$1)),_xlfn.ANCHORARRAY( _LOAD_VIEWER!$A$1) - 1), _xlfn.CHOOSECOLS(_xlfn._xlws.FILTER(_xlfn.ANCHORARRAY(_INPUT!$A$1),_xlfn.ANCHORARRAY( _LOAD_VIEWER!$C$1)),_xlfn.ANCHORARRAY( _LOAD_VIEWER!$A$1)))</f>
        <v>#VALUE!</v>
      </c>
    </row>
    <row r="2" spans="1:4">
      <c r="A2" s="37" t="s">
        <v>0</v>
      </c>
      <c r="B2" s="38">
        <f>ROWS(_xlfn.ANCHORARRAY(_INFO_DATA!$A$1))</f>
        <v>1</v>
      </c>
    </row>
    <row r="3" spans="1:4" ht="14.25" customHeight="1">
      <c r="A3" s="39" t="s">
        <v>6</v>
      </c>
      <c r="B3" s="40">
        <f>ROWS(_xlfn.ANCHORARRAY(_INFO_DATA!$C$1))</f>
        <v>1</v>
      </c>
    </row>
    <row r="4" spans="1:4">
      <c r="A4" s="39" t="s">
        <v>9</v>
      </c>
      <c r="B4" s="40" t="e" cm="1">
        <f t="array" ref="B4">_xlfn.CHOOSECOLS(_xlfn.ANCHORARRAY(_LOAD_VIEWER!$J$1),1)</f>
        <v>#VALUE!</v>
      </c>
    </row>
    <row r="5" spans="1:4">
      <c r="A5" s="39" t="s">
        <v>10</v>
      </c>
      <c r="B5" s="40" t="e" cm="1">
        <f t="array" ref="B5">_xlfn.CHOOSECOLS(_xlfn.ANCHORARRAY(_LOAD_VIEWER!$J$1),3)</f>
        <v>#VALUE!</v>
      </c>
    </row>
    <row r="6" spans="1:4" ht="15.75" thickBot="1">
      <c r="A6" s="41" t="s">
        <v>11</v>
      </c>
      <c r="B6" s="42" t="e" cm="1">
        <f t="array" ref="B6">_xlfn.CHOOSECOLS(_xlfn.ANCHORARRAY(_LOAD_VIEWER!$J$1),4)</f>
        <v>#VALUE!</v>
      </c>
    </row>
    <row r="7" spans="1:4">
      <c r="A7" s="81" t="s">
        <v>1</v>
      </c>
      <c r="B7" s="43" t="s">
        <v>5</v>
      </c>
    </row>
    <row r="8" spans="1:4" ht="15.75" thickBot="1">
      <c r="A8" s="82" t="s">
        <v>7</v>
      </c>
      <c r="B8" s="44">
        <v>18</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9218" r:id="rId4" name="Spinner 2">
              <controlPr defaultSize="0" autoPict="0">
                <anchor moveWithCells="1" sizeWithCells="1">
                  <from>
                    <xdr:col>1</xdr:col>
                    <xdr:colOff>1247775</xdr:colOff>
                    <xdr:row>8</xdr:row>
                    <xdr:rowOff>161925</xdr:rowOff>
                  </from>
                  <to>
                    <xdr:col>1</xdr:col>
                    <xdr:colOff>1581150</xdr:colOff>
                    <xdr:row>11</xdr:row>
                    <xdr:rowOff>47625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7B9DC9AD-AFE8-4375-9BB5-2CCC89721F7B}">
          <x14:formula1>
            <xm:f>_INFO_DATA!$D$1:$D$5</xm:f>
          </x14:formula1>
          <xm:sqref>B7</xm:sqref>
        </x14:dataValidation>
        <x14:dataValidation type="list" allowBlank="1" showInputMessage="1" showErrorMessage="1" xr:uid="{D8CE5A42-05C3-4DA8-8418-16327F2CE369}">
          <x14:formula1>
            <xm:f>_xlfn.ANCHORARRAY(_INFO_DATA!$B$1)</xm:f>
          </x14:formula1>
          <xm:sqref>B8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848-84D2-43C6-BA32-52B8BAA3B27D}">
  <sheetPr>
    <tabColor theme="1"/>
  </sheetPr>
  <dimension ref="A1:C1"/>
  <sheetViews>
    <sheetView workbookViewId="0">
      <selection activeCell="N26" sqref="N26"/>
    </sheetView>
  </sheetViews>
  <sheetFormatPr defaultRowHeight="15"/>
  <sheetData>
    <row r="1" spans="1:3">
      <c r="A1">
        <f>PILE_VIEWER!$B$8</f>
        <v>15</v>
      </c>
      <c r="C1" t="e" cm="1">
        <f t="array" ref="C1">_xlfn._xlws.FILTER(_xlfn.ANCHORARRAY(_INPUT!$A$1),_xlfn.CHOOSECOLS(_xlfn.ANCHORARRAY(_INPUT!$A$1),7)=$A$1)</f>
        <v>#VALUE!</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BCEC3-D5D3-49B4-A3E5-1A0AE664A6F3}">
  <sheetPr>
    <tabColor theme="1"/>
  </sheetPr>
  <dimension ref="A1:D2"/>
  <sheetViews>
    <sheetView workbookViewId="0">
      <selection activeCell="N26" sqref="N26"/>
    </sheetView>
  </sheetViews>
  <sheetFormatPr defaultRowHeight="15"/>
  <sheetData>
    <row r="1" spans="1:4">
      <c r="A1" t="s">
        <v>59</v>
      </c>
      <c r="B1" t="s">
        <v>60</v>
      </c>
      <c r="D1" t="e" cm="1" vm="2">
        <f t="array" ref="D1">_xlfn.CHOOSECOLS(_xlfn.ANCHORARRAY(_PILE1!$C$1),4,_xlfn.ANCHORARRAY($A$2))</f>
        <v>#VALUE!</v>
      </c>
    </row>
    <row r="2" spans="1:4">
      <c r="A2" t="e" cm="1" vm="2">
        <f t="array" ref="A2">_xlfn.LET(_xlpm.selected_view, PILE_VIEWER!$B$7, _xlfn.IFS(_xlpm.selected_view = "GLOBAL",_xlfn.ANCHORARRAY(_INFO_DATA!$L$1), _xlpm.selected_view = "LOCAL",_xlfn.ANCHORARRAY( _INFO_DATA!$AB$1), _xlpm.selected_view = "LATERAL MINIMUM",_xlfn.ANCHORARRAY( _INFO_DATA!$T$1), _xlpm.selected_view = "LATERAL MAXIMUM",_xlfn.ANCHORARRAY( _INFO_DATA!$X$1), TRUE, _xlfn.DROP(_xlfn.ANCHORARRAY(_INFO_DATA!$H$1),1)))</f>
        <v>#VALUE!</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2AB6-FB92-4139-8622-9D656519C71D}">
  <sheetPr>
    <tabColor rgb="FF0070C0"/>
  </sheetPr>
  <dimension ref="A1:E21"/>
  <sheetViews>
    <sheetView showGridLines="0" zoomScaleNormal="100" workbookViewId="0"/>
  </sheetViews>
  <sheetFormatPr defaultRowHeight="15"/>
  <cols>
    <col min="1" max="1" width="16.42578125" style="45" bestFit="1" customWidth="1"/>
    <col min="2" max="2" width="24.7109375" style="46" customWidth="1"/>
    <col min="3" max="4" width="2.28515625" customWidth="1"/>
    <col min="5" max="5" width="11.42578125" style="78" customWidth="1"/>
    <col min="6" max="51" width="13.5703125" customWidth="1"/>
  </cols>
  <sheetData>
    <row r="1" spans="1:5" s="79" customFormat="1" ht="28.5" customHeight="1" thickBot="1">
      <c r="A1" s="86" t="s">
        <v>62</v>
      </c>
      <c r="B1" s="86"/>
      <c r="C1"/>
      <c r="D1"/>
      <c r="E1" s="79" t="e" cm="1" vm="2">
        <f t="array" ref="E1">_xlfn.LET(_xlpm.label, _xlfn.CHOOSECOLS(TRANSPOSE(_xlfn.ANCHORARRAY(_INFO_DATA!$F$1)), 3,_xlfn.ANCHORARRAY( _PILE2!$A$2) - 1), _xlpm.data,_xlfn.ANCHORARRAY( _PILE2!$D$1), _xlfn.VSTACK(_xlpm.label, _xlpm.data))</f>
        <v>#VALUE!</v>
      </c>
    </row>
    <row r="2" spans="1:5">
      <c r="A2" s="37" t="s">
        <v>0</v>
      </c>
      <c r="B2" s="38">
        <f>ROWS(_xlfn.ANCHORARRAY(_INFO_DATA!$A$1))</f>
        <v>1</v>
      </c>
    </row>
    <row r="3" spans="1:5" ht="14.25" customHeight="1">
      <c r="A3" s="39" t="s">
        <v>6</v>
      </c>
      <c r="B3" s="40">
        <f>ROWS(_xlfn.ANCHORARRAY(_INFO_DATA!$C$1))</f>
        <v>1</v>
      </c>
    </row>
    <row r="4" spans="1:5">
      <c r="A4" s="39" t="s">
        <v>9</v>
      </c>
      <c r="B4" s="40" t="e" cm="1">
        <f t="array" ref="B4">_xlfn.CHOOSECOLS(_xlfn.ANCHORARRAY(_LOAD_VIEWER!$J$1),1)</f>
        <v>#VALUE!</v>
      </c>
    </row>
    <row r="5" spans="1:5">
      <c r="A5" s="39" t="s">
        <v>10</v>
      </c>
      <c r="B5" s="40" t="e" cm="1">
        <f t="array" ref="B5">_xlfn.CHOOSECOLS(_xlfn.ANCHORARRAY(_LOAD_VIEWER!$J$1),3)</f>
        <v>#VALUE!</v>
      </c>
    </row>
    <row r="6" spans="1:5" ht="15.75" thickBot="1">
      <c r="A6" s="41" t="s">
        <v>11</v>
      </c>
      <c r="B6" s="42" t="e" cm="1">
        <f t="array" ref="B6">_xlfn.CHOOSECOLS(_xlfn.ANCHORARRAY(_LOAD_VIEWER!$J$1),4)</f>
        <v>#VALUE!</v>
      </c>
    </row>
    <row r="7" spans="1:5">
      <c r="A7" s="81" t="s">
        <v>1</v>
      </c>
      <c r="B7" s="43" t="s">
        <v>5</v>
      </c>
    </row>
    <row r="8" spans="1:5" ht="15.75" thickBot="1">
      <c r="A8" s="82" t="s">
        <v>36</v>
      </c>
      <c r="B8" s="44">
        <v>15</v>
      </c>
    </row>
    <row r="13" spans="1:5" ht="15.75" thickBot="1"/>
    <row r="14" spans="1:5">
      <c r="A14" s="69" t="s">
        <v>66</v>
      </c>
      <c r="B14" s="32" cm="1">
        <f t="array" ref="B14:B21">GPT_INFO!$K$8:$K$15</f>
        <v>1</v>
      </c>
    </row>
    <row r="15" spans="1:5">
      <c r="A15" s="88" t="s">
        <v>68</v>
      </c>
      <c r="B15" s="84">
        <v>0</v>
      </c>
    </row>
    <row r="16" spans="1:5">
      <c r="A16" s="88" t="s">
        <v>69</v>
      </c>
      <c r="B16" s="84">
        <v>1</v>
      </c>
    </row>
    <row r="17" spans="1:2">
      <c r="A17" s="88" t="s">
        <v>67</v>
      </c>
      <c r="B17" s="84">
        <v>0</v>
      </c>
    </row>
    <row r="18" spans="1:2">
      <c r="A18" s="88" t="s">
        <v>70</v>
      </c>
      <c r="B18" s="84">
        <v>1</v>
      </c>
    </row>
    <row r="19" spans="1:2">
      <c r="A19" s="88" t="s">
        <v>82</v>
      </c>
      <c r="B19" s="84">
        <v>0</v>
      </c>
    </row>
    <row r="20" spans="1:2">
      <c r="A20" s="88" t="s">
        <v>83</v>
      </c>
      <c r="B20" s="84">
        <v>1</v>
      </c>
    </row>
    <row r="21" spans="1:2" ht="15.75" thickBot="1">
      <c r="A21" s="70" t="s">
        <v>71</v>
      </c>
      <c r="B21" s="85">
        <v>1</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Spinner 1">
              <controlPr defaultSize="0" autoPict="0">
                <anchor moveWithCells="1" sizeWithCells="1">
                  <from>
                    <xdr:col>1</xdr:col>
                    <xdr:colOff>1247775</xdr:colOff>
                    <xdr:row>8</xdr:row>
                    <xdr:rowOff>161925</xdr:rowOff>
                  </from>
                  <to>
                    <xdr:col>1</xdr:col>
                    <xdr:colOff>1581150</xdr:colOff>
                    <xdr:row>11</xdr:row>
                    <xdr:rowOff>47625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06475C61-8E09-4197-825A-DE6E1D1E5B50}">
            <xm:f>_SSUMSEP!$I2</xm:f>
            <x14:dxf>
              <fill>
                <patternFill>
                  <bgColor theme="9" tint="0.79998168889431442"/>
                </patternFill>
              </fill>
              <border>
                <left style="thin">
                  <color auto="1"/>
                </left>
                <right style="thin">
                  <color auto="1"/>
                </right>
                <bottom style="thin">
                  <color auto="1"/>
                </bottom>
              </border>
            </x14:dxf>
          </x14:cfRule>
          <x14:cfRule type="expression" priority="2" id="{81BC59E5-8048-4281-A5ED-660C88D87A91}">
            <xm:f>_SSUMSEP!$H2</xm:f>
            <x14:dxf>
              <fill>
                <patternFill>
                  <bgColor theme="5" tint="0.79998168889431442"/>
                </patternFill>
              </fill>
              <border>
                <left style="thin">
                  <color auto="1"/>
                </left>
                <right style="thin">
                  <color auto="1"/>
                </right>
                <bottom style="thin">
                  <color auto="1"/>
                </bottom>
              </border>
            </x14:dxf>
          </x14:cfRule>
          <x14:cfRule type="expression" priority="7" id="{195AAF8E-CC34-4CCF-AE8E-9E76A51BAC91}">
            <xm:f>_SSUMSEP!$G2</xm:f>
            <x14:dxf>
              <fill>
                <patternFill>
                  <bgColor theme="7" tint="0.79998168889431442"/>
                </patternFill>
              </fill>
              <border>
                <left style="thin">
                  <color auto="1"/>
                </left>
                <right style="thin">
                  <color auto="1"/>
                </right>
                <bottom style="thin">
                  <color auto="1"/>
                </bottom>
              </border>
            </x14:dxf>
          </x14:cfRule>
          <x14:cfRule type="expression" priority="8" id="{FD7FCE9C-6E9D-42FC-BA52-E3C31CADEB1B}">
            <xm:f>_SSUMSEP!$F2</xm:f>
            <x14:dxf>
              <fill>
                <patternFill>
                  <bgColor theme="8" tint="0.79998168889431442"/>
                </patternFill>
              </fill>
              <border>
                <left style="thin">
                  <color auto="1"/>
                </left>
                <right style="thin">
                  <color auto="1"/>
                </right>
                <bottom style="thin">
                  <color auto="1"/>
                </bottom>
              </border>
            </x14:dxf>
          </x14:cfRule>
          <xm:sqref>E2:CZ300</xm:sqref>
        </x14:conditionalFormatting>
        <x14:conditionalFormatting xmlns:xm="http://schemas.microsoft.com/office/excel/2006/main">
          <x14:cfRule type="expression" priority="3" id="{39B1A891-5733-47B1-B840-A91E84D93975}">
            <xm:f>_SSUMSEP!$I2</xm:f>
            <x14:dxf>
              <fill>
                <patternFill patternType="lightGrid">
                  <bgColor theme="9" tint="0.39994506668294322"/>
                </patternFill>
              </fill>
            </x14:dxf>
          </x14:cfRule>
          <x14:cfRule type="expression" priority="4" id="{2EE63376-9A9C-474E-8444-8041EB8F07A6}">
            <xm:f>_SSUMSEP!$H2</xm:f>
            <x14:dxf>
              <fill>
                <patternFill patternType="lightVertical">
                  <bgColor theme="7" tint="-0.24994659260841701"/>
                </patternFill>
              </fill>
            </x14:dxf>
          </x14:cfRule>
          <x14:cfRule type="expression" priority="5" id="{60D1FE6E-47A5-49A5-9879-9AC9C01DEBFF}">
            <xm:f>_SSUMSEP!$G2</xm:f>
            <x14:dxf>
              <fill>
                <patternFill patternType="lightUp">
                  <bgColor rgb="FFFFFF00"/>
                </patternFill>
              </fill>
            </x14:dxf>
          </x14:cfRule>
          <x14:cfRule type="expression" priority="6" id="{79C4F4E9-EE69-4426-8543-0922D4924EEA}">
            <xm:f>_SSUMSEP!$F2</xm:f>
            <x14:dxf>
              <fill>
                <patternFill patternType="gray125">
                  <bgColor rgb="FF00B0F0"/>
                </patternFill>
              </fill>
            </x14:dxf>
          </x14:cfRule>
          <xm:sqref>D2:D300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261DCAB-D3CA-4ECB-9E19-E05AB5F14306}">
          <x14:formula1>
            <xm:f>_xlfn.ANCHORARRAY(_INFO_DATA!$C$1)</xm:f>
          </x14:formula1>
          <xm:sqref>B8</xm:sqref>
        </x14:dataValidation>
        <x14:dataValidation type="list" allowBlank="1" showInputMessage="1" showErrorMessage="1" xr:uid="{115B6A69-5CF8-4036-B837-9DA5482221B3}">
          <x14:formula1>
            <xm:f>_INFO_DATA!$D$1:$D$5</xm:f>
          </x14:formula1>
          <xm:sqref>B7</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DD88-B185-4381-A58B-7D5BB2EBEF74}">
  <sheetPr>
    <tabColor rgb="FF0070C0"/>
  </sheetPr>
  <dimension ref="A1:CZ173"/>
  <sheetViews>
    <sheetView showGridLines="0" zoomScaleNormal="100" workbookViewId="0"/>
  </sheetViews>
  <sheetFormatPr defaultRowHeight="15"/>
  <cols>
    <col min="1" max="1" width="19.140625" style="2" customWidth="1"/>
    <col min="2" max="2" width="18.5703125" style="5" customWidth="1"/>
    <col min="3" max="3" width="3.28515625" style="6" customWidth="1"/>
    <col min="4" max="4" width="19.7109375" style="134" customWidth="1"/>
    <col min="5" max="104" width="12.42578125" style="6" customWidth="1"/>
    <col min="105" max="16384" width="9.140625" style="6"/>
  </cols>
  <sheetData>
    <row r="1" spans="1:40" ht="15.75" thickBot="1">
      <c r="A1" s="124"/>
      <c r="B1" s="125"/>
      <c r="D1" s="13"/>
    </row>
    <row r="2" spans="1:40" s="36" customFormat="1" ht="35.25" customHeight="1" thickBot="1">
      <c r="A2" s="86" t="s">
        <v>63</v>
      </c>
      <c r="B2" s="86"/>
      <c r="C2" s="5"/>
      <c r="D2" s="47" t="s">
        <v>35</v>
      </c>
      <c r="E2" s="35" cm="1">
        <f t="array" ref="E2">_xlfn.SEQUENCE(1,$B$3)</f>
        <v>1</v>
      </c>
    </row>
    <row r="3" spans="1:40" s="121" customFormat="1">
      <c r="A3" s="25" t="s">
        <v>0</v>
      </c>
      <c r="B3" s="32">
        <f>LOAD_VIEWER!$B$2</f>
        <v>1</v>
      </c>
      <c r="C3" s="6"/>
      <c r="D3" s="48" t="s">
        <v>29</v>
      </c>
      <c r="E3" s="121" t="e" cm="1">
        <f t="array" ref="E3">_xlfn.ANCHORARRAY(_SUM!$C$6)</f>
        <v>#VALUE!</v>
      </c>
    </row>
    <row r="4" spans="1:40" ht="15.75" thickBot="1">
      <c r="A4" s="26" t="s">
        <v>6</v>
      </c>
      <c r="B4" s="33">
        <f>LOAD_VIEWER!$B$3</f>
        <v>1</v>
      </c>
      <c r="D4" s="48" t="s">
        <v>7</v>
      </c>
    </row>
    <row r="5" spans="1:40">
      <c r="A5" s="28" t="s">
        <v>24</v>
      </c>
      <c r="B5" s="29" t="s">
        <v>4</v>
      </c>
      <c r="D5" s="48" t="s">
        <v>36</v>
      </c>
    </row>
    <row r="6" spans="1:40" s="18" customFormat="1" ht="15.75" thickBot="1">
      <c r="A6" s="30" t="s">
        <v>26</v>
      </c>
      <c r="B6" s="31">
        <v>11</v>
      </c>
      <c r="C6" s="6"/>
      <c r="D6" s="48" t="s">
        <v>12</v>
      </c>
    </row>
    <row r="7" spans="1:40" s="18" customFormat="1" ht="15.75" thickBot="1">
      <c r="A7" s="27" t="s">
        <v>25</v>
      </c>
      <c r="B7" s="34" t="str" cm="1">
        <f t="array" ref="B7">_xlfn.XLOOKUP($B$6,_xlfn.ANCHORARRAY(_RECAP!$D$1),_RECAP!$C$1:$C$12)</f>
        <v>MOMENT - Y</v>
      </c>
      <c r="C7" s="6"/>
      <c r="D7" s="48" t="s">
        <v>13</v>
      </c>
    </row>
    <row r="8" spans="1:40" s="18" customFormat="1">
      <c r="A8" s="2"/>
      <c r="B8" s="5"/>
      <c r="C8" s="6"/>
      <c r="D8" s="48" t="s">
        <v>14</v>
      </c>
    </row>
    <row r="9" spans="1:40" s="18" customFormat="1">
      <c r="A9" s="2"/>
      <c r="B9" s="5"/>
      <c r="C9" s="6"/>
      <c r="D9" s="48" t="s">
        <v>21</v>
      </c>
    </row>
    <row r="10" spans="1:40" s="18" customFormat="1" ht="15.75" thickBot="1">
      <c r="A10" s="2" t="s">
        <v>117</v>
      </c>
      <c r="B10" s="5"/>
      <c r="C10" s="6"/>
      <c r="D10" s="48" t="s">
        <v>22</v>
      </c>
    </row>
    <row r="11" spans="1:40" s="18" customFormat="1">
      <c r="A11" s="129" t="s">
        <v>66</v>
      </c>
      <c r="B11" s="32" cm="1">
        <f t="array" ref="B11:B18">GPT_INFO!$K$8:$K$15</f>
        <v>1</v>
      </c>
      <c r="C11" s="6"/>
      <c r="D11" s="48" t="s">
        <v>23</v>
      </c>
    </row>
    <row r="12" spans="1:40" s="18" customFormat="1">
      <c r="A12" s="130" t="s">
        <v>68</v>
      </c>
      <c r="B12" s="84">
        <v>0</v>
      </c>
      <c r="C12" s="6"/>
      <c r="D12" s="48" t="s">
        <v>15</v>
      </c>
    </row>
    <row r="13" spans="1:40" s="18" customFormat="1">
      <c r="A13" s="130" t="s">
        <v>69</v>
      </c>
      <c r="B13" s="84">
        <v>1</v>
      </c>
      <c r="C13" s="6"/>
      <c r="D13" s="48" t="s">
        <v>16</v>
      </c>
    </row>
    <row r="14" spans="1:40" s="19" customFormat="1">
      <c r="A14" s="130" t="s">
        <v>67</v>
      </c>
      <c r="B14" s="84">
        <v>0</v>
      </c>
      <c r="C14" s="5"/>
      <c r="D14" s="48" t="s">
        <v>17</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row>
    <row r="15" spans="1:40" s="18" customFormat="1">
      <c r="A15" s="130" t="s">
        <v>70</v>
      </c>
      <c r="B15" s="84">
        <v>1</v>
      </c>
      <c r="C15" s="6"/>
      <c r="D15" s="48" t="s">
        <v>18</v>
      </c>
    </row>
    <row r="16" spans="1:40" s="18" customFormat="1">
      <c r="A16" s="130" t="s">
        <v>82</v>
      </c>
      <c r="B16" s="84">
        <v>0</v>
      </c>
      <c r="C16" s="6"/>
      <c r="D16" s="48" t="s">
        <v>19</v>
      </c>
    </row>
    <row r="17" spans="1:40" s="123" customFormat="1" ht="15.75" thickBot="1">
      <c r="A17" s="130" t="s">
        <v>83</v>
      </c>
      <c r="B17" s="84">
        <v>1</v>
      </c>
      <c r="C17" s="5"/>
      <c r="D17" s="49" t="s">
        <v>20</v>
      </c>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row>
    <row r="18" spans="1:40" ht="15.75" thickBot="1">
      <c r="A18" s="131" t="s">
        <v>71</v>
      </c>
      <c r="B18" s="85">
        <v>1</v>
      </c>
      <c r="D18" s="13"/>
    </row>
    <row r="19" spans="1:40" s="24" customFormat="1" ht="30.75" thickBot="1">
      <c r="A19"/>
      <c r="B19"/>
      <c r="C19" s="6"/>
      <c r="D19" s="50" t="s">
        <v>38</v>
      </c>
      <c r="E19" s="23" cm="1">
        <f t="array" ref="E19">_xlfn.SEQUENCE(1,$B$3)</f>
        <v>1</v>
      </c>
    </row>
    <row r="20" spans="1:40" s="121" customFormat="1">
      <c r="A20" s="2"/>
      <c r="B20" s="5"/>
      <c r="C20" s="6"/>
      <c r="D20" s="51" t="s">
        <v>29</v>
      </c>
      <c r="E20" s="121" t="e" cm="1">
        <f t="array" ref="E20">_xlfn.ANCHORARRAY(_SUM!$C$22)</f>
        <v>#VALUE!</v>
      </c>
    </row>
    <row r="21" spans="1:40">
      <c r="D21" s="51" t="s">
        <v>7</v>
      </c>
    </row>
    <row r="22" spans="1:40" ht="15.75" thickBot="1">
      <c r="A22" s="5" t="s">
        <v>25</v>
      </c>
      <c r="B22" s="5" t="s">
        <v>26</v>
      </c>
      <c r="D22" s="51" t="s">
        <v>36</v>
      </c>
    </row>
    <row r="23" spans="1:40" s="18" customFormat="1">
      <c r="A23" s="7" t="s">
        <v>12</v>
      </c>
      <c r="B23" s="8" cm="1">
        <f t="array" ref="B23:B34">_xlfn.SEQUENCE(ROWS($C$2:$C$13))</f>
        <v>1</v>
      </c>
      <c r="C23" s="6"/>
      <c r="D23" s="51" t="s">
        <v>12</v>
      </c>
    </row>
    <row r="24" spans="1:40" s="18" customFormat="1">
      <c r="A24" s="9" t="s">
        <v>13</v>
      </c>
      <c r="B24" s="10">
        <v>2</v>
      </c>
      <c r="C24" s="6"/>
      <c r="D24" s="51" t="s">
        <v>13</v>
      </c>
    </row>
    <row r="25" spans="1:40" s="18" customFormat="1">
      <c r="A25" s="9" t="s">
        <v>14</v>
      </c>
      <c r="B25" s="10">
        <v>3</v>
      </c>
      <c r="C25" s="6"/>
      <c r="D25" s="51" t="s">
        <v>14</v>
      </c>
    </row>
    <row r="26" spans="1:40" s="18" customFormat="1">
      <c r="A26" s="9" t="s">
        <v>21</v>
      </c>
      <c r="B26" s="10">
        <v>4</v>
      </c>
      <c r="C26" s="6"/>
      <c r="D26" s="51" t="s">
        <v>21</v>
      </c>
    </row>
    <row r="27" spans="1:40" s="18" customFormat="1">
      <c r="A27" s="9" t="s">
        <v>22</v>
      </c>
      <c r="B27" s="10">
        <v>5</v>
      </c>
      <c r="C27" s="6"/>
      <c r="D27" s="51" t="s">
        <v>22</v>
      </c>
    </row>
    <row r="28" spans="1:40" s="18" customFormat="1">
      <c r="A28" s="9" t="s">
        <v>23</v>
      </c>
      <c r="B28" s="10">
        <v>6</v>
      </c>
      <c r="C28" s="6"/>
      <c r="D28" s="51" t="s">
        <v>23</v>
      </c>
    </row>
    <row r="29" spans="1:40" s="18" customFormat="1">
      <c r="A29" s="9" t="s">
        <v>15</v>
      </c>
      <c r="B29" s="10">
        <v>7</v>
      </c>
      <c r="C29" s="6"/>
      <c r="D29" s="51" t="s">
        <v>15</v>
      </c>
    </row>
    <row r="30" spans="1:40" s="18" customFormat="1">
      <c r="A30" s="9" t="s">
        <v>16</v>
      </c>
      <c r="B30" s="10">
        <v>8</v>
      </c>
      <c r="C30" s="6"/>
      <c r="D30" s="51" t="s">
        <v>16</v>
      </c>
    </row>
    <row r="31" spans="1:40" s="18" customFormat="1">
      <c r="A31" s="9" t="s">
        <v>17</v>
      </c>
      <c r="B31" s="10">
        <v>9</v>
      </c>
      <c r="C31" s="6"/>
      <c r="D31" s="51" t="s">
        <v>17</v>
      </c>
    </row>
    <row r="32" spans="1:40" s="18" customFormat="1">
      <c r="A32" s="9" t="s">
        <v>18</v>
      </c>
      <c r="B32" s="10">
        <v>10</v>
      </c>
      <c r="C32" s="6"/>
      <c r="D32" s="51" t="s">
        <v>18</v>
      </c>
    </row>
    <row r="33" spans="1:104" s="18" customFormat="1">
      <c r="A33" s="9" t="s">
        <v>19</v>
      </c>
      <c r="B33" s="10">
        <v>11</v>
      </c>
      <c r="C33" s="6"/>
      <c r="D33" s="51" t="s">
        <v>19</v>
      </c>
    </row>
    <row r="34" spans="1:104" s="123" customFormat="1" ht="15.75" thickBot="1">
      <c r="A34" s="11" t="s">
        <v>20</v>
      </c>
      <c r="B34" s="12">
        <v>12</v>
      </c>
      <c r="C34" s="5"/>
      <c r="D34" s="52" t="s">
        <v>20</v>
      </c>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row>
    <row r="35" spans="1:104">
      <c r="D35" s="13"/>
    </row>
    <row r="36" spans="1:104" s="16" customFormat="1" ht="9" customHeight="1">
      <c r="A36" s="14"/>
      <c r="B36" s="15"/>
      <c r="D36" s="17"/>
    </row>
    <row r="37" spans="1:104" ht="15.75" thickBot="1">
      <c r="D37" s="13"/>
    </row>
    <row r="38" spans="1:104" s="22" customFormat="1" ht="30.75" thickBot="1">
      <c r="A38" s="86" t="s">
        <v>63</v>
      </c>
      <c r="B38" s="86"/>
      <c r="C38" s="6"/>
      <c r="D38" s="133" t="s">
        <v>43</v>
      </c>
      <c r="E38" s="20" cm="1">
        <f t="array" ref="E38">_xlfn.SEQUENCE(1,$B$3)</f>
        <v>1</v>
      </c>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spans="1:104">
      <c r="A39" s="25" t="str" cm="1">
        <f t="array" ref="A39:B43">$A$3:$B$7</f>
        <v>TOTAL LOAD CASE</v>
      </c>
      <c r="B39" s="32">
        <v>1</v>
      </c>
      <c r="D39" s="134" cm="1">
        <f t="array" ref="D39">_xlfn.VSTACK(_xlfn.SEQUENCE($B$4))</f>
        <v>1</v>
      </c>
      <c r="E39" s="18" t="e" cm="1" vm="2">
        <f t="array" ref="E39">_xlfn.LET(_xlpm.data,_xlfn.ANCHORARRAY( _RECAP!$P$1), _xlpm.total_pile, SUMMARY!$B$4, _xlpm.result, _xlfn.WRAPCOLS(_xlpm.data, _xlpm.total_pile), _xlpm.min_result, _xlfn.BYCOL(_xlpm.result, _xlfn.LAMBDA(_xlpm.x, MIN(_xlpm.x))), _xlpm.max_result, _xlfn.BYCOL(_xlpm.result, _xlfn.LAMBDA(_xlpm.x, MAX(_xlpm.x))), _xlfn.VSTACK(_xlpm.result))</f>
        <v>#VALUE!</v>
      </c>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row>
    <row r="40" spans="1:104" s="5" customFormat="1">
      <c r="A40" s="83" t="str">
        <v>TOTAL PILE</v>
      </c>
      <c r="B40" s="84">
        <v>1</v>
      </c>
      <c r="D40" s="134"/>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row>
    <row r="41" spans="1:104">
      <c r="A41" s="83" t="str">
        <v>AXIS</v>
      </c>
      <c r="B41" s="84" t="str">
        <v>GLOBAL</v>
      </c>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row>
    <row r="42" spans="1:104">
      <c r="A42" s="83" t="str">
        <v>COLUMN ID</v>
      </c>
      <c r="B42" s="84">
        <v>11</v>
      </c>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row>
    <row r="43" spans="1:104" ht="15.75" thickBot="1">
      <c r="A43" s="64" t="str">
        <v>COLUMN NAME</v>
      </c>
      <c r="B43" s="85" t="str">
        <v>MOMENT - Y</v>
      </c>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row>
    <row r="44" spans="1:104">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row>
    <row r="45" spans="1:104">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row>
    <row r="46" spans="1:104">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row>
    <row r="47" spans="1:104">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row>
    <row r="48" spans="1:104">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row>
    <row r="49" spans="5:104">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row>
    <row r="50" spans="5:104">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row>
    <row r="51" spans="5:104">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row>
    <row r="52" spans="5:104">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row>
    <row r="53" spans="5:104">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row>
    <row r="54" spans="5:104">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row>
    <row r="55" spans="5:104">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row>
    <row r="56" spans="5:104">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row>
    <row r="57" spans="5:104">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row>
    <row r="58" spans="5:104">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row>
    <row r="59" spans="5:104">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row>
    <row r="60" spans="5:104">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row>
    <row r="61" spans="5:104">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row>
    <row r="62" spans="5:104">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row>
    <row r="63" spans="5:104">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row>
    <row r="64" spans="5:104">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row>
    <row r="65" spans="5:104">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row>
    <row r="66" spans="5:104">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row>
    <row r="67" spans="5:104">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row>
    <row r="68" spans="5:104">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row>
    <row r="69" spans="5:104">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row>
    <row r="70" spans="5:104">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row>
    <row r="71" spans="5:104">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row>
    <row r="72" spans="5:104">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row>
    <row r="73" spans="5:104">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row>
    <row r="74" spans="5:104">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row>
    <row r="75" spans="5:104">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row>
    <row r="76" spans="5:104">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row>
    <row r="77" spans="5:104">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row>
    <row r="78" spans="5:104">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row>
    <row r="79" spans="5:104">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row>
    <row r="80" spans="5:104">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row>
    <row r="81" spans="5:104">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row>
    <row r="82" spans="5:104">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row>
    <row r="83" spans="5:104">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row>
    <row r="84" spans="5:104">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row>
    <row r="85" spans="5:104">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row>
    <row r="86" spans="5:104">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row>
    <row r="87" spans="5:104">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row>
    <row r="88" spans="5:104">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row>
    <row r="89" spans="5:104">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row>
    <row r="90" spans="5:104">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row>
    <row r="91" spans="5:104">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row>
    <row r="92" spans="5:104">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row>
    <row r="93" spans="5:104">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row>
    <row r="94" spans="5:104">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row>
    <row r="95" spans="5:104">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row>
    <row r="96" spans="5:104">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row>
    <row r="97" spans="5:104">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row>
    <row r="98" spans="5:104">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row>
    <row r="99" spans="5:104">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row>
    <row r="100" spans="5:104">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row>
    <row r="101" spans="5:104">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row>
    <row r="102" spans="5:104">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row>
    <row r="103" spans="5:104">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row>
    <row r="104" spans="5:104">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row>
    <row r="105" spans="5:104">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row>
    <row r="106" spans="5:104">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row>
    <row r="107" spans="5:104">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row>
    <row r="108" spans="5:104">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row>
    <row r="109" spans="5:104">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row>
    <row r="110" spans="5:104">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row>
    <row r="111" spans="5:104">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row>
    <row r="112" spans="5:104">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row>
    <row r="113" spans="5:104">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row>
    <row r="114" spans="5:104">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row>
    <row r="115" spans="5:104">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row>
    <row r="116" spans="5:104">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row>
    <row r="117" spans="5:104">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row>
    <row r="118" spans="5:104">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row>
    <row r="119" spans="5:104">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row>
    <row r="120" spans="5:104">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row>
    <row r="121" spans="5:104">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row>
    <row r="122" spans="5:104">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row>
    <row r="123" spans="5:104">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row>
    <row r="124" spans="5:104">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row>
    <row r="125" spans="5:104">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row>
    <row r="126" spans="5:104">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row>
    <row r="127" spans="5:104">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row>
    <row r="128" spans="5:104">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row>
    <row r="129" spans="5:104">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row>
    <row r="130" spans="5:104">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row>
    <row r="131" spans="5:104">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row>
    <row r="132" spans="5:104">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row>
    <row r="133" spans="5:104">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row>
    <row r="134" spans="5:104">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row>
    <row r="135" spans="5:104">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row>
    <row r="136" spans="5:104">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row>
    <row r="137" spans="5:104">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row>
    <row r="138" spans="5:104">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row>
    <row r="139" spans="5:104">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row>
    <row r="140" spans="5:104">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row>
    <row r="141" spans="5:104">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row>
    <row r="142" spans="5:104">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row>
    <row r="143" spans="5:104">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row>
    <row r="144" spans="5:104">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row>
    <row r="145" spans="5:104">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row>
    <row r="146" spans="5:104">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row>
    <row r="147" spans="5:104">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row>
    <row r="148" spans="5:104">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row>
    <row r="149" spans="5:104">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row>
    <row r="150" spans="5:104">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row>
    <row r="151" spans="5:104">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row>
    <row r="152" spans="5:104">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row>
    <row r="153" spans="5:104">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row>
    <row r="154" spans="5:104">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row>
    <row r="155" spans="5:104">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row>
    <row r="156" spans="5:104">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row>
    <row r="157" spans="5:104">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row>
    <row r="158" spans="5:104">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row>
    <row r="159" spans="5:104">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row>
    <row r="160" spans="5:104">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row>
    <row r="161" spans="5:104">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row>
    <row r="162" spans="5:104">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row>
    <row r="163" spans="5:104">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row>
    <row r="164" spans="5:104">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row>
    <row r="165" spans="5:104">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row>
    <row r="166" spans="5:104">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row>
    <row r="167" spans="5:104">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row>
    <row r="168" spans="5:104">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row>
    <row r="169" spans="5:104">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row>
    <row r="170" spans="5:104">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row>
    <row r="171" spans="5:104">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row>
    <row r="172" spans="5:104">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row>
    <row r="173" spans="5:104">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Spinner 3">
              <controlPr defaultSize="0" autoPict="0">
                <anchor moveWithCells="1" sizeWithCells="1">
                  <from>
                    <xdr:col>1</xdr:col>
                    <xdr:colOff>828675</xdr:colOff>
                    <xdr:row>7</xdr:row>
                    <xdr:rowOff>66675</xdr:rowOff>
                  </from>
                  <to>
                    <xdr:col>1</xdr:col>
                    <xdr:colOff>1171575</xdr:colOff>
                    <xdr:row>9</xdr:row>
                    <xdr:rowOff>104775</xdr:rowOff>
                  </to>
                </anchor>
              </controlPr>
            </control>
          </mc:Choice>
        </mc:AlternateContent>
        <mc:AlternateContent xmlns:mc="http://schemas.openxmlformats.org/markup-compatibility/2006">
          <mc:Choice Requires="x14">
            <control shapeId="1029" r:id="rId5" name="Spinner 5">
              <controlPr defaultSize="0" autoPict="0">
                <anchor moveWithCells="1" sizeWithCells="1">
                  <from>
                    <xdr:col>1</xdr:col>
                    <xdr:colOff>866775</xdr:colOff>
                    <xdr:row>44</xdr:row>
                    <xdr:rowOff>28575</xdr:rowOff>
                  </from>
                  <to>
                    <xdr:col>1</xdr:col>
                    <xdr:colOff>1209675</xdr:colOff>
                    <xdr:row>46</xdr:row>
                    <xdr:rowOff>66675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3" id="{93044489-5AFA-4CEE-BE00-889BDBB1856F}">
            <xm:f>_SUMIDENTIFIER!$A2</xm:f>
            <x14:dxf>
              <font>
                <b/>
                <i/>
                <color theme="0"/>
              </font>
              <fill>
                <patternFill>
                  <bgColor theme="8" tint="-0.499984740745262"/>
                </patternFill>
              </fill>
            </x14:dxf>
          </x14:cfRule>
          <xm:sqref>D3:D17</xm:sqref>
        </x14:conditionalFormatting>
        <x14:conditionalFormatting xmlns:xm="http://schemas.microsoft.com/office/excel/2006/main">
          <x14:cfRule type="expression" priority="1" id="{47CEB751-A33E-40D5-A43C-5157AB619A75}">
            <xm:f>_SUMIDENTIFIER!$A2</xm:f>
            <x14:dxf>
              <font>
                <b/>
                <i/>
                <color theme="0"/>
              </font>
              <fill>
                <patternFill>
                  <bgColor theme="8" tint="-0.499984740745262"/>
                </patternFill>
              </fill>
            </x14:dxf>
          </x14:cfRule>
          <xm:sqref>D20:D34</xm:sqref>
        </x14:conditionalFormatting>
        <x14:conditionalFormatting xmlns:xm="http://schemas.microsoft.com/office/excel/2006/main">
          <x14:cfRule type="expression" priority="6" id="{C88BE570-4AEA-4AFB-AA81-AC423CEA24B3}">
            <xm:f>_SUMIDENTIFIER!B$77</xm:f>
            <x14:dxf>
              <fill>
                <patternFill patternType="lightGrid">
                  <bgColor theme="9" tint="0.39994506668294322"/>
                </patternFill>
              </fill>
            </x14:dxf>
          </x14:cfRule>
          <x14:cfRule type="expression" priority="7" id="{BB07283D-0C02-4A19-8A76-57D8E71EA6B9}">
            <xm:f>_SUMIDENTIFIER!B$76</xm:f>
            <x14:dxf>
              <fill>
                <patternFill patternType="lightVertical">
                  <bgColor theme="5" tint="0.39994506668294322"/>
                </patternFill>
              </fill>
            </x14:dxf>
          </x14:cfRule>
          <x14:cfRule type="expression" priority="8" id="{2B61F4A4-039B-4B67-889A-861B367B26D5}">
            <xm:f>_SUMIDENTIFIER!B$75</xm:f>
            <x14:dxf>
              <fill>
                <patternFill patternType="lightUp">
                  <bgColor rgb="FFFFFF00"/>
                </patternFill>
              </fill>
            </x14:dxf>
          </x14:cfRule>
          <x14:cfRule type="expression" priority="9" id="{5C7ADF3B-66B1-4E32-806C-97CD4BAF5669}">
            <xm:f>_SUMIDENTIFIER!B$74</xm:f>
            <x14:dxf>
              <fill>
                <patternFill patternType="gray125">
                  <bgColor rgb="FF00B0F0"/>
                </patternFill>
              </fill>
            </x14:dxf>
          </x14:cfRule>
          <xm:sqref>E1:CZ1 E18:CZ18 E35:CZ35 E37:CZ37</xm:sqref>
        </x14:conditionalFormatting>
        <x14:conditionalFormatting xmlns:xm="http://schemas.microsoft.com/office/excel/2006/main">
          <x14:cfRule type="expression" priority="2" id="{E79CB1D2-FAE3-4374-9CA3-BC55C099D0CE}">
            <xm:f>_SUMIDENTIFIER!B$52</xm:f>
            <x14:dxf>
              <font>
                <b/>
                <i/>
              </font>
              <fill>
                <patternFill>
                  <bgColor theme="9" tint="0.39994506668294322"/>
                </patternFill>
              </fill>
              <border>
                <left style="dotted">
                  <color auto="1"/>
                </left>
                <right style="dotted">
                  <color auto="1"/>
                </right>
                <vertical/>
                <horizontal/>
              </border>
            </x14:dxf>
          </x14:cfRule>
          <x14:cfRule type="expression" priority="3" id="{58239D43-5CCC-4CC8-9797-91560BE66B9A}">
            <xm:f>_SUMIDENTIFIER!B$50</xm:f>
            <x14:dxf>
              <font>
                <b/>
                <i/>
              </font>
              <fill>
                <patternFill>
                  <bgColor rgb="FFFF8F8F"/>
                </patternFill>
              </fill>
              <border>
                <left style="dotted">
                  <color auto="1"/>
                </left>
                <right style="dotted">
                  <color auto="1"/>
                </right>
                <vertical/>
                <horizontal/>
              </border>
            </x14:dxf>
          </x14:cfRule>
          <xm:sqref>E2:CZ17</xm:sqref>
        </x14:conditionalFormatting>
        <x14:conditionalFormatting xmlns:xm="http://schemas.microsoft.com/office/excel/2006/main">
          <x14:cfRule type="expression" priority="17" id="{47C74553-868B-4A3D-A834-8BEB5BB85578}">
            <xm:f>_SUMIDENTIFIER!B$77</xm:f>
            <x14:dxf>
              <fill>
                <patternFill>
                  <bgColor theme="9" tint="0.79998168889431442"/>
                </patternFill>
              </fill>
            </x14:dxf>
          </x14:cfRule>
          <x14:cfRule type="expression" priority="18" id="{1676D535-8F12-4C9E-9F53-D76C0E86240C}">
            <xm:f>_SUMIDENTIFIER!B$76</xm:f>
            <x14:dxf>
              <fill>
                <patternFill>
                  <bgColor theme="5" tint="0.79998168889431442"/>
                </patternFill>
              </fill>
            </x14:dxf>
          </x14:cfRule>
          <x14:cfRule type="expression" priority="19" id="{4987BCBD-99A8-4F08-A0BA-B9E0D49F285F}">
            <xm:f>_SUMIDENTIFIER!B$75</xm:f>
            <x14:dxf>
              <fill>
                <patternFill>
                  <bgColor theme="7" tint="0.79998168889431442"/>
                </patternFill>
              </fill>
            </x14:dxf>
          </x14:cfRule>
          <x14:cfRule type="expression" priority="30" id="{95C27AEC-5DBF-4CA5-B2E9-3AFC1C1D40C9}">
            <xm:f>_SUMIDENTIFIER!B$74</xm:f>
            <x14:dxf>
              <fill>
                <patternFill>
                  <bgColor theme="8" tint="0.79998168889431442"/>
                </patternFill>
              </fill>
            </x14:dxf>
          </x14:cfRule>
          <xm:sqref>E3:CZ17 E20:CZ34 E39:CZ238</xm:sqref>
        </x14:conditionalFormatting>
        <x14:conditionalFormatting xmlns:xm="http://schemas.microsoft.com/office/excel/2006/main">
          <x14:cfRule type="expression" priority="4" id="{A0117A17-3B7A-4661-A2A6-D62290AFA933}">
            <xm:f>_SUMIDENTIFIER!A2</xm:f>
            <x14:dxf>
              <font>
                <b/>
                <i/>
              </font>
              <fill>
                <patternFill>
                  <bgColor theme="8" tint="0.39994506668294322"/>
                </patternFill>
              </fill>
              <border>
                <top style="thin">
                  <color auto="1"/>
                </top>
                <bottom style="thin">
                  <color auto="1"/>
                </bottom>
              </border>
            </x14:dxf>
          </x14:cfRule>
          <xm:sqref>E3:CZ17</xm:sqref>
        </x14:conditionalFormatting>
        <x14:conditionalFormatting xmlns:xm="http://schemas.microsoft.com/office/excel/2006/main">
          <x14:cfRule type="expression" priority="14" id="{88818EA8-1C3D-42C1-9DC5-8E280D381E05}">
            <xm:f>_SUMIDENTIFIER!B$72</xm:f>
            <x14:dxf>
              <font>
                <b/>
                <i/>
              </font>
              <fill>
                <patternFill>
                  <bgColor theme="9" tint="0.39994506668294322"/>
                </patternFill>
              </fill>
              <border>
                <left style="dotted">
                  <color auto="1"/>
                </left>
                <right style="dotted">
                  <color auto="1"/>
                </right>
                <vertical/>
                <horizontal/>
              </border>
            </x14:dxf>
          </x14:cfRule>
          <x14:cfRule type="expression" priority="15" id="{4303A866-9E0E-4154-B133-1D56D894DF0C}">
            <xm:f>_SUMIDENTIFIER!B$70</xm:f>
            <x14:dxf>
              <font>
                <b/>
                <i/>
              </font>
              <fill>
                <patternFill>
                  <bgColor rgb="FFFF8F8F"/>
                </patternFill>
              </fill>
              <border>
                <left style="dotted">
                  <color auto="1"/>
                </left>
                <right style="dotted">
                  <color auto="1"/>
                </right>
                <vertical/>
                <horizontal/>
              </border>
            </x14:dxf>
          </x14:cfRule>
          <xm:sqref>E19:CZ34</xm:sqref>
        </x14:conditionalFormatting>
        <x14:conditionalFormatting xmlns:xm="http://schemas.microsoft.com/office/excel/2006/main">
          <x14:cfRule type="expression" priority="16" id="{60C56525-3378-4AE6-9FD7-2274C442BC95}">
            <xm:f>_SUMIDENTIFIER!A2</xm:f>
            <x14:dxf>
              <font>
                <b/>
                <i/>
              </font>
              <fill>
                <patternFill>
                  <bgColor theme="8" tint="0.39994506668294322"/>
                </patternFill>
              </fill>
              <border>
                <top style="thin">
                  <color auto="1"/>
                </top>
                <bottom style="thin">
                  <color auto="1"/>
                </bottom>
              </border>
            </x14:dxf>
          </x14:cfRule>
          <xm:sqref>E20:CZ34</xm:sqref>
        </x14:conditionalFormatting>
        <x14:conditionalFormatting xmlns:xm="http://schemas.microsoft.com/office/excel/2006/main">
          <x14:cfRule type="expression" priority="5" id="{B060910A-4200-432F-BE72-35B0345A958F}">
            <xm:f>_RECAPMAX!A1</xm:f>
            <x14:dxf>
              <font>
                <b/>
                <i/>
                <color theme="0"/>
              </font>
              <fill>
                <patternFill>
                  <bgColor theme="9" tint="-0.24994659260841701"/>
                </patternFill>
              </fill>
              <border>
                <left style="thin">
                  <color auto="1"/>
                </left>
                <right style="thin">
                  <color auto="1"/>
                </right>
                <top style="thin">
                  <color auto="1"/>
                </top>
                <bottom style="thin">
                  <color auto="1"/>
                </bottom>
              </border>
            </x14:dxf>
          </x14:cfRule>
          <x14:cfRule type="expression" priority="10" id="{00802D15-1C2F-4601-A24E-B5312D98F2EF}">
            <xm:f>_RECAPMIN!A1</xm:f>
            <x14:dxf>
              <font>
                <b/>
                <i/>
                <strike val="0"/>
                <color theme="0"/>
              </font>
              <fill>
                <patternFill>
                  <bgColor rgb="FFFF0000"/>
                </patternFill>
              </fill>
              <border>
                <left style="thin">
                  <color auto="1"/>
                </left>
                <right style="thin">
                  <color auto="1"/>
                </right>
                <top style="thin">
                  <color auto="1"/>
                </top>
                <bottom style="thin">
                  <color auto="1"/>
                </bottom>
              </border>
            </x14:dxf>
          </x14:cfRule>
          <xm:sqref>E39:CZ238</xm:sqref>
        </x14:conditionalFormatting>
      </x14:conditionalFormattings>
    </ext>
    <ext xmlns:x14="http://schemas.microsoft.com/office/spreadsheetml/2009/9/main" uri="{CCE6A557-97BC-4b89-ADB6-D9C93CAAB3DF}">
      <x14:dataValidations xmlns:xm="http://schemas.microsoft.com/office/excel/2006/main" disablePrompts="1" count="2">
        <x14:dataValidation type="list" allowBlank="1" showInputMessage="1" showErrorMessage="1" xr:uid="{0A70B695-EB68-40BF-B540-3E827CC96250}">
          <x14:formula1>
            <xm:f>_RECAP!$A$1:$A$2</xm:f>
          </x14:formula1>
          <xm:sqref>B5</xm:sqref>
        </x14:dataValidation>
        <x14:dataValidation type="list" allowBlank="1" showInputMessage="1" showErrorMessage="1" xr:uid="{88AF7A49-E3C5-4F83-9048-CDDB8F5B4258}">
          <x14:formula1>
            <xm:f>_xlfn.ANCHORARRAY(_RECAP!$D$1)</xm:f>
          </x14:formula1>
          <xm:sqref>B6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C4B-6701-4FA0-A4AF-42F1923D8469}">
  <sheetPr>
    <tabColor theme="1"/>
  </sheetPr>
  <dimension ref="A1:I9"/>
  <sheetViews>
    <sheetView workbookViewId="0">
      <selection activeCell="L30" sqref="L30"/>
    </sheetView>
  </sheetViews>
  <sheetFormatPr defaultRowHeight="15"/>
  <cols>
    <col min="28" max="28" width="11.7109375" bestFit="1" customWidth="1"/>
  </cols>
  <sheetData>
    <row r="1" spans="1:9">
      <c r="A1">
        <f>GPT_INFO!$K$8</f>
        <v>1</v>
      </c>
      <c r="B1">
        <f>GPT_INFO!$K$9</f>
        <v>0</v>
      </c>
      <c r="C1" t="b">
        <f>A1&lt;B1</f>
        <v>0</v>
      </c>
      <c r="F1" t="s">
        <v>118</v>
      </c>
      <c r="G1" t="s">
        <v>119</v>
      </c>
      <c r="H1" t="s">
        <v>120</v>
      </c>
      <c r="I1" t="s">
        <v>121</v>
      </c>
    </row>
    <row r="2" spans="1:9">
      <c r="A2">
        <f>GPT_INFO!$K$10</f>
        <v>1</v>
      </c>
      <c r="B2">
        <f>GPT_INFO!$K$11</f>
        <v>0</v>
      </c>
      <c r="C2" t="b">
        <f t="shared" ref="C2:C4" si="0">A2&lt;B2</f>
        <v>0</v>
      </c>
      <c r="E2" cm="1">
        <f t="array" ref="E2">_xlfn.SEQUENCE($B$7)</f>
        <v>1</v>
      </c>
      <c r="F2" t="b" cm="1">
        <f t="array" ref="F2">_xlfn.MAKEARRAY($B$7,1, _xlfn.LAMBDA(_xlpm.x,_xlpm.y, AND(_xlpm.x &gt;= $A$1, _xlpm.x &lt;= $B$1)))</f>
        <v>0</v>
      </c>
      <c r="G2" t="b" cm="1">
        <f t="array" ref="G2">_xlfn.MAKEARRAY($B$7,1, _xlfn.LAMBDA(_xlpm.x,_xlpm.y, AND(_xlpm.x &gt;= $A$2, _xlpm.x &lt;= $B$2)))</f>
        <v>0</v>
      </c>
      <c r="H2" t="b" cm="1">
        <f t="array" ref="H2">_xlfn.MAKEARRAY($B$7,1, _xlfn.LAMBDA(_xlpm.x,_xlpm.y, AND(_xlpm.x &gt;= $A$3, _xlpm.x &lt;= $B$3)))</f>
        <v>0</v>
      </c>
      <c r="I2" t="b" cm="1">
        <f t="array" ref="I2">_xlfn.MAKEARRAY($B$7,1, _xlfn.LAMBDA(_xlpm.x,_xlpm.y, AND(_xlpm.x &gt;= $A$4, _xlpm.x &lt;= $B$4)))</f>
        <v>1</v>
      </c>
    </row>
    <row r="3" spans="1:9">
      <c r="A3">
        <f>GPT_INFO!$K$12</f>
        <v>1</v>
      </c>
      <c r="B3">
        <f>GPT_INFO!$K$13</f>
        <v>0</v>
      </c>
      <c r="C3" t="b">
        <f t="shared" si="0"/>
        <v>0</v>
      </c>
    </row>
    <row r="4" spans="1:9">
      <c r="A4">
        <f>GPT_INFO!$K$14</f>
        <v>1</v>
      </c>
      <c r="B4">
        <f>GPT_INFO!$K$15</f>
        <v>1</v>
      </c>
      <c r="C4" t="b">
        <f t="shared" si="0"/>
        <v>0</v>
      </c>
    </row>
    <row r="7" spans="1:9">
      <c r="A7" t="s">
        <v>36</v>
      </c>
      <c r="B7">
        <f>GPT_INFO!$C$5</f>
        <v>1</v>
      </c>
    </row>
    <row r="9" spans="1:9">
      <c r="A9">
        <f>COLUMNS(_xlfn.ANCHORARRAY(SINGLE_SUMMARY!$E$3))</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04328-288A-45F2-8066-1A1869080138}">
  <sheetPr>
    <tabColor theme="1"/>
  </sheetPr>
  <dimension ref="A1:AD5"/>
  <sheetViews>
    <sheetView topLeftCell="B1" workbookViewId="0">
      <selection activeCell="L30" sqref="L30"/>
    </sheetView>
  </sheetViews>
  <sheetFormatPr defaultRowHeight="15"/>
  <cols>
    <col min="29" max="29" width="9.5703125" customWidth="1"/>
    <col min="30" max="30" width="10.7109375" customWidth="1"/>
  </cols>
  <sheetData>
    <row r="1" spans="1:30">
      <c r="A1">
        <v>1</v>
      </c>
      <c r="B1">
        <v>2</v>
      </c>
      <c r="C1">
        <v>3</v>
      </c>
      <c r="D1">
        <v>4</v>
      </c>
      <c r="F1" t="s">
        <v>84</v>
      </c>
      <c r="G1" t="s">
        <v>85</v>
      </c>
      <c r="H1" t="s">
        <v>86</v>
      </c>
      <c r="I1" t="s">
        <v>87</v>
      </c>
      <c r="K1" t="s">
        <v>100</v>
      </c>
      <c r="L1" t="s">
        <v>101</v>
      </c>
      <c r="M1" t="s">
        <v>102</v>
      </c>
      <c r="N1" t="s">
        <v>103</v>
      </c>
      <c r="P1" t="s">
        <v>84</v>
      </c>
      <c r="Q1" t="s">
        <v>85</v>
      </c>
      <c r="R1" t="s">
        <v>86</v>
      </c>
      <c r="S1" t="s">
        <v>87</v>
      </c>
      <c r="U1" t="s">
        <v>122</v>
      </c>
      <c r="V1" t="s">
        <v>78</v>
      </c>
      <c r="X1" t="s">
        <v>100</v>
      </c>
      <c r="Y1" t="s">
        <v>101</v>
      </c>
      <c r="Z1" t="s">
        <v>102</v>
      </c>
      <c r="AA1" t="s">
        <v>103</v>
      </c>
      <c r="AC1" t="s">
        <v>123</v>
      </c>
      <c r="AD1" t="s">
        <v>77</v>
      </c>
    </row>
    <row r="2" spans="1:30">
      <c r="A2" t="e" cm="1">
        <f t="array" ref="A2">_xlfn.LET(_xlpm.data,_xlfn.ANCHORARRAY( SINGLE_SUMMARY!$E$3), _xlpm.values, _xlfn.CHOOSECOLS(_xlpm.data, 5), _xlpm.logical,_xlfn.ANCHORARRAY( _SSUMSEP!$F$2), _xlfn._xlws.FILTER(_xlpm.values, _xlpm.logical))</f>
        <v>#VALUE!</v>
      </c>
      <c r="B2" t="e" cm="1">
        <f t="array" ref="B2">_xlfn.LET(_xlpm.data,_xlfn.ANCHORARRAY( SINGLE_SUMMARY!$E$3), _xlpm.values, _xlfn.CHOOSECOLS(_xlpm.data, 5), _xlpm.logical,_xlfn.ANCHORARRAY( _SSUMSEP!$G$2), _xlfn._xlws.FILTER(_xlpm.values, _xlpm.logical))</f>
        <v>#VALUE!</v>
      </c>
      <c r="C2" t="e" cm="1">
        <f t="array" ref="C2">_xlfn.LET(_xlpm.data,_xlfn.ANCHORARRAY( SINGLE_SUMMARY!$E$3), _xlpm.values, _xlfn.CHOOSECOLS(_xlpm.data, 5), _xlpm.logical,_xlfn.ANCHORARRAY( _SSUMSEP!$H$2), _xlfn._xlws.FILTER(_xlpm.values, _xlpm.logical))</f>
        <v>#VALUE!</v>
      </c>
      <c r="D2" t="e" cm="1">
        <f t="array" ref="D2">_xlfn.LET(_xlpm.data,_xlfn.ANCHORARRAY( SINGLE_SUMMARY!$E$3), _xlpm.values, _xlfn.CHOOSECOLS(_xlpm.data, 5), _xlpm.logical,_xlfn.ANCHORARRAY( _SSUMSEP!$I$2), _xlfn._xlws.FILTER(_xlpm.values, _xlpm.logical))</f>
        <v>#VALUE!</v>
      </c>
      <c r="F2" t="e">
        <f>MIN(_xlfn.ANCHORARRAY(A2))</f>
        <v>#VALUE!</v>
      </c>
      <c r="G2" t="e">
        <f>MIN(_xlfn.ANCHORARRAY(B2))</f>
        <v>#VALUE!</v>
      </c>
      <c r="H2" t="e">
        <f>MIN(_xlfn.ANCHORARRAY(C2))</f>
        <v>#VALUE!</v>
      </c>
      <c r="I2" t="e">
        <f>MIN(_xlfn.ANCHORARRAY(D2))</f>
        <v>#VALUE!</v>
      </c>
      <c r="K2" t="e">
        <f>MAX(_xlfn.ANCHORARRAY(A2))</f>
        <v>#VALUE!</v>
      </c>
      <c r="L2" t="e">
        <f>MAX(_xlfn.ANCHORARRAY(B2))</f>
        <v>#VALUE!</v>
      </c>
      <c r="M2" t="e">
        <f>MAX(_xlfn.ANCHORARRAY(C2))</f>
        <v>#VALUE!</v>
      </c>
      <c r="N2" t="e">
        <f>MAX(_xlfn.ANCHORARRAY(D2))</f>
        <v>#VALUE!</v>
      </c>
      <c r="P2" t="e" cm="1">
        <f t="array" ref="P2">_xlfn.ANCHORARRAY(A2)=F$2</f>
        <v>#VALUE!</v>
      </c>
      <c r="Q2" t="e" cm="1">
        <f t="array" ref="Q2">_xlfn.ANCHORARRAY(B2)=G$2</f>
        <v>#VALUE!</v>
      </c>
      <c r="R2" t="e" cm="1">
        <f t="array" ref="R2">_xlfn.ANCHORARRAY(C2)=H$2</f>
        <v>#VALUE!</v>
      </c>
      <c r="S2" t="e" cm="1">
        <f t="array" ref="S2">_xlfn.ANCHORARRAY(D2)=I$2</f>
        <v>#VALUE!</v>
      </c>
      <c r="U2" t="e" cm="1">
        <f t="array" ref="U2:U5">_xlfn.VSTACK(_xlfn.ANCHORARRAY(P2),_xlfn.ANCHORARRAY(Q2),_xlfn.ANCHORARRAY(R2),_xlfn.ANCHORARRAY(S2))</f>
        <v>#VALUE!</v>
      </c>
      <c r="V2" t="e" cm="1" vm="1">
        <f t="array" ref="V2">_xlfn.TOCOL(_xlfn.ANCHORARRAY(U2),3)</f>
        <v>#VALUE!</v>
      </c>
      <c r="X2" t="e" cm="1">
        <f t="array" ref="X2">_xlfn.ANCHORARRAY(A2)=K$2</f>
        <v>#VALUE!</v>
      </c>
      <c r="Y2" t="e" cm="1">
        <f t="array" ref="Y2">_xlfn.ANCHORARRAY(B2)=L$2</f>
        <v>#VALUE!</v>
      </c>
      <c r="Z2" t="e" cm="1">
        <f t="array" ref="Z2">_xlfn.ANCHORARRAY(C2)=M$2</f>
        <v>#VALUE!</v>
      </c>
      <c r="AA2" t="e" cm="1">
        <f t="array" ref="AA2">_xlfn.ANCHORARRAY(D2)=N$2</f>
        <v>#VALUE!</v>
      </c>
      <c r="AC2" t="e" cm="1">
        <f t="array" ref="AC2:AC5">_xlfn.VSTACK(_xlfn.ANCHORARRAY(X2),_xlfn.ANCHORARRAY(Y2),_xlfn.ANCHORARRAY(Z2),_xlfn.ANCHORARRAY(AA2))</f>
        <v>#VALUE!</v>
      </c>
      <c r="AD2" t="e" cm="1" vm="1">
        <f t="array" ref="AD2">_xlfn.TOCOL(_xlfn.ANCHORARRAY(AC2),3)</f>
        <v>#VALUE!</v>
      </c>
    </row>
    <row r="3" spans="1:30">
      <c r="U3" t="e">
        <v>#VALUE!</v>
      </c>
      <c r="AC3" t="e">
        <v>#VALUE!</v>
      </c>
    </row>
    <row r="4" spans="1:30">
      <c r="U4" t="e">
        <v>#VALUE!</v>
      </c>
      <c r="AC4" t="e">
        <v>#VALUE!</v>
      </c>
    </row>
    <row r="5" spans="1:30">
      <c r="U5" t="e">
        <v>#VALUE!</v>
      </c>
      <c r="AC5" t="e">
        <v>#VALUE!</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38EA2-8C61-40D8-B306-280EE32D0EE8}">
  <sheetPr>
    <tabColor theme="1"/>
  </sheetPr>
  <dimension ref="A1:AD5"/>
  <sheetViews>
    <sheetView topLeftCell="B1" workbookViewId="0">
      <selection activeCell="L30" sqref="L30"/>
    </sheetView>
  </sheetViews>
  <sheetFormatPr defaultRowHeight="15"/>
  <cols>
    <col min="29" max="29" width="9.5703125" customWidth="1"/>
    <col min="30" max="30" width="10.7109375" customWidth="1"/>
  </cols>
  <sheetData>
    <row r="1" spans="1:30">
      <c r="A1">
        <v>1</v>
      </c>
      <c r="B1">
        <v>2</v>
      </c>
      <c r="C1">
        <v>3</v>
      </c>
      <c r="D1">
        <v>4</v>
      </c>
      <c r="F1" t="s">
        <v>84</v>
      </c>
      <c r="G1" t="s">
        <v>85</v>
      </c>
      <c r="H1" t="s">
        <v>86</v>
      </c>
      <c r="I1" t="s">
        <v>87</v>
      </c>
      <c r="K1" t="s">
        <v>100</v>
      </c>
      <c r="L1" t="s">
        <v>101</v>
      </c>
      <c r="M1" t="s">
        <v>102</v>
      </c>
      <c r="N1" t="s">
        <v>103</v>
      </c>
      <c r="P1" t="s">
        <v>84</v>
      </c>
      <c r="Q1" t="s">
        <v>85</v>
      </c>
      <c r="R1" t="s">
        <v>86</v>
      </c>
      <c r="S1" t="s">
        <v>87</v>
      </c>
      <c r="U1" t="s">
        <v>122</v>
      </c>
      <c r="V1" t="s">
        <v>78</v>
      </c>
      <c r="X1" t="s">
        <v>100</v>
      </c>
      <c r="Y1" t="s">
        <v>101</v>
      </c>
      <c r="Z1" t="s">
        <v>102</v>
      </c>
      <c r="AA1" t="s">
        <v>103</v>
      </c>
      <c r="AC1" t="s">
        <v>123</v>
      </c>
      <c r="AD1" t="s">
        <v>77</v>
      </c>
    </row>
    <row r="2" spans="1:30">
      <c r="A2" t="e" cm="1">
        <f t="array" ref="A2">_xlfn.LET(_xlpm.data,_xlfn.ANCHORARRAY( SINGLE_SUMMARY!$K$3), _xlpm.values, _xlfn.CHOOSECOLS(_xlpm.data, 5), _xlpm.logical,_xlfn.ANCHORARRAY( _SSUMSEP!$F$2), _xlfn._xlws.FILTER(_xlpm.values, _xlpm.logical))</f>
        <v>#VALUE!</v>
      </c>
      <c r="B2" t="e" cm="1">
        <f t="array" ref="B2">_xlfn.LET(_xlpm.data,_xlfn.ANCHORARRAY( SINGLE_SUMMARY!$K$3), _xlpm.values, _xlfn.CHOOSECOLS(_xlpm.data, 5), _xlpm.logical,_xlfn.ANCHORARRAY( _SSUMSEP!$G$2), _xlfn._xlws.FILTER(_xlpm.values, _xlpm.logical))</f>
        <v>#VALUE!</v>
      </c>
      <c r="C2" t="e" cm="1">
        <f t="array" ref="C2">_xlfn.LET(_xlpm.data,_xlfn.ANCHORARRAY( SINGLE_SUMMARY!$K$3), _xlpm.values, _xlfn.CHOOSECOLS(_xlpm.data, 5), _xlpm.logical,_xlfn.ANCHORARRAY( _SSUMSEP!$H$2), _xlfn._xlws.FILTER(_xlpm.values, _xlpm.logical))</f>
        <v>#VALUE!</v>
      </c>
      <c r="D2" t="e" cm="1">
        <f t="array" ref="D2">_xlfn.LET(_xlpm.data,_xlfn.ANCHORARRAY( SINGLE_SUMMARY!$K$3), _xlpm.values, _xlfn.CHOOSECOLS(_xlpm.data, 5), _xlpm.logical,_xlfn.ANCHORARRAY( _SSUMSEP!$I$2), _xlfn._xlws.FILTER(_xlpm.values, _xlpm.logical))</f>
        <v>#VALUE!</v>
      </c>
      <c r="F2" t="e">
        <f>MIN(_xlfn.ANCHORARRAY(A2))</f>
        <v>#VALUE!</v>
      </c>
      <c r="G2" t="e">
        <f>MIN(_xlfn.ANCHORARRAY(B2))</f>
        <v>#VALUE!</v>
      </c>
      <c r="H2" t="e">
        <f>MIN(_xlfn.ANCHORARRAY(C2))</f>
        <v>#VALUE!</v>
      </c>
      <c r="I2" t="e">
        <f>MIN(_xlfn.ANCHORARRAY(D2))</f>
        <v>#VALUE!</v>
      </c>
      <c r="K2" t="e">
        <f>MAX(_xlfn.ANCHORARRAY(A2))</f>
        <v>#VALUE!</v>
      </c>
      <c r="L2" t="e">
        <f>MAX(_xlfn.ANCHORARRAY(B2))</f>
        <v>#VALUE!</v>
      </c>
      <c r="M2" t="e">
        <f>MAX(_xlfn.ANCHORARRAY(C2))</f>
        <v>#VALUE!</v>
      </c>
      <c r="N2" t="e">
        <f>MAX(_xlfn.ANCHORARRAY(D2))</f>
        <v>#VALUE!</v>
      </c>
      <c r="P2" t="e" cm="1">
        <f t="array" ref="P2">_xlfn.ANCHORARRAY(A2)=F$2</f>
        <v>#VALUE!</v>
      </c>
      <c r="Q2" t="e" cm="1">
        <f t="array" ref="Q2">_xlfn.ANCHORARRAY(B2)=G$2</f>
        <v>#VALUE!</v>
      </c>
      <c r="R2" t="e" cm="1">
        <f t="array" ref="R2">_xlfn.ANCHORARRAY(C2)=H$2</f>
        <v>#VALUE!</v>
      </c>
      <c r="S2" t="e" cm="1">
        <f t="array" ref="S2">_xlfn.ANCHORARRAY(D2)=I$2</f>
        <v>#VALUE!</v>
      </c>
      <c r="U2" t="e" cm="1">
        <f t="array" ref="U2:U5">_xlfn.VSTACK(_xlfn.ANCHORARRAY(P2),_xlfn.ANCHORARRAY(Q2),_xlfn.ANCHORARRAY(R2),_xlfn.ANCHORARRAY(S2))</f>
        <v>#VALUE!</v>
      </c>
      <c r="V2" t="e" cm="1" vm="1">
        <f t="array" ref="V2">_xlfn.TOCOL(_xlfn.ANCHORARRAY(U2),3)</f>
        <v>#VALUE!</v>
      </c>
      <c r="X2" t="e" cm="1">
        <f t="array" ref="X2">_xlfn.ANCHORARRAY(A2)=K$2</f>
        <v>#VALUE!</v>
      </c>
      <c r="Y2" t="e" cm="1">
        <f t="array" ref="Y2">_xlfn.ANCHORARRAY(B2)=L$2</f>
        <v>#VALUE!</v>
      </c>
      <c r="Z2" t="e" cm="1">
        <f t="array" ref="Z2">_xlfn.ANCHORARRAY(C2)=M$2</f>
        <v>#VALUE!</v>
      </c>
      <c r="AA2" t="e" cm="1">
        <f t="array" ref="AA2">_xlfn.ANCHORARRAY(D2)=N$2</f>
        <v>#VALUE!</v>
      </c>
      <c r="AC2" t="e" cm="1">
        <f t="array" ref="AC2:AC5">_xlfn.VSTACK(_xlfn.ANCHORARRAY(X2),_xlfn.ANCHORARRAY(Y2),_xlfn.ANCHORARRAY(Z2),_xlfn.ANCHORARRAY(AA2))</f>
        <v>#VALUE!</v>
      </c>
      <c r="AD2" t="e" cm="1" vm="1">
        <f t="array" ref="AD2">_xlfn.TOCOL(_xlfn.ANCHORARRAY(AC2),3)</f>
        <v>#VALUE!</v>
      </c>
    </row>
    <row r="3" spans="1:30">
      <c r="U3" t="e">
        <v>#VALUE!</v>
      </c>
      <c r="AC3" t="e">
        <v>#VALUE!</v>
      </c>
    </row>
    <row r="4" spans="1:30">
      <c r="U4" t="e">
        <v>#VALUE!</v>
      </c>
      <c r="AC4" t="e">
        <v>#VALUE!</v>
      </c>
    </row>
    <row r="5" spans="1:30">
      <c r="U5" t="e">
        <v>#VALUE!</v>
      </c>
      <c r="AC5" t="e">
        <v>#VALUE!</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4A41-5829-4000-B16E-8948B7937D07}">
  <sheetPr>
    <tabColor rgb="FF0070C0"/>
  </sheetPr>
  <dimension ref="A1:O34"/>
  <sheetViews>
    <sheetView showGridLines="0" workbookViewId="0"/>
  </sheetViews>
  <sheetFormatPr defaultRowHeight="15"/>
  <cols>
    <col min="1" max="2" width="21.28515625" style="57" customWidth="1"/>
    <col min="3" max="3" width="4.5703125" style="57" customWidth="1"/>
    <col min="4" max="4" width="2.85546875" style="57" customWidth="1"/>
    <col min="5" max="5" width="15.5703125" style="113" customWidth="1"/>
    <col min="6" max="6" width="24" style="114" customWidth="1"/>
    <col min="7" max="7" width="15" style="115" customWidth="1"/>
    <col min="8" max="8" width="8.28515625" style="115" customWidth="1"/>
    <col min="9" max="9" width="19.28515625" style="116" customWidth="1"/>
    <col min="10" max="10" width="2.85546875" style="57" customWidth="1"/>
    <col min="11" max="11" width="15.5703125" style="100" customWidth="1"/>
    <col min="12" max="12" width="24" style="95" customWidth="1"/>
    <col min="13" max="13" width="15" style="62" customWidth="1"/>
    <col min="14" max="14" width="8.28515625" style="62" customWidth="1"/>
    <col min="15" max="15" width="19.28515625" style="101" customWidth="1"/>
    <col min="16" max="16" width="2.85546875" style="57" customWidth="1"/>
    <col min="17" max="16384" width="9.140625" style="57"/>
  </cols>
  <sheetData>
    <row r="1" spans="1:15" ht="37.5" customHeight="1" thickBot="1">
      <c r="A1" s="120" t="s">
        <v>80</v>
      </c>
      <c r="B1" s="86"/>
      <c r="E1" s="91" t="s">
        <v>64</v>
      </c>
      <c r="F1" s="89"/>
      <c r="G1" s="89"/>
      <c r="H1" s="89"/>
      <c r="I1" s="90"/>
      <c r="K1" s="102" t="s">
        <v>65</v>
      </c>
      <c r="L1" s="103"/>
      <c r="M1" s="103"/>
      <c r="N1" s="103"/>
      <c r="O1" s="104"/>
    </row>
    <row r="2" spans="1:15" ht="15.75" thickBot="1">
      <c r="A2" s="69" t="s">
        <v>0</v>
      </c>
      <c r="B2" s="32">
        <f>LOAD_VIEWER!$B$2</f>
        <v>1</v>
      </c>
      <c r="E2" s="92" t="s">
        <v>29</v>
      </c>
      <c r="F2" s="93" t="s">
        <v>10</v>
      </c>
      <c r="G2" s="93" t="s">
        <v>7</v>
      </c>
      <c r="H2" s="93" t="s">
        <v>36</v>
      </c>
      <c r="I2" s="94" t="str">
        <f>$B$6</f>
        <v>MOMENT - Y</v>
      </c>
      <c r="K2" s="105" t="s">
        <v>29</v>
      </c>
      <c r="L2" s="106" t="s">
        <v>10</v>
      </c>
      <c r="M2" s="106" t="s">
        <v>7</v>
      </c>
      <c r="N2" s="106" t="s">
        <v>36</v>
      </c>
      <c r="O2" s="107" t="str">
        <f>$B$6</f>
        <v>MOMENT - Y</v>
      </c>
    </row>
    <row r="3" spans="1:15">
      <c r="A3" s="88" t="s">
        <v>6</v>
      </c>
      <c r="B3" s="84">
        <f>LOAD_VIEWER!$B$3</f>
        <v>1</v>
      </c>
      <c r="E3" s="109" t="e" cm="1">
        <f t="array" ref="E3">_xlfn.LET(_xlpm.data,_xlfn.ANCHORARRAY( SUMMARY!$E$3), _xlpm.casenames,_xlfn.ANCHORARRAY( GPT_INFO!$G$8), _xlpm.columnid, $B$5 + 3, _xlpm.values, TRANSPOSE(_xlfn.CHOOSEROWS(_xlpm.data, _xlpm.columnid)), _xlpm.pileid, TRANSPOSE(_xlfn.CHOOSEROWS(_xlpm.data, 1)), _xlpm.loadcase, TRANSPOSE(_xlfn.CHOOSEROWS(_xlpm.data, 2)), _xlpm.pileno, TRANSPOSE(_xlfn.CHOOSEROWS(_xlpm.data, 3)), _xlfn.HSTACK(_xlpm.pileid, _xlpm.casenames, _xlpm.loadcase, _xlpm.pileno, _xlpm.values))</f>
        <v>#VALUE!</v>
      </c>
      <c r="F3" s="110"/>
      <c r="G3" s="111"/>
      <c r="H3" s="111"/>
      <c r="I3" s="112"/>
      <c r="K3" s="96" t="e" cm="1">
        <f t="array" ref="K3">_xlfn.LET(_xlpm.data,_xlfn.ANCHORARRAY( SUMMARY!E$20), _xlpm.casenames,_xlfn.ANCHORARRAY( GPT_INFO!$G$8), _xlpm.columnid, $B$5 + 3, _xlpm.values, TRANSPOSE(_xlfn.CHOOSEROWS(_xlpm.data, _xlpm.columnid)), _xlpm.pileid, TRANSPOSE(_xlfn.CHOOSEROWS(_xlpm.data, 1)), _xlpm.loadcase, TRANSPOSE(_xlfn.CHOOSEROWS(_xlpm.data, 2)), _xlpm.pileno, TRANSPOSE(_xlfn.CHOOSEROWS(_xlpm.data, 3)), _xlfn.HSTACK(_xlpm.pileid, _xlpm.casenames, _xlpm.loadcase, _xlpm.pileno, _xlpm.values))</f>
        <v>#VALUE!</v>
      </c>
      <c r="L3" s="97"/>
      <c r="M3" s="98"/>
      <c r="N3" s="98"/>
      <c r="O3" s="99"/>
    </row>
    <row r="4" spans="1:15">
      <c r="A4" s="88" t="s">
        <v>24</v>
      </c>
      <c r="B4" s="84" t="s">
        <v>4</v>
      </c>
    </row>
    <row r="5" spans="1:15">
      <c r="A5" s="88" t="s">
        <v>26</v>
      </c>
      <c r="B5" s="84">
        <f>SUMMARY!$B$6</f>
        <v>11</v>
      </c>
    </row>
    <row r="6" spans="1:15" ht="15.75" thickBot="1">
      <c r="A6" s="70" t="s">
        <v>25</v>
      </c>
      <c r="B6" s="85" t="str">
        <f>SUMMARY!$B$7</f>
        <v>MOMENT - Y</v>
      </c>
    </row>
    <row r="8" spans="1:15">
      <c r="A8" s="61" t="s">
        <v>79</v>
      </c>
    </row>
    <row r="9" spans="1:15">
      <c r="A9" s="118" t="s">
        <v>78</v>
      </c>
    </row>
    <row r="10" spans="1:15">
      <c r="A10" s="119" t="s">
        <v>77</v>
      </c>
    </row>
    <row r="12" spans="1:15" ht="15.75" thickBot="1"/>
    <row r="13" spans="1:15">
      <c r="A13" s="69" t="s">
        <v>66</v>
      </c>
      <c r="B13" s="32" cm="1">
        <f t="array" ref="B13:B20">GPT_INFO!$K$8:$K$15</f>
        <v>1</v>
      </c>
    </row>
    <row r="14" spans="1:15">
      <c r="A14" s="88" t="s">
        <v>68</v>
      </c>
      <c r="B14" s="84">
        <v>0</v>
      </c>
    </row>
    <row r="15" spans="1:15">
      <c r="A15" s="88" t="s">
        <v>69</v>
      </c>
      <c r="B15" s="84">
        <v>1</v>
      </c>
    </row>
    <row r="16" spans="1:15">
      <c r="A16" s="88" t="s">
        <v>67</v>
      </c>
      <c r="B16" s="84">
        <v>0</v>
      </c>
    </row>
    <row r="17" spans="1:2">
      <c r="A17" s="88" t="s">
        <v>70</v>
      </c>
      <c r="B17" s="84">
        <v>1</v>
      </c>
    </row>
    <row r="18" spans="1:2" ht="15.75" customHeight="1">
      <c r="A18" s="88" t="s">
        <v>82</v>
      </c>
      <c r="B18" s="84">
        <v>0</v>
      </c>
    </row>
    <row r="19" spans="1:2">
      <c r="A19" s="88" t="s">
        <v>83</v>
      </c>
      <c r="B19" s="84">
        <v>1</v>
      </c>
    </row>
    <row r="20" spans="1:2" ht="15.75" thickBot="1">
      <c r="A20" s="70" t="s">
        <v>71</v>
      </c>
      <c r="B20" s="85">
        <v>1</v>
      </c>
    </row>
    <row r="22" spans="1:2" ht="15.75" thickBot="1">
      <c r="A22" s="5" t="s">
        <v>25</v>
      </c>
      <c r="B22" s="5" t="s">
        <v>26</v>
      </c>
    </row>
    <row r="23" spans="1:2">
      <c r="A23" s="7" t="s">
        <v>12</v>
      </c>
      <c r="B23" s="8" cm="1">
        <f t="array" ref="B23:B34">_xlfn.SEQUENCE(ROWS($C$1:$C$12))</f>
        <v>1</v>
      </c>
    </row>
    <row r="24" spans="1:2">
      <c r="A24" s="9" t="s">
        <v>13</v>
      </c>
      <c r="B24" s="10">
        <v>2</v>
      </c>
    </row>
    <row r="25" spans="1:2">
      <c r="A25" s="9" t="s">
        <v>14</v>
      </c>
      <c r="B25" s="10">
        <v>3</v>
      </c>
    </row>
    <row r="26" spans="1:2">
      <c r="A26" s="9" t="s">
        <v>21</v>
      </c>
      <c r="B26" s="10">
        <v>4</v>
      </c>
    </row>
    <row r="27" spans="1:2">
      <c r="A27" s="9" t="s">
        <v>22</v>
      </c>
      <c r="B27" s="10">
        <v>5</v>
      </c>
    </row>
    <row r="28" spans="1:2">
      <c r="A28" s="9" t="s">
        <v>23</v>
      </c>
      <c r="B28" s="10">
        <v>6</v>
      </c>
    </row>
    <row r="29" spans="1:2">
      <c r="A29" s="9" t="s">
        <v>15</v>
      </c>
      <c r="B29" s="10">
        <v>7</v>
      </c>
    </row>
    <row r="30" spans="1:2">
      <c r="A30" s="9" t="s">
        <v>16</v>
      </c>
      <c r="B30" s="10">
        <v>8</v>
      </c>
    </row>
    <row r="31" spans="1:2">
      <c r="A31" s="9" t="s">
        <v>17</v>
      </c>
      <c r="B31" s="10">
        <v>9</v>
      </c>
    </row>
    <row r="32" spans="1:2">
      <c r="A32" s="9" t="s">
        <v>18</v>
      </c>
      <c r="B32" s="10">
        <v>10</v>
      </c>
    </row>
    <row r="33" spans="1:2">
      <c r="A33" s="9" t="s">
        <v>19</v>
      </c>
      <c r="B33" s="10">
        <v>11</v>
      </c>
    </row>
    <row r="34" spans="1:2" ht="15.75" thickBot="1">
      <c r="A34" s="11" t="s">
        <v>20</v>
      </c>
      <c r="B34" s="12">
        <v>12</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33795" r:id="rId4" name="Spinner 3">
              <controlPr defaultSize="0" autoPict="0">
                <anchor moveWithCells="1" sizeWithCells="1">
                  <from>
                    <xdr:col>1</xdr:col>
                    <xdr:colOff>1028700</xdr:colOff>
                    <xdr:row>8</xdr:row>
                    <xdr:rowOff>38100</xdr:rowOff>
                  </from>
                  <to>
                    <xdr:col>1</xdr:col>
                    <xdr:colOff>1371600</xdr:colOff>
                    <xdr:row>10</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 id="{5B1D0222-DAF1-427B-9B5A-687FBC0434D1}">
            <xm:f>_SSUMSEP!$I2</xm:f>
            <x14:dxf>
              <fill>
                <patternFill patternType="lightGrid">
                  <bgColor theme="9" tint="0.39994506668294322"/>
                </patternFill>
              </fill>
            </x14:dxf>
          </x14:cfRule>
          <x14:cfRule type="expression" priority="18" id="{FAC57A15-234F-4053-8E52-80DEEA1C8B3C}">
            <xm:f>_SSUMSEP!$H2</xm:f>
            <x14:dxf>
              <fill>
                <patternFill patternType="lightVertical">
                  <bgColor theme="5" tint="0.39994506668294322"/>
                </patternFill>
              </fill>
            </x14:dxf>
          </x14:cfRule>
          <x14:cfRule type="expression" priority="24" id="{93E6E4C1-F3C5-45CA-87F8-4FD20BB3E45E}">
            <xm:f>_SSUMSEP!$G2</xm:f>
            <x14:dxf>
              <fill>
                <patternFill patternType="lightUp">
                  <bgColor rgb="FFFFFF00"/>
                </patternFill>
              </fill>
            </x14:dxf>
          </x14:cfRule>
          <x14:cfRule type="expression" priority="25" id="{C2754649-F33D-4024-9DD6-1C9103D7F72D}">
            <xm:f>_SSUMSEP!$F2</xm:f>
            <x14:dxf>
              <fill>
                <patternFill patternType="gray0625">
                  <bgColor rgb="FF00B0F0"/>
                </patternFill>
              </fill>
            </x14:dxf>
          </x14:cfRule>
          <xm:sqref>D3:D300 J3:J300 P3:P300</xm:sqref>
        </x14:conditionalFormatting>
        <x14:conditionalFormatting xmlns:xm="http://schemas.microsoft.com/office/excel/2006/main">
          <x14:cfRule type="expression" priority="8" id="{CEBD707F-6C6A-4683-8A41-903CE9E32110}">
            <xm:f>_SSUMSEP!$I2</xm:f>
            <x14:dxf>
              <fill>
                <patternFill>
                  <bgColor theme="9" tint="0.79998168889431442"/>
                </patternFill>
              </fill>
            </x14:dxf>
          </x14:cfRule>
          <x14:cfRule type="expression" priority="9" id="{CEA1C33A-EE6A-404C-8B23-9CC297D70591}">
            <xm:f>_SSUMSEP!$H2</xm:f>
            <x14:dxf>
              <fill>
                <patternFill>
                  <bgColor theme="5" tint="0.79998168889431442"/>
                </patternFill>
              </fill>
            </x14:dxf>
          </x14:cfRule>
          <x14:cfRule type="expression" priority="16" id="{0AF55209-2F97-4CC0-94BD-41A849FDBBE9}">
            <xm:f>_SSUMSEP!$G2</xm:f>
            <x14:dxf>
              <fill>
                <patternFill>
                  <bgColor theme="7" tint="0.79998168889431442"/>
                </patternFill>
              </fill>
            </x14:dxf>
          </x14:cfRule>
          <x14:cfRule type="expression" priority="17" id="{2A122559-F0B8-4458-9AB9-F4CA6D2F6647}">
            <xm:f>_SSUMSEP!$F2</xm:f>
            <x14:dxf>
              <fill>
                <patternFill>
                  <bgColor theme="8" tint="0.79998168889431442"/>
                </patternFill>
              </fill>
            </x14:dxf>
          </x14:cfRule>
          <xm:sqref>E3:I300 K3:O300</xm:sqref>
        </x14:conditionalFormatting>
        <x14:conditionalFormatting xmlns:xm="http://schemas.microsoft.com/office/excel/2006/main">
          <x14:cfRule type="expression" priority="3" id="{E9C57487-3B00-42EB-808C-274616164A3B}">
            <xm:f>_SSUMMIN!$AD2</xm:f>
            <x14:dxf>
              <font>
                <b/>
                <i/>
              </font>
              <fill>
                <patternFill>
                  <bgColor theme="9" tint="0.39994506668294322"/>
                </patternFill>
              </fill>
              <border>
                <top style="dotted">
                  <color auto="1"/>
                </top>
                <bottom style="dotted">
                  <color auto="1"/>
                </bottom>
              </border>
            </x14:dxf>
          </x14:cfRule>
          <x14:cfRule type="expression" priority="4" id="{E725D6F5-FF0D-4D81-A39B-98F9C60E7065}">
            <xm:f>_SSUMMIN!$V2</xm:f>
            <x14:dxf>
              <font>
                <b/>
                <i/>
              </font>
              <fill>
                <patternFill>
                  <bgColor rgb="FFFF8F8F"/>
                </patternFill>
              </fill>
              <border>
                <top style="dotted">
                  <color auto="1"/>
                </top>
                <bottom style="dotted">
                  <color auto="1"/>
                </bottom>
              </border>
            </x14:dxf>
          </x14:cfRule>
          <xm:sqref>E3:I300</xm:sqref>
        </x14:conditionalFormatting>
        <x14:conditionalFormatting xmlns:xm="http://schemas.microsoft.com/office/excel/2006/main">
          <x14:cfRule type="expression" priority="1" id="{5FD9EF03-8B91-4355-A741-2F220F84A675}">
            <xm:f>_SSUMMAX!$AD2</xm:f>
            <x14:dxf>
              <font>
                <b/>
                <i/>
              </font>
              <fill>
                <patternFill>
                  <bgColor theme="9" tint="0.39994506668294322"/>
                </patternFill>
              </fill>
              <border>
                <top style="dotted">
                  <color auto="1"/>
                </top>
                <bottom style="dotted">
                  <color auto="1"/>
                </bottom>
              </border>
            </x14:dxf>
          </x14:cfRule>
          <x14:cfRule type="expression" priority="2" id="{5550C8D3-0272-461D-A584-65CEBFF4B95C}">
            <xm:f>_SSUMMAX!$V2</xm:f>
            <x14:dxf>
              <font>
                <b/>
                <i/>
              </font>
              <fill>
                <patternFill>
                  <bgColor rgb="FFFF8F8F"/>
                </patternFill>
              </fill>
              <border>
                <top style="dotted">
                  <color auto="1"/>
                </top>
                <bottom style="dotted">
                  <color auto="1"/>
                </bottom>
              </border>
            </x14:dxf>
          </x14:cfRule>
          <xm:sqref>K3:O300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E885677-8692-47B7-9DF9-974BB591F422}">
          <x14:formula1>
            <xm:f>_xlfn.ANCHORARRAY(_RECAP!$D$1)</xm:f>
          </x14:formula1>
          <xm:sqref>B5</xm:sqref>
        </x14:dataValidation>
        <x14:dataValidation type="list" allowBlank="1" showInputMessage="1" showErrorMessage="1" xr:uid="{2C53A231-EDE1-46C2-AAAB-0CF958DA7729}">
          <x14:formula1>
            <xm:f>_RECAP!$A$1:$A$2</xm:f>
          </x14:formula1>
          <xm:sqref>B4</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5A2F-0C50-4621-AB34-4C1CAE854B26}">
  <dimension ref="A1:E3"/>
  <sheetViews>
    <sheetView workbookViewId="0"/>
  </sheetViews>
  <sheetFormatPr defaultRowHeight="15"/>
  <sheetData>
    <row r="1" spans="1:5">
      <c r="A1">
        <f>SUM(,)</f>
        <v>0</v>
      </c>
      <c r="B1" t="e" cm="1" vm="3">
        <f t="array" aca="1" ref="B1" ca="1">{1,2;3,4}</f>
        <v>#VALUE!</v>
      </c>
      <c r="C1">
        <f>LEN("abc")</f>
        <v>3</v>
      </c>
      <c r="D1">
        <f>SUM(1)</f>
        <v>1</v>
      </c>
      <c r="E1">
        <f>1.5</f>
        <v>1.5</v>
      </c>
    </row>
    <row r="2" spans="1:5">
      <c r="A2" s="3">
        <v>36925</v>
      </c>
    </row>
    <row r="3" spans="1:5">
      <c r="A3" t="str">
        <f>DOLLAR(1,0)</f>
        <v>$1</v>
      </c>
      <c r="B3" t="str">
        <f>ADDRESS(1,1,2,0)</f>
        <v>R1C[1]</v>
      </c>
      <c r="C3" t="str">
        <f>FIXED(1E+21, 0, FALSE)</f>
        <v>1,000,000,000,000,000,000,000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F8AUgBFAEMAVQBSAFMASQBWAEUAIAA9ACAATABBAE0AQgBEAEEAKABkAGEAdABhACwAIABtAGkAbgBpAGQALAAgAG4AdAByAHkALABcAG4AIAAgACAAIAAgACAAIAAgACAAIAAgACAATABFAFQAKABcAG4AIAAgACAAIAAgACAAIAAgACAAIAAgACAAIAAgACAAIABzAGUAbABlAGMAdABlAGQAXwBpAGQALAAgAEMASABPAE8AUwBFAEMATwBMAFMAKABtAGkAbgBpAGQALAAgAG4AdAByAHkAKQAsAFwAbgAgACAAIAAgACAAIAAgACAAIAAgACAAIAAgACAAIAAgAGkAZABlAG4AdABpAGYAaQBlAHIALAAgAEMASABPAE8AUwBFAEMATwBMAFMAKABkAGEAdABhACwAIAAxACkALABcAG4AIAAgACAAIAAgACAAIAAgACAAIAAgACAAIAAgACAAIABJAEYAKABcAG4AIAAgACAAIAAgACAAIAAgACAAIAAgACAAIAAgACAAIAAgACAAIAAgAG4AdAByAHkAIAA9ACAAMQAsAFwAbgAgACAAIAAgACAAIAAgACAAIAAgACAAIAAgACAAIAAgACAAIAAgACAAVABSAEEATgBTAFAATwBTAEUAKABGAEkATABUAEUAUgAoAGQAYQB0AGEALAAgAGkAZABlAG4AdABpAGYAaQBlAHIAIAA9ACAAcwBlAGwAZQBjAHQAZQBkAF8AaQBkACkAKQAsAFwAbgAgACAAIAAgACAAIAAgACAAIAAgACAAIAAgACAAIAAgACAAIAAgACAATABFAFQAKABcAG4AIAAgACAAIAAgACAAIAAgACAAIAAgACAAIAAgACAAIAAgACAAIAAgACAAIAAgACAAbgBlAHgAdABfAHQAcgB5ACwAIABuAHQAcgB5ACAALQAgADEALABcAG4AIAAgACAAIAAgACAAIAAgACAAIAAgACAAIAAgACAAIAAgACAAIAAgACAAIAAgACAAcgBlAHMAdQBsAHQAcwAsACAAVABSAEEATgBTAFAATwBTAEUAKABGAEkATABUAEUAUgAoAGQAYQB0AGEALAAgAGkAZABlAG4AdABpAGYAaQBlAHIAIAA9ACAAcwBlAGwAZQBjAHQAZQBkAF8AaQBkACkAKQAsAFwAbgAgACAAIAAgACAAIAAgACAAIAAgACAAIAAgACAAIAAgACAAIAAgACAAIAAgACAAIABIAFMAVABBAEMASwAoAF8AUgBFAEMAVQBSAFMASQBWAEUAKABkAGEAdABhACwAIABtAGkAbgBpAGQALAAgAG4AZQB4AHQAXwB0AHIAeQApACwAIAByAGUAcwB1AGwAdABzACkAXABuACAAIAAgACAAIAAgACAAIAAgACAAIAAgACAAIAAgACAAIAAgACAAIAApAFwAbgAgACAAIAAgACAAIAAgACAAIAAgACAAIAAgACAAIAAgACkAXABuACAAIAAgACAAIAAgACAAIAAgACAAIAAgACkAXABuACAAIAAgACAAIAAgACAAIAApACIAfQBdACwAIgBwAHIAbwBqAGUAYwB0AE4AYQBtAGUAcwAiADoAWwAiAF8AUgBFAEMAVQBSAFMASQBWAEUAIgBdACwAIgBsAG8AYwBhAGwAZQAiADoAewAiAGwAaQBzAHQAUwBlAHAAYQByAGEAdABvAHIAIgA6ACIALAAiACwAIgBzAHQAYQB0AGUAbQBlAG4AdABTAGUAcABhAHIAYQB0AG8AcgAiADoAIgA7ACIALAAiAHIAbwB3AFMAZQBwAGEAcgBhAHQAbwByACIAOgAiADsAIgAsACIAYwBvAGwAdQBtAG4AUwBlAHAAYQByAGEAdABvAHIAIgA6ACIALAAiACwAIgB0AGgAbwB1AHMAYQBuAGQAcwBTAGUAcABhAHIAYQB0AG8AcgAiADoAIgAsACI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AFEJSONBlob>
</file>

<file path=customXml/itemProps1.xml><?xml version="1.0" encoding="utf-8"?>
<ds:datastoreItem xmlns:ds="http://schemas.openxmlformats.org/officeDocument/2006/customXml" ds:itemID="{B8B2B045-A086-4737-B907-351871B70710}">
  <ds:schemaRefs>
    <ds:schemaRef ds:uri="http://schemas.microsoft.com/DataMashup"/>
  </ds:schemaRefs>
</ds:datastoreItem>
</file>

<file path=customXml/itemProps2.xml><?xml version="1.0" encoding="utf-8"?>
<ds:datastoreItem xmlns:ds="http://schemas.openxmlformats.org/officeDocument/2006/customXml" ds:itemID="{82C50CB4-AA12-4AA0-9764-DEA2DAA52E8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_INFO</vt:lpstr>
      <vt:lpstr>_LICENSE</vt:lpstr>
      <vt:lpstr>PROJECT</vt:lpstr>
      <vt:lpstr>_INPUT</vt:lpstr>
      <vt:lpstr>_INFO_DATA</vt:lpstr>
      <vt:lpstr>_GLOBAL_DATA</vt:lpstr>
      <vt:lpstr>_LOCAL_DATA</vt:lpstr>
      <vt:lpstr>_LOAD_VIEWER</vt:lpstr>
      <vt:lpstr>INPUT</vt:lpstr>
      <vt:lpstr>GPT_INFO</vt:lpstr>
      <vt:lpstr>_RECAP</vt:lpstr>
      <vt:lpstr>_RECAPMIN</vt:lpstr>
      <vt:lpstr>_RECAPMAX</vt:lpstr>
      <vt:lpstr>_SUMID</vt:lpstr>
      <vt:lpstr>_SUM</vt:lpstr>
      <vt:lpstr>_SUMIDENTIFIER</vt:lpstr>
      <vt:lpstr>LOAD_VIEWER</vt:lpstr>
      <vt:lpstr>_PILE1</vt:lpstr>
      <vt:lpstr>_PILE2</vt:lpstr>
      <vt:lpstr>PILE_VIEWER</vt:lpstr>
      <vt:lpstr>SUMMARY</vt:lpstr>
      <vt:lpstr>_SSUMSEP</vt:lpstr>
      <vt:lpstr>_SSUMMIN</vt:lpstr>
      <vt:lpstr>_SSUMMAX</vt:lpstr>
      <vt:lpstr>SINGLE_SUMMARY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2023-01-30T02:52:54Z</dcterms:created>
  <dcterms:modified xsi:type="dcterms:W3CDTF">2023-03-14T00:55:01Z</dcterms:modified>
</cp:coreProperties>
</file>